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tables/table1.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6.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https://d.docs.live.net/e45248f7dbda440b/"/>
    </mc:Choice>
  </mc:AlternateContent>
  <xr:revisionPtr revIDLastSave="0" documentId="8_{136071DA-C79D-4F8F-9FFF-46E71A5C37D8}" xr6:coauthVersionLast="47" xr6:coauthVersionMax="47" xr10:uidLastSave="{00000000-0000-0000-0000-000000000000}"/>
  <bookViews>
    <workbookView xWindow="-108" yWindow="-108" windowWidth="23256" windowHeight="12456" firstSheet="8" activeTab="9" xr2:uid="{04E2F42B-B0E7-C14E-A690-B41CAFCE17AF}"/>
  </bookViews>
  <sheets>
    <sheet name="Sheet3" sheetId="4" r:id="rId1"/>
    <sheet name="Amazon Raw" sheetId="1" r:id="rId2"/>
    <sheet name="Sum of Rating by Product" sheetId="7" r:id="rId3"/>
    <sheet name="Potential Rev by Prod" sheetId="8" r:id="rId4"/>
    <sheet name="Detail1" sheetId="13" r:id="rId5"/>
    <sheet name="Num of Reveiws by Category" sheetId="9" r:id="rId6"/>
    <sheet name="Num of Product by Category" sheetId="10" r:id="rId7"/>
    <sheet name="Av Actual and Disc Price" sheetId="11" r:id="rId8"/>
    <sheet name="Av Discount % by Category" sheetId="5" r:id="rId9"/>
    <sheet name="DashBoard" sheetId="6" r:id="rId10"/>
    <sheet name="Amazon Cleaned" sheetId="2" r:id="rId11"/>
  </sheets>
  <definedNames>
    <definedName name="_xlnm._FilterDatabase" localSheetId="10" hidden="1">'Amazon Cleaned'!#REF!</definedName>
    <definedName name="_xlnm._FilterDatabase" localSheetId="1" hidden="1">'Amazon Raw'!$D$1:$D$1466</definedName>
    <definedName name="_xlnm._FilterDatabase" localSheetId="0" hidden="1">Sheet3!$D$1:$D$1466</definedName>
    <definedName name="Av">'Av Discount % by Category'!$E$36</definedName>
    <definedName name="AvpercentD">'Av Discount % by Category'!$E$36</definedName>
    <definedName name="Pr">'Av Discount % by Category'!$F$39</definedName>
    <definedName name="Ra">'Av Discount % by Category'!$E$42</definedName>
    <definedName name="Reviews">'Av Discount % by Category'!$F$36</definedName>
    <definedName name="Slicer_category_extc">#N/A</definedName>
    <definedName name="Slicer_Product_Id">#N/A</definedName>
    <definedName name="Slicer_rating">#N/A</definedName>
  </definedNames>
  <calcPr calcId="191028"/>
  <pivotCaches>
    <pivotCache cacheId="0"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188" i="2" l="1"/>
  <c r="F1045" i="2"/>
  <c r="F1046" i="2"/>
  <c r="F1189" i="2"/>
  <c r="F985" i="2"/>
  <c r="F945" i="2"/>
  <c r="F972" i="2"/>
  <c r="F155" i="2"/>
  <c r="F178" i="2"/>
  <c r="F179" i="2"/>
  <c r="F163" i="2"/>
  <c r="F716" i="2"/>
  <c r="F1208" i="2"/>
  <c r="F1098" i="2"/>
  <c r="F643" i="2"/>
  <c r="F759" i="2"/>
  <c r="F760" i="2"/>
  <c r="F761" i="2"/>
  <c r="F792" i="2"/>
  <c r="F21" i="2"/>
  <c r="F701" i="2"/>
  <c r="F825" i="2"/>
  <c r="F740" i="2"/>
  <c r="F336" i="2"/>
  <c r="F562" i="2"/>
  <c r="F563" i="2"/>
  <c r="F715" i="2"/>
  <c r="F762" i="2"/>
  <c r="F871" i="2"/>
  <c r="F477" i="2"/>
  <c r="F487" i="2"/>
  <c r="F564" i="2"/>
  <c r="F763" i="2"/>
  <c r="F586" i="2"/>
  <c r="F36" i="2"/>
  <c r="F514" i="2"/>
  <c r="F515" i="2"/>
  <c r="F508" i="2"/>
  <c r="F510" i="2"/>
  <c r="F41" i="2"/>
  <c r="F565" i="2"/>
  <c r="F891" i="2"/>
  <c r="F446" i="2"/>
  <c r="F1201" i="2"/>
  <c r="F1202" i="2"/>
  <c r="F534" i="2"/>
  <c r="F48" i="2"/>
  <c r="F472" i="2"/>
  <c r="F488" i="2"/>
  <c r="F489" i="2"/>
  <c r="F764" i="2"/>
  <c r="F1024" i="2"/>
  <c r="F1049" i="2"/>
  <c r="F1026" i="2"/>
  <c r="F1027" i="2"/>
  <c r="F1050" i="2"/>
  <c r="F1051" i="2"/>
  <c r="F1052" i="2"/>
  <c r="F301" i="2"/>
  <c r="F61" i="2"/>
  <c r="F379" i="2"/>
  <c r="F1211" i="2"/>
  <c r="F1279" i="2"/>
  <c r="F1212" i="2"/>
  <c r="F447" i="2"/>
  <c r="F448" i="2"/>
  <c r="F875" i="2"/>
  <c r="F665" i="2"/>
  <c r="F70" i="2"/>
  <c r="F71" i="2"/>
  <c r="F709" i="2"/>
  <c r="F73" i="2"/>
  <c r="F899" i="2"/>
  <c r="F1055" i="2"/>
  <c r="F1214" i="2"/>
  <c r="F1215" i="2"/>
  <c r="F202" i="2"/>
  <c r="F418" i="2"/>
  <c r="F315" i="2"/>
  <c r="F316" i="2"/>
  <c r="F876" i="2"/>
  <c r="F855" i="2"/>
  <c r="F693" i="2"/>
  <c r="F441" i="2"/>
  <c r="F425" i="2"/>
  <c r="F427" i="2"/>
  <c r="F799" i="2"/>
  <c r="F366" i="2"/>
  <c r="F741" i="2"/>
  <c r="F800" i="2"/>
  <c r="F630" i="2"/>
  <c r="F963" i="2"/>
  <c r="F94" i="2"/>
  <c r="F862" i="2"/>
  <c r="F338" i="2"/>
  <c r="F97" i="2"/>
  <c r="F765" i="2"/>
  <c r="F99" i="2"/>
  <c r="F118" i="2"/>
  <c r="F101" i="2"/>
  <c r="F106" i="2"/>
  <c r="F659" i="2"/>
  <c r="F384" i="2"/>
  <c r="F717" i="2"/>
  <c r="F1127" i="2"/>
  <c r="F107" i="2"/>
  <c r="F482" i="2"/>
  <c r="F674" i="2"/>
  <c r="F570" i="2"/>
  <c r="F217" i="2"/>
  <c r="F108" i="2"/>
  <c r="F109" i="2"/>
  <c r="F110" i="2"/>
  <c r="F111" i="2"/>
  <c r="F200" i="2"/>
  <c r="F374" i="2"/>
  <c r="F260" i="2"/>
  <c r="F261" i="2"/>
  <c r="F120" i="2"/>
  <c r="F696" i="2"/>
  <c r="F122" i="2"/>
  <c r="F87" i="2"/>
  <c r="F38" i="2"/>
  <c r="F18" i="2"/>
  <c r="F88" i="2"/>
  <c r="F127" i="2"/>
  <c r="F215" i="2"/>
  <c r="F868" i="2"/>
  <c r="F130" i="2"/>
  <c r="F1216" i="2"/>
  <c r="F1217" i="2"/>
  <c r="F1149" i="2"/>
  <c r="F1218" i="2"/>
  <c r="F1150" i="2"/>
  <c r="F1220" i="2"/>
  <c r="F1221" i="2"/>
  <c r="F138" i="2"/>
  <c r="F449" i="2"/>
  <c r="F1401" i="2"/>
  <c r="F730" i="2"/>
  <c r="F302" i="2"/>
  <c r="F131" i="2"/>
  <c r="F339" i="2"/>
  <c r="F385" i="2"/>
  <c r="F146" i="2"/>
  <c r="F516" i="2"/>
  <c r="F242" i="2"/>
  <c r="F275" i="2"/>
  <c r="F303" i="2"/>
  <c r="F797" i="2"/>
  <c r="F423" i="2"/>
  <c r="F900" i="2"/>
  <c r="F755" i="2"/>
  <c r="F428" i="2"/>
  <c r="F645" i="2"/>
  <c r="F816" i="2"/>
  <c r="F1128" i="2"/>
  <c r="F702" i="2"/>
  <c r="F304" i="2"/>
  <c r="F83" i="2"/>
  <c r="F72" i="2"/>
  <c r="F42" i="2"/>
  <c r="F675" i="2"/>
  <c r="F694" i="2"/>
  <c r="F166" i="2"/>
  <c r="F490" i="2"/>
  <c r="F536" i="2"/>
  <c r="F1057" i="2"/>
  <c r="F1058" i="2"/>
  <c r="F171" i="2"/>
  <c r="F80" i="2"/>
  <c r="F81" i="2"/>
  <c r="F89" i="2"/>
  <c r="F46" i="2"/>
  <c r="F43" i="2"/>
  <c r="F47" i="2"/>
  <c r="F62" i="2"/>
  <c r="F967" i="2"/>
  <c r="F968" i="2"/>
  <c r="F63" i="2"/>
  <c r="F64" i="2"/>
  <c r="F65" i="2"/>
  <c r="F184" i="2"/>
  <c r="F662" i="2"/>
  <c r="F827" i="2"/>
  <c r="F632" i="2"/>
  <c r="F1108" i="2"/>
  <c r="F328" i="2"/>
  <c r="F340" i="2"/>
  <c r="F164" i="2"/>
  <c r="F646" i="2"/>
  <c r="F1175" i="2"/>
  <c r="F828" i="2"/>
  <c r="F1176" i="2"/>
  <c r="F1177" i="2"/>
  <c r="F197" i="2"/>
  <c r="F429" i="2"/>
  <c r="F341" i="2"/>
  <c r="F342" i="2"/>
  <c r="F430" i="2"/>
  <c r="F820" i="2"/>
  <c r="F898" i="2"/>
  <c r="F857" i="2"/>
  <c r="F1029" i="2"/>
  <c r="F804" i="2"/>
  <c r="F1030" i="2"/>
  <c r="F321" i="2"/>
  <c r="F322" i="2"/>
  <c r="F323" i="2"/>
  <c r="F1129" i="2"/>
  <c r="F1043" i="2"/>
  <c r="F805" i="2"/>
  <c r="F1059" i="2"/>
  <c r="F1060" i="2"/>
  <c r="F676" i="2"/>
  <c r="F233" i="2"/>
  <c r="F218" i="2"/>
  <c r="F1133" i="2"/>
  <c r="F13" i="2"/>
  <c r="F354" i="2"/>
  <c r="F343" i="2"/>
  <c r="F360" i="2"/>
  <c r="F344" i="2"/>
  <c r="F84" i="2"/>
  <c r="F588" i="2"/>
  <c r="F517" i="2"/>
  <c r="F901" i="2"/>
  <c r="F53" i="2"/>
  <c r="F677" i="2"/>
  <c r="F386" i="2"/>
  <c r="F388" i="2"/>
  <c r="F589" i="2"/>
  <c r="F1181" i="2"/>
  <c r="F226" i="2"/>
  <c r="F766" i="2"/>
  <c r="F403" i="2"/>
  <c r="F278" i="2"/>
  <c r="F445" i="2"/>
  <c r="F240" i="2"/>
  <c r="F738" i="2"/>
  <c r="F1103" i="2"/>
  <c r="F243" i="2"/>
  <c r="F244" i="2"/>
  <c r="F245" i="2"/>
  <c r="F522" i="2"/>
  <c r="F1339" i="2"/>
  <c r="F406" i="2"/>
  <c r="F249" i="2"/>
  <c r="F451" i="2"/>
  <c r="F829" i="2"/>
  <c r="F216" i="2"/>
  <c r="F253" i="2"/>
  <c r="F254" i="2"/>
  <c r="F255" i="2"/>
  <c r="F256" i="2"/>
  <c r="F257" i="2"/>
  <c r="F258" i="2"/>
  <c r="F987" i="2"/>
  <c r="F537" i="2"/>
  <c r="F407" i="2"/>
  <c r="F540" i="2"/>
  <c r="F1061" i="2"/>
  <c r="F902" i="2"/>
  <c r="F903" i="2"/>
  <c r="F904" i="2"/>
  <c r="F906" i="2"/>
  <c r="F742" i="2"/>
  <c r="F878" i="2"/>
  <c r="F743" i="2"/>
  <c r="F907" i="2"/>
  <c r="F767" i="2"/>
  <c r="F421" i="2"/>
  <c r="F754" i="2"/>
  <c r="F647" i="2"/>
  <c r="F491" i="2"/>
  <c r="F518" i="2"/>
  <c r="F1151" i="2"/>
  <c r="F452" i="2"/>
  <c r="F453" i="2"/>
  <c r="F455" i="2"/>
  <c r="F456" i="2"/>
  <c r="F295" i="2"/>
  <c r="F541" i="2"/>
  <c r="F571" i="2"/>
  <c r="F648" i="2"/>
  <c r="F59" i="2"/>
  <c r="F66" i="2"/>
  <c r="F67" i="2"/>
  <c r="F830" i="2"/>
  <c r="F291" i="2"/>
  <c r="F292" i="2"/>
  <c r="F293" i="2"/>
  <c r="F294" i="2"/>
  <c r="F285" i="2"/>
  <c r="F296" i="2"/>
  <c r="F297" i="2"/>
  <c r="F298" i="2"/>
  <c r="F68" i="2"/>
  <c r="F60" i="2"/>
  <c r="F69" i="2"/>
  <c r="F25" i="2"/>
  <c r="F7" i="2"/>
  <c r="F1062" i="2"/>
  <c r="F262" i="2"/>
  <c r="F263" i="2"/>
  <c r="F246" i="2"/>
  <c r="F1063" i="2"/>
  <c r="F1125" i="2"/>
  <c r="F988" i="2"/>
  <c r="F1064" i="2"/>
  <c r="F1065" i="2"/>
  <c r="F526" i="2"/>
  <c r="F666" i="2"/>
  <c r="F363" i="2"/>
  <c r="F389" i="2"/>
  <c r="F32" i="2"/>
  <c r="F318" i="2"/>
  <c r="F1190" i="2"/>
  <c r="F1192" i="2"/>
  <c r="F1193" i="2"/>
  <c r="F486" i="2"/>
  <c r="F443" i="2"/>
  <c r="F506" i="2"/>
  <c r="F1432" i="2"/>
  <c r="F76" i="2"/>
  <c r="F77" i="2"/>
  <c r="F90" i="2"/>
  <c r="F78" i="2"/>
  <c r="F79" i="2"/>
  <c r="F91" i="2"/>
  <c r="F112" i="2"/>
  <c r="F92" i="2"/>
  <c r="F124" i="2"/>
  <c r="F125" i="2"/>
  <c r="F93" i="2"/>
  <c r="F113" i="2"/>
  <c r="F95" i="2"/>
  <c r="F96" i="2"/>
  <c r="F1203" i="2"/>
  <c r="F989" i="2"/>
  <c r="F990" i="2"/>
  <c r="F991" i="2"/>
  <c r="F390" i="2"/>
  <c r="F391" i="2"/>
  <c r="F992" i="2"/>
  <c r="F768" i="2"/>
  <c r="F545" i="2"/>
  <c r="F349" i="2"/>
  <c r="F700" i="2"/>
  <c r="F590" i="2"/>
  <c r="F352" i="2"/>
  <c r="F908" i="2"/>
  <c r="F143" i="2"/>
  <c r="F355" i="2"/>
  <c r="F356" i="2"/>
  <c r="F357" i="2"/>
  <c r="F358" i="2"/>
  <c r="F359" i="2"/>
  <c r="F1130" i="2"/>
  <c r="F361" i="2"/>
  <c r="F33" i="2"/>
  <c r="F34" i="2"/>
  <c r="F17" i="2"/>
  <c r="F505" i="2"/>
  <c r="F375" i="2"/>
  <c r="F367" i="2"/>
  <c r="F803" i="2"/>
  <c r="F710" i="2"/>
  <c r="F219" i="2"/>
  <c r="F220" i="2"/>
  <c r="F221" i="2"/>
  <c r="F329" i="2"/>
  <c r="F330" i="2"/>
  <c r="F1326" i="2"/>
  <c r="F1327" i="2"/>
  <c r="F1328" i="2"/>
  <c r="F1365" i="2"/>
  <c r="F533" i="2"/>
  <c r="F380" i="2"/>
  <c r="F381" i="2"/>
  <c r="F382" i="2"/>
  <c r="F102" i="2"/>
  <c r="F82" i="2"/>
  <c r="F103" i="2"/>
  <c r="F431" i="2"/>
  <c r="F387" i="2"/>
  <c r="F284" i="2"/>
  <c r="F142" i="2"/>
  <c r="F457" i="2"/>
  <c r="F1335" i="2"/>
  <c r="F769" i="2"/>
  <c r="F393" i="2"/>
  <c r="F994" i="2"/>
  <c r="F395" i="2"/>
  <c r="F513" i="2"/>
  <c r="F383" i="2"/>
  <c r="F398" i="2"/>
  <c r="F572" i="2"/>
  <c r="F617" i="2"/>
  <c r="F401" i="2"/>
  <c r="F1299" i="2"/>
  <c r="F1300" i="2"/>
  <c r="F1301" i="2"/>
  <c r="F440" i="2"/>
  <c r="F281" i="2"/>
  <c r="F1379" i="2"/>
  <c r="F408" i="2"/>
  <c r="F409" i="2"/>
  <c r="F286" i="2"/>
  <c r="F995" i="2"/>
  <c r="F412" i="2"/>
  <c r="F413" i="2"/>
  <c r="F414" i="2"/>
  <c r="F415" i="2"/>
  <c r="F771" i="2"/>
  <c r="F1152" i="2"/>
  <c r="F718" i="2"/>
  <c r="F720" i="2"/>
  <c r="F190" i="2"/>
  <c r="F410" i="2"/>
  <c r="F419" i="2"/>
  <c r="F417" i="2"/>
  <c r="F999" i="2"/>
  <c r="F1001" i="2"/>
  <c r="F426" i="2"/>
  <c r="F364" i="2"/>
  <c r="F1355" i="2"/>
  <c r="F1312" i="2"/>
  <c r="F404" i="2"/>
  <c r="F479" i="2"/>
  <c r="F432" i="2"/>
  <c r="F546" i="2"/>
  <c r="F434" i="2"/>
  <c r="F737" i="2"/>
  <c r="F392" i="2"/>
  <c r="F394" i="2"/>
  <c r="F396" i="2"/>
  <c r="F397" i="2"/>
  <c r="F399" i="2"/>
  <c r="F708" i="2"/>
  <c r="F442" i="2"/>
  <c r="F1225" i="2"/>
  <c r="F649" i="2"/>
  <c r="F634" i="2"/>
  <c r="F635" i="2"/>
  <c r="F650" i="2"/>
  <c r="F651" i="2"/>
  <c r="F237" i="2"/>
  <c r="F450" i="2"/>
  <c r="F1329" i="2"/>
  <c r="F1330" i="2"/>
  <c r="F1331" i="2"/>
  <c r="F454" i="2"/>
  <c r="F136" i="2"/>
  <c r="F568" i="2"/>
  <c r="F114" i="2"/>
  <c r="F703" i="2"/>
  <c r="F756" i="2"/>
  <c r="F460" i="2"/>
  <c r="F1002" i="2"/>
  <c r="F909" i="2"/>
  <c r="F463" i="2"/>
  <c r="F1226" i="2"/>
  <c r="F1227" i="2"/>
  <c r="F806" i="2"/>
  <c r="F591" i="2"/>
  <c r="F468" i="2"/>
  <c r="F469" i="2"/>
  <c r="F470" i="2"/>
  <c r="F1180" i="2"/>
  <c r="F144" i="2"/>
  <c r="F145" i="2"/>
  <c r="F147" i="2"/>
  <c r="F305" i="2"/>
  <c r="F476" i="2"/>
  <c r="F523" i="2"/>
  <c r="F478" i="2"/>
  <c r="F819" i="2"/>
  <c r="F1229" i="2"/>
  <c r="F946" i="2"/>
  <c r="F1230" i="2"/>
  <c r="F592" i="2"/>
  <c r="F593" i="2"/>
  <c r="F910" i="2"/>
  <c r="F104" i="2"/>
  <c r="F105" i="2"/>
  <c r="F167" i="2"/>
  <c r="F224" i="2"/>
  <c r="F229" i="2"/>
  <c r="F230" i="2"/>
  <c r="F492" i="2"/>
  <c r="F547" i="2"/>
  <c r="F860" i="2"/>
  <c r="F169" i="2"/>
  <c r="F496" i="2"/>
  <c r="F1403" i="2"/>
  <c r="F879" i="2"/>
  <c r="F499" i="2"/>
  <c r="F500" i="2"/>
  <c r="F74" i="2"/>
  <c r="F333" i="2"/>
  <c r="F277" i="2"/>
  <c r="F439" i="2"/>
  <c r="F493" i="2"/>
  <c r="F16" i="2"/>
  <c r="F507" i="2"/>
  <c r="F807" i="2"/>
  <c r="F509" i="2"/>
  <c r="F373" i="2"/>
  <c r="F511" i="2"/>
  <c r="F512" i="2"/>
  <c r="F1066" i="2"/>
  <c r="F758" i="2"/>
  <c r="F1340" i="2"/>
  <c r="F1341" i="2"/>
  <c r="F1034" i="2"/>
  <c r="F362" i="2"/>
  <c r="F519" i="2"/>
  <c r="F548" i="2"/>
  <c r="F1424" i="2"/>
  <c r="F372" i="2"/>
  <c r="F345" i="2"/>
  <c r="F473" i="2"/>
  <c r="F1035" i="2"/>
  <c r="F1036" i="2"/>
  <c r="F1037" i="2"/>
  <c r="F467" i="2"/>
  <c r="F529" i="2"/>
  <c r="F566" i="2"/>
  <c r="F191" i="2"/>
  <c r="F231" i="2"/>
  <c r="F174" i="2"/>
  <c r="F1233" i="2"/>
  <c r="F222" i="2"/>
  <c r="F1280" i="2"/>
  <c r="F1206" i="2"/>
  <c r="F538" i="2"/>
  <c r="F539" i="2"/>
  <c r="F1234" i="2"/>
  <c r="F881" i="2"/>
  <c r="F542" i="2"/>
  <c r="F543" i="2"/>
  <c r="F544" i="2"/>
  <c r="F573" i="2"/>
  <c r="F154" i="2"/>
  <c r="F882" i="2"/>
  <c r="F678" i="2"/>
  <c r="F324" i="2"/>
  <c r="F550" i="2"/>
  <c r="F551" i="2"/>
  <c r="F50" i="2"/>
  <c r="F51" i="2"/>
  <c r="F54" i="2"/>
  <c r="F1172" i="2"/>
  <c r="F556" i="2"/>
  <c r="F1451" i="2"/>
  <c r="F1453" i="2"/>
  <c r="F1356" i="2"/>
  <c r="F1440" i="2"/>
  <c r="F1458" i="2"/>
  <c r="F1366" i="2"/>
  <c r="F1278" i="2"/>
  <c r="F494" i="2"/>
  <c r="F495" i="2"/>
  <c r="F1455" i="2"/>
  <c r="F1357" i="2"/>
  <c r="F1456" i="2"/>
  <c r="F497" i="2"/>
  <c r="F1271" i="2"/>
  <c r="F1436" i="2"/>
  <c r="F458" i="2"/>
  <c r="F801" i="2"/>
  <c r="F595" i="2"/>
  <c r="F575" i="2"/>
  <c r="F306" i="2"/>
  <c r="F577" i="2"/>
  <c r="F578" i="2"/>
  <c r="F98" i="2"/>
  <c r="F1397" i="2"/>
  <c r="F535" i="2"/>
  <c r="F1067" i="2"/>
  <c r="F411" i="2"/>
  <c r="F584" i="2"/>
  <c r="F311" i="2"/>
  <c r="F1406" i="2"/>
  <c r="F1070" i="2"/>
  <c r="F459" i="2"/>
  <c r="F1320" i="2"/>
  <c r="F1047" i="2"/>
  <c r="F888" i="2"/>
  <c r="F818" i="2"/>
  <c r="F679" i="2"/>
  <c r="F594" i="2"/>
  <c r="F796" i="2"/>
  <c r="F596" i="2"/>
  <c r="F597" i="2"/>
  <c r="F30" i="2"/>
  <c r="F326" i="2"/>
  <c r="F1169" i="2"/>
  <c r="F601" i="2"/>
  <c r="F602" i="2"/>
  <c r="F733" i="2"/>
  <c r="F680" i="2"/>
  <c r="F681" i="2"/>
  <c r="F682" i="2"/>
  <c r="F823" i="2"/>
  <c r="F824" i="2"/>
  <c r="F609" i="2"/>
  <c r="F721" i="2"/>
  <c r="F1107" i="2"/>
  <c r="F1371" i="2"/>
  <c r="F498" i="2"/>
  <c r="F614" i="2"/>
  <c r="F271" i="2"/>
  <c r="F331" i="2"/>
  <c r="F378" i="2"/>
  <c r="F618" i="2"/>
  <c r="F619" i="2"/>
  <c r="F620" i="2"/>
  <c r="F621" i="2"/>
  <c r="F180" i="2"/>
  <c r="F181" i="2"/>
  <c r="F182" i="2"/>
  <c r="F346" i="2"/>
  <c r="F744" i="2"/>
  <c r="F598" i="2"/>
  <c r="F808" i="2"/>
  <c r="F1391" i="2"/>
  <c r="F1342" i="2"/>
  <c r="F1395" i="2"/>
  <c r="F1396" i="2"/>
  <c r="F633" i="2"/>
  <c r="F377" i="2"/>
  <c r="F530" i="2"/>
  <c r="F664" i="2"/>
  <c r="F773" i="2"/>
  <c r="F638" i="2"/>
  <c r="F639" i="2"/>
  <c r="F585" i="2"/>
  <c r="F1428" i="2"/>
  <c r="F642" i="2"/>
  <c r="F667" i="2"/>
  <c r="F1236" i="2"/>
  <c r="F599" i="2"/>
  <c r="F520" i="2"/>
  <c r="F600" i="2"/>
  <c r="F19" i="2"/>
  <c r="F28" i="2"/>
  <c r="F613" i="2"/>
  <c r="F471" i="2"/>
  <c r="F198" i="2"/>
  <c r="F822" i="2"/>
  <c r="F636" i="2"/>
  <c r="F655" i="2"/>
  <c r="F603" i="2"/>
  <c r="F604" i="2"/>
  <c r="F1272" i="2"/>
  <c r="F713" i="2"/>
  <c r="F264" i="2"/>
  <c r="F273" i="2"/>
  <c r="F503" i="2"/>
  <c r="F22" i="2"/>
  <c r="F26" i="2"/>
  <c r="F5" i="2"/>
  <c r="F8" i="2"/>
  <c r="F1333" i="2"/>
  <c r="F1334" i="2"/>
  <c r="F274" i="2"/>
  <c r="F251" i="2"/>
  <c r="F10" i="2"/>
  <c r="F3" i="2"/>
  <c r="F673" i="2"/>
  <c r="F668" i="2"/>
  <c r="F1003" i="2"/>
  <c r="F156" i="2"/>
  <c r="F58" i="2"/>
  <c r="F1154" i="2"/>
  <c r="F192" i="2"/>
  <c r="F669" i="2"/>
  <c r="F1364" i="2"/>
  <c r="F461" i="2"/>
  <c r="F525" i="2"/>
  <c r="F684" i="2"/>
  <c r="F685" i="2"/>
  <c r="F686" i="2"/>
  <c r="F660" i="2"/>
  <c r="F203" i="2"/>
  <c r="F462" i="2"/>
  <c r="F148" i="2"/>
  <c r="F753" i="2"/>
  <c r="F1019" i="2"/>
  <c r="F1020" i="2"/>
  <c r="F337" i="2"/>
  <c r="F1429" i="2"/>
  <c r="F722" i="2"/>
  <c r="F605" i="2"/>
  <c r="F133" i="2"/>
  <c r="F698" i="2"/>
  <c r="F420" i="2"/>
  <c r="F1381" i="2"/>
  <c r="F1382" i="2"/>
  <c r="F1156" i="2"/>
  <c r="F549" i="2"/>
  <c r="F705" i="2"/>
  <c r="F2" i="2"/>
  <c r="F707" i="2"/>
  <c r="F631" i="2"/>
  <c r="F152" i="2"/>
  <c r="F1044" i="2"/>
  <c r="F368" i="2"/>
  <c r="F183" i="2"/>
  <c r="F307" i="2"/>
  <c r="F1459" i="2"/>
  <c r="F524" i="2"/>
  <c r="F723" i="2"/>
  <c r="F911" i="2"/>
  <c r="F859" i="2"/>
  <c r="F719" i="2"/>
  <c r="F683" i="2"/>
  <c r="F809" i="2"/>
  <c r="F317" i="2"/>
  <c r="F606" i="2"/>
  <c r="F831" i="2"/>
  <c r="F745" i="2"/>
  <c r="F978" i="2"/>
  <c r="F833" i="2"/>
  <c r="F37" i="2"/>
  <c r="F334" i="2"/>
  <c r="F312" i="2"/>
  <c r="F746" i="2"/>
  <c r="F268" i="2"/>
  <c r="F269" i="2"/>
  <c r="F560" i="2"/>
  <c r="F1308" i="2"/>
  <c r="F161" i="2"/>
  <c r="F177" i="2"/>
  <c r="F1110" i="2"/>
  <c r="F750" i="2"/>
  <c r="F1343" i="2"/>
  <c r="F1407" i="2"/>
  <c r="F239" i="2"/>
  <c r="F1358" i="2"/>
  <c r="F1277" i="2"/>
  <c r="F1023" i="2"/>
  <c r="F883" i="2"/>
  <c r="F1373" i="2"/>
  <c r="F369" i="2"/>
  <c r="F749" i="2"/>
  <c r="F810" i="2"/>
  <c r="F714" i="2"/>
  <c r="F836" i="2"/>
  <c r="F1186" i="2"/>
  <c r="F1313" i="2"/>
  <c r="F1315" i="2"/>
  <c r="F1317" i="2"/>
  <c r="F119" i="2"/>
  <c r="F1237" i="2"/>
  <c r="F616" i="2"/>
  <c r="F774" i="2"/>
  <c r="F567" i="2"/>
  <c r="F416" i="2"/>
  <c r="F123" i="2"/>
  <c r="F35" i="2"/>
  <c r="F45" i="2"/>
  <c r="F20" i="2"/>
  <c r="F55" i="2"/>
  <c r="F1071" i="2"/>
  <c r="F241" i="2"/>
  <c r="F770" i="2"/>
  <c r="F531" i="2"/>
  <c r="F772" i="2"/>
  <c r="F552" i="2"/>
  <c r="F752" i="2"/>
  <c r="F671" i="2"/>
  <c r="F206" i="2"/>
  <c r="F1325" i="2"/>
  <c r="F1093" i="2"/>
  <c r="F817" i="2"/>
  <c r="F780" i="2"/>
  <c r="F781" i="2"/>
  <c r="F782" i="2"/>
  <c r="F574" i="2"/>
  <c r="F212" i="2"/>
  <c r="F785" i="2"/>
  <c r="F641" i="2"/>
  <c r="F787" i="2"/>
  <c r="F1378" i="2"/>
  <c r="F889" i="2"/>
  <c r="F576" i="2"/>
  <c r="F1097" i="2"/>
  <c r="F893" i="2"/>
  <c r="F793" i="2"/>
  <c r="F794" i="2"/>
  <c r="F670" i="2"/>
  <c r="F150" i="2"/>
  <c r="F947" i="2"/>
  <c r="F1005" i="2"/>
  <c r="F319" i="2"/>
  <c r="F483" i="2"/>
  <c r="F1349" i="2"/>
  <c r="F135" i="2"/>
  <c r="F569" i="2"/>
  <c r="F775" i="2"/>
  <c r="F170" i="2"/>
  <c r="F201" i="2"/>
  <c r="F320" i="2"/>
  <c r="F210" i="2"/>
  <c r="F553" i="2"/>
  <c r="F1040" i="2"/>
  <c r="F811" i="2"/>
  <c r="F86" i="2"/>
  <c r="F813" i="2"/>
  <c r="F1144" i="2"/>
  <c r="F270" i="2"/>
  <c r="F948" i="2"/>
  <c r="F1297" i="2"/>
  <c r="F1126" i="2"/>
  <c r="F607" i="2"/>
  <c r="F652" i="2"/>
  <c r="F821" i="2"/>
  <c r="F856" i="2"/>
  <c r="F310" i="2"/>
  <c r="F12" i="2"/>
  <c r="F4" i="2"/>
  <c r="F826" i="2"/>
  <c r="F872" i="2"/>
  <c r="F583" i="2"/>
  <c r="F189" i="2"/>
  <c r="F474" i="2"/>
  <c r="F501" i="2"/>
  <c r="F832" i="2"/>
  <c r="F724" i="2"/>
  <c r="F834" i="2"/>
  <c r="F835" i="2"/>
  <c r="F1031" i="2"/>
  <c r="F795" i="2"/>
  <c r="F838" i="2"/>
  <c r="F1032" i="2"/>
  <c r="F840" i="2"/>
  <c r="F912" i="2"/>
  <c r="F913" i="2"/>
  <c r="F843" i="2"/>
  <c r="F739" i="2"/>
  <c r="F845" i="2"/>
  <c r="F644" i="2"/>
  <c r="F1006" i="2"/>
  <c r="F748" i="2"/>
  <c r="F672" i="2"/>
  <c r="F247" i="2"/>
  <c r="F851" i="2"/>
  <c r="F187" i="2"/>
  <c r="F884" i="2"/>
  <c r="F11" i="2"/>
  <c r="F790" i="2"/>
  <c r="F798" i="2"/>
  <c r="F1238" i="2"/>
  <c r="F858" i="2"/>
  <c r="F153" i="2"/>
  <c r="F175" i="2"/>
  <c r="F802" i="2"/>
  <c r="F162" i="2"/>
  <c r="F729" i="2"/>
  <c r="F308" i="2"/>
  <c r="F865" i="2"/>
  <c r="F949" i="2"/>
  <c r="F1399" i="2"/>
  <c r="F9" i="2"/>
  <c r="F869" i="2"/>
  <c r="F149" i="2"/>
  <c r="F1431" i="2"/>
  <c r="F951" i="2"/>
  <c r="F873" i="2"/>
  <c r="F837" i="2"/>
  <c r="F405" i="2"/>
  <c r="F937" i="2"/>
  <c r="F877" i="2"/>
  <c r="F151" i="2"/>
  <c r="F176" i="2"/>
  <c r="F880" i="2"/>
  <c r="F1072" i="2"/>
  <c r="F44" i="2"/>
  <c r="F554" i="2"/>
  <c r="F1141" i="2"/>
  <c r="F527" i="2"/>
  <c r="F39" i="2"/>
  <c r="F438" i="2"/>
  <c r="F1073" i="2"/>
  <c r="F1273" i="2"/>
  <c r="F890" i="2"/>
  <c r="F185" i="2"/>
  <c r="F914" i="2"/>
  <c r="F915" i="2"/>
  <c r="F916" i="2"/>
  <c r="F953" i="2"/>
  <c r="F954" i="2"/>
  <c r="F897" i="2"/>
  <c r="F1311" i="2"/>
  <c r="F1074" i="2"/>
  <c r="F1076" i="2"/>
  <c r="F193" i="2"/>
  <c r="F839" i="2"/>
  <c r="F1274" i="2"/>
  <c r="F199" i="2"/>
  <c r="F905" i="2"/>
  <c r="F433" i="2"/>
  <c r="F325" i="2"/>
  <c r="F919" i="2"/>
  <c r="F920" i="2"/>
  <c r="F1143" i="2"/>
  <c r="F1038" i="2"/>
  <c r="F1077" i="2"/>
  <c r="F1111" i="2"/>
  <c r="F1166" i="2"/>
  <c r="F1145" i="2"/>
  <c r="F132" i="2"/>
  <c r="F917" i="2"/>
  <c r="F918" i="2"/>
  <c r="F464" i="2"/>
  <c r="F697" i="2"/>
  <c r="F165" i="2"/>
  <c r="F894" i="2"/>
  <c r="F923" i="2"/>
  <c r="F56" i="2"/>
  <c r="F788" i="2"/>
  <c r="F926" i="2"/>
  <c r="F282" i="2"/>
  <c r="F236" i="2"/>
  <c r="F1018" i="2"/>
  <c r="F930" i="2"/>
  <c r="F931" i="2"/>
  <c r="F1078" i="2"/>
  <c r="F1408" i="2"/>
  <c r="F1409" i="2"/>
  <c r="F1293" i="2"/>
  <c r="F936" i="2"/>
  <c r="F704" i="2"/>
  <c r="F938" i="2"/>
  <c r="F371" i="2"/>
  <c r="F579" i="2"/>
  <c r="F941" i="2"/>
  <c r="F1438" i="2"/>
  <c r="F1123" i="2"/>
  <c r="F637" i="2"/>
  <c r="F776" i="2"/>
  <c r="F725" i="2"/>
  <c r="F272" i="2"/>
  <c r="F115" i="2"/>
  <c r="F661" i="2"/>
  <c r="F950" i="2"/>
  <c r="F732" i="2"/>
  <c r="F952" i="2"/>
  <c r="F982" i="2"/>
  <c r="F983" i="2"/>
  <c r="F984" i="2"/>
  <c r="F956" i="2"/>
  <c r="F957" i="2"/>
  <c r="F958" i="2"/>
  <c r="F735" i="2"/>
  <c r="F960" i="2"/>
  <c r="F961" i="2"/>
  <c r="F841" i="2"/>
  <c r="F687" i="2"/>
  <c r="F964" i="2"/>
  <c r="F965" i="2"/>
  <c r="F966" i="2"/>
  <c r="F688" i="2"/>
  <c r="F842" i="2"/>
  <c r="F1079" i="2"/>
  <c r="F287" i="2"/>
  <c r="F971" i="2"/>
  <c r="F944" i="2"/>
  <c r="F885" i="2"/>
  <c r="F974" i="2"/>
  <c r="F975" i="2"/>
  <c r="F85" i="2"/>
  <c r="F188" i="2"/>
  <c r="F1240" i="2"/>
  <c r="F979" i="2"/>
  <c r="F980" i="2"/>
  <c r="F981" i="2"/>
  <c r="F168" i="2"/>
  <c r="F235" i="2"/>
  <c r="F435" i="2"/>
  <c r="F465" i="2"/>
  <c r="F986" i="2"/>
  <c r="F1418" i="2"/>
  <c r="F1442" i="2"/>
  <c r="F1423" i="2"/>
  <c r="F1282" i="2"/>
  <c r="F1285" i="2"/>
  <c r="F895" i="2"/>
  <c r="F993" i="2"/>
  <c r="F1080" i="2"/>
  <c r="F248" i="2"/>
  <c r="F996" i="2"/>
  <c r="F997" i="2"/>
  <c r="F998" i="2"/>
  <c r="F870" i="2"/>
  <c r="F1000" i="2"/>
  <c r="F580" i="2"/>
  <c r="F555" i="2"/>
  <c r="F436" i="2"/>
  <c r="F1004" i="2"/>
  <c r="F1245" i="2"/>
  <c r="F921" i="2"/>
  <c r="F922" i="2"/>
  <c r="F924" i="2"/>
  <c r="F962" i="2"/>
  <c r="F1010" i="2"/>
  <c r="F608" i="2"/>
  <c r="F480" i="2"/>
  <c r="F207" i="2"/>
  <c r="F173" i="2"/>
  <c r="F557" i="2"/>
  <c r="F726" i="2"/>
  <c r="F172" i="2"/>
  <c r="F1200" i="2"/>
  <c r="F327" i="2"/>
  <c r="F29" i="2"/>
  <c r="F610" i="2"/>
  <c r="F663" i="2"/>
  <c r="F640" i="2"/>
  <c r="F1310" i="2"/>
  <c r="F1025" i="2"/>
  <c r="F653" i="2"/>
  <c r="F559" i="2"/>
  <c r="F1028" i="2"/>
  <c r="F1165" i="2"/>
  <c r="F49" i="2"/>
  <c r="F611" i="2"/>
  <c r="F1092" i="2"/>
  <c r="F1033" i="2"/>
  <c r="F116" i="2"/>
  <c r="F15" i="2"/>
  <c r="F1081" i="2"/>
  <c r="F1082" i="2"/>
  <c r="F861" i="2"/>
  <c r="F1039" i="2"/>
  <c r="F437" i="2"/>
  <c r="F23" i="2"/>
  <c r="F1090" i="2"/>
  <c r="F1351" i="2"/>
  <c r="F1173" i="2"/>
  <c r="F561" i="2"/>
  <c r="F288" i="2"/>
  <c r="F289" i="2"/>
  <c r="F40" i="2"/>
  <c r="F128" i="2"/>
  <c r="F1157" i="2"/>
  <c r="F485" i="2"/>
  <c r="F844" i="2"/>
  <c r="F1053" i="2"/>
  <c r="F1054" i="2"/>
  <c r="F1094" i="2"/>
  <c r="F1056" i="2"/>
  <c r="F864" i="2"/>
  <c r="F846" i="2"/>
  <c r="F1288" i="2"/>
  <c r="F1352" i="2"/>
  <c r="F1290" i="2"/>
  <c r="F1291" i="2"/>
  <c r="F1292" i="2"/>
  <c r="F204" i="2"/>
  <c r="F587" i="2"/>
  <c r="F1412" i="2"/>
  <c r="F1413" i="2"/>
  <c r="F1068" i="2"/>
  <c r="F1069" i="2"/>
  <c r="F1246" i="2"/>
  <c r="F27" i="2"/>
  <c r="F6" i="2"/>
  <c r="F160" i="2"/>
  <c r="F812" i="2"/>
  <c r="F1075" i="2"/>
  <c r="F347" i="2"/>
  <c r="F1247" i="2"/>
  <c r="F1248" i="2"/>
  <c r="F747" i="2"/>
  <c r="F1360" i="2"/>
  <c r="F1353" i="2"/>
  <c r="F1363" i="2"/>
  <c r="F814" i="2"/>
  <c r="F1084" i="2"/>
  <c r="F279" i="2"/>
  <c r="F250" i="2"/>
  <c r="F283" i="2"/>
  <c r="F134" i="2"/>
  <c r="F1449" i="2"/>
  <c r="F52" i="2"/>
  <c r="F969" i="2"/>
  <c r="F1306" i="2"/>
  <c r="F925" i="2"/>
  <c r="F1158" i="2"/>
  <c r="F1095" i="2"/>
  <c r="F1096" i="2"/>
  <c r="F731" i="2"/>
  <c r="F194" i="2"/>
  <c r="F1099" i="2"/>
  <c r="F1100" i="2"/>
  <c r="F1101" i="2"/>
  <c r="F1102" i="2"/>
  <c r="F927" i="2"/>
  <c r="F234" i="2"/>
  <c r="F1105" i="2"/>
  <c r="F1106" i="2"/>
  <c r="F1195" i="2"/>
  <c r="F727" i="2"/>
  <c r="F1109" i="2"/>
  <c r="F1131" i="2"/>
  <c r="F955" i="2"/>
  <c r="F1112" i="2"/>
  <c r="F1113" i="2"/>
  <c r="F1114" i="2"/>
  <c r="F1115" i="2"/>
  <c r="F1116" i="2"/>
  <c r="F1117" i="2"/>
  <c r="F1118" i="2"/>
  <c r="F1119" i="2"/>
  <c r="F1120" i="2"/>
  <c r="F1121" i="2"/>
  <c r="F1122" i="2"/>
  <c r="F581" i="2"/>
  <c r="F973" i="2"/>
  <c r="F711" i="2"/>
  <c r="F712" i="2"/>
  <c r="F475" i="2"/>
  <c r="F75" i="2"/>
  <c r="F348" i="2"/>
  <c r="F847" i="2"/>
  <c r="F757" i="2"/>
  <c r="F976" i="2"/>
  <c r="F863" i="2"/>
  <c r="F137" i="2"/>
  <c r="F213" i="2"/>
  <c r="F1136" i="2"/>
  <c r="F1137" i="2"/>
  <c r="F57" i="2"/>
  <c r="F1139" i="2"/>
  <c r="F1140" i="2"/>
  <c r="F1319" i="2"/>
  <c r="F1142" i="2"/>
  <c r="F940" i="2"/>
  <c r="F1021" i="2"/>
  <c r="F942" i="2"/>
  <c r="F1146" i="2"/>
  <c r="F1147" i="2"/>
  <c r="F1148" i="2"/>
  <c r="F736" i="2"/>
  <c r="F848" i="2"/>
  <c r="F789" i="2"/>
  <c r="F1083" i="2"/>
  <c r="F1153" i="2"/>
  <c r="F734" i="2"/>
  <c r="F1155" i="2"/>
  <c r="F365" i="2"/>
  <c r="F1007" i="2"/>
  <c r="F943" i="2"/>
  <c r="F1008" i="2"/>
  <c r="F654" i="2"/>
  <c r="F1161" i="2"/>
  <c r="F422" i="2"/>
  <c r="F1163" i="2"/>
  <c r="F622" i="2"/>
  <c r="F623" i="2"/>
  <c r="F624" i="2"/>
  <c r="F1187" i="2"/>
  <c r="F1168" i="2"/>
  <c r="F350" i="2"/>
  <c r="F259" i="2"/>
  <c r="F1171" i="2"/>
  <c r="F265" i="2"/>
  <c r="F1085" i="2"/>
  <c r="F1174" i="2"/>
  <c r="F252" i="2"/>
  <c r="F280" i="2"/>
  <c r="F1338" i="2"/>
  <c r="F1178" i="2"/>
  <c r="F1179" i="2"/>
  <c r="F1159" i="2"/>
  <c r="F928" i="2"/>
  <c r="F1182" i="2"/>
  <c r="F1183" i="2"/>
  <c r="F1184" i="2"/>
  <c r="F1185" i="2"/>
  <c r="F959" i="2"/>
  <c r="F1016" i="2"/>
  <c r="F1017" i="2"/>
  <c r="F290" i="2"/>
  <c r="F1354" i="2"/>
  <c r="F1191" i="2"/>
  <c r="F504" i="2"/>
  <c r="F977" i="2"/>
  <c r="F1194" i="2"/>
  <c r="F558" i="2"/>
  <c r="F1196" i="2"/>
  <c r="F1197" i="2"/>
  <c r="F300" i="2"/>
  <c r="F874" i="2"/>
  <c r="F582" i="2"/>
  <c r="F1250" i="2"/>
  <c r="F1251" i="2"/>
  <c r="F1252" i="2"/>
  <c r="F1086" i="2"/>
  <c r="F1205" i="2"/>
  <c r="F157" i="2"/>
  <c r="F1207" i="2"/>
  <c r="F777" i="2"/>
  <c r="F1209" i="2"/>
  <c r="F1210" i="2"/>
  <c r="F778" i="2"/>
  <c r="F1255" i="2"/>
  <c r="F1213" i="2"/>
  <c r="F1258" i="2"/>
  <c r="F24" i="2"/>
  <c r="F332" i="2"/>
  <c r="F228" i="2"/>
  <c r="F791" i="2"/>
  <c r="F1219" i="2"/>
  <c r="F866" i="2"/>
  <c r="F276" i="2"/>
  <c r="F1222" i="2"/>
  <c r="F1223" i="2"/>
  <c r="F1224" i="2"/>
  <c r="F205" i="2"/>
  <c r="F195" i="2"/>
  <c r="F699" i="2"/>
  <c r="F1228" i="2"/>
  <c r="F1009" i="2"/>
  <c r="F929" i="2"/>
  <c r="F1231" i="2"/>
  <c r="F1232" i="2"/>
  <c r="F1041" i="2"/>
  <c r="F1367" i="2"/>
  <c r="F1235" i="2"/>
  <c r="F1170" i="2"/>
  <c r="F1385" i="2"/>
  <c r="F1204" i="2"/>
  <c r="F1239" i="2"/>
  <c r="F779" i="2"/>
  <c r="F1241" i="2"/>
  <c r="F1242" i="2"/>
  <c r="F1243" i="2"/>
  <c r="F1244" i="2"/>
  <c r="F625" i="2"/>
  <c r="F626" i="2"/>
  <c r="F502" i="2"/>
  <c r="F159" i="2"/>
  <c r="F1249" i="2"/>
  <c r="F1134" i="2"/>
  <c r="F1135" i="2"/>
  <c r="F314" i="2"/>
  <c r="F1253" i="2"/>
  <c r="F1254" i="2"/>
  <c r="F849" i="2"/>
  <c r="F1256" i="2"/>
  <c r="F1257" i="2"/>
  <c r="F1261" i="2"/>
  <c r="F1259" i="2"/>
  <c r="F1260" i="2"/>
  <c r="F1048" i="2"/>
  <c r="F1262" i="2"/>
  <c r="F850" i="2"/>
  <c r="F444" i="2"/>
  <c r="F815" i="2"/>
  <c r="F1104" i="2"/>
  <c r="F126" i="2"/>
  <c r="F1268" i="2"/>
  <c r="F728" i="2"/>
  <c r="F351" i="2"/>
  <c r="F1415" i="2"/>
  <c r="F970" i="2"/>
  <c r="F612" i="2"/>
  <c r="F1263" i="2"/>
  <c r="F1387" i="2"/>
  <c r="F1276" i="2"/>
  <c r="F225" i="2"/>
  <c r="F783" i="2"/>
  <c r="F784" i="2"/>
  <c r="F867" i="2"/>
  <c r="F1281" i="2"/>
  <c r="F1022" i="2"/>
  <c r="F1283" i="2"/>
  <c r="F1284" i="2"/>
  <c r="F939" i="2"/>
  <c r="F1286" i="2"/>
  <c r="F1287" i="2"/>
  <c r="F14" i="2"/>
  <c r="F1289" i="2"/>
  <c r="F117" i="2"/>
  <c r="F1264" i="2"/>
  <c r="F1265" i="2"/>
  <c r="F1087" i="2"/>
  <c r="F1294" i="2"/>
  <c r="F1295" i="2"/>
  <c r="F1296" i="2"/>
  <c r="F1416" i="2"/>
  <c r="F1298" i="2"/>
  <c r="F466" i="2"/>
  <c r="F521" i="2"/>
  <c r="F211" i="2"/>
  <c r="F1302" i="2"/>
  <c r="F1303" i="2"/>
  <c r="F1304" i="2"/>
  <c r="F227" i="2"/>
  <c r="F1091" i="2"/>
  <c r="F1307" i="2"/>
  <c r="F208" i="2"/>
  <c r="F1309" i="2"/>
  <c r="F1011" i="2"/>
  <c r="F139" i="2"/>
  <c r="F140" i="2"/>
  <c r="F129" i="2"/>
  <c r="F1314" i="2"/>
  <c r="F335" i="2"/>
  <c r="F1316" i="2"/>
  <c r="F1368" i="2"/>
  <c r="F1318" i="2"/>
  <c r="F934" i="2"/>
  <c r="F1448" i="2"/>
  <c r="F1321" i="2"/>
  <c r="F1322" i="2"/>
  <c r="F1323" i="2"/>
  <c r="F1324" i="2"/>
  <c r="F400" i="2"/>
  <c r="F402" i="2"/>
  <c r="F886" i="2"/>
  <c r="F1439" i="2"/>
  <c r="F353" i="2"/>
  <c r="F370" i="2"/>
  <c r="F887" i="2"/>
  <c r="F1332" i="2"/>
  <c r="F896" i="2"/>
  <c r="F214" i="2"/>
  <c r="F892" i="2"/>
  <c r="F1336" i="2"/>
  <c r="F1337" i="2"/>
  <c r="F1441" i="2"/>
  <c r="F31" i="2"/>
  <c r="F1012" i="2"/>
  <c r="F1013" i="2"/>
  <c r="F932" i="2"/>
  <c r="F532" i="2"/>
  <c r="F1344" i="2"/>
  <c r="F1345" i="2"/>
  <c r="F1346" i="2"/>
  <c r="F1347" i="2"/>
  <c r="F1348" i="2"/>
  <c r="F656" i="2"/>
  <c r="F1350" i="2"/>
  <c r="F627" i="2"/>
  <c r="F628" i="2"/>
  <c r="F629" i="2"/>
  <c r="F376" i="2"/>
  <c r="F266" i="2"/>
  <c r="F1088" i="2"/>
  <c r="F196" i="2"/>
  <c r="F238" i="2"/>
  <c r="F1359" i="2"/>
  <c r="F1199" i="2"/>
  <c r="F1361" i="2"/>
  <c r="F1362" i="2"/>
  <c r="F424" i="2"/>
  <c r="F267" i="2"/>
  <c r="F309" i="2"/>
  <c r="F1089" i="2"/>
  <c r="F1014" i="2"/>
  <c r="F1015" i="2"/>
  <c r="F1369" i="2"/>
  <c r="F1370" i="2"/>
  <c r="F1164" i="2"/>
  <c r="F1372" i="2"/>
  <c r="F232" i="2"/>
  <c r="F1374" i="2"/>
  <c r="F1375" i="2"/>
  <c r="F1376" i="2"/>
  <c r="F1377" i="2"/>
  <c r="F1266" i="2"/>
  <c r="F1267" i="2"/>
  <c r="F1380" i="2"/>
  <c r="F1042" i="2"/>
  <c r="F209" i="2"/>
  <c r="F1383" i="2"/>
  <c r="F1384" i="2"/>
  <c r="F706" i="2"/>
  <c r="F1386" i="2"/>
  <c r="F1160" i="2"/>
  <c r="F1388" i="2"/>
  <c r="F1389" i="2"/>
  <c r="F1390" i="2"/>
  <c r="F658" i="2"/>
  <c r="F1392" i="2"/>
  <c r="F1393" i="2"/>
  <c r="F1394" i="2"/>
  <c r="F689" i="2"/>
  <c r="F1447" i="2"/>
  <c r="F158" i="2"/>
  <c r="F1398" i="2"/>
  <c r="F1132" i="2"/>
  <c r="F1400" i="2"/>
  <c r="F1269" i="2"/>
  <c r="F1402" i="2"/>
  <c r="F1270" i="2"/>
  <c r="F1404" i="2"/>
  <c r="F1405" i="2"/>
  <c r="F141" i="2"/>
  <c r="F852" i="2"/>
  <c r="F935" i="2"/>
  <c r="F853" i="2"/>
  <c r="F1410" i="2"/>
  <c r="F1411" i="2"/>
  <c r="F223" i="2"/>
  <c r="F690" i="2"/>
  <c r="F1414" i="2"/>
  <c r="F121" i="2"/>
  <c r="F299" i="2"/>
  <c r="F1417" i="2"/>
  <c r="F691" i="2"/>
  <c r="F1419" i="2"/>
  <c r="F1420" i="2"/>
  <c r="F1421" i="2"/>
  <c r="F1422" i="2"/>
  <c r="F528" i="2"/>
  <c r="F854" i="2"/>
  <c r="F1425" i="2"/>
  <c r="F1426" i="2"/>
  <c r="F1427" i="2"/>
  <c r="F786" i="2"/>
  <c r="F1138" i="2"/>
  <c r="F1430" i="2"/>
  <c r="F657" i="2"/>
  <c r="F1162" i="2"/>
  <c r="F1433" i="2"/>
  <c r="F1434" i="2"/>
  <c r="F1435" i="2"/>
  <c r="F484" i="2"/>
  <c r="F1437" i="2"/>
  <c r="F1124" i="2"/>
  <c r="F186" i="2"/>
  <c r="F1275" i="2"/>
  <c r="F313" i="2"/>
  <c r="F751" i="2"/>
  <c r="F1443" i="2"/>
  <c r="F1444" i="2"/>
  <c r="F1445" i="2"/>
  <c r="F1446" i="2"/>
  <c r="F1305" i="2"/>
  <c r="F481" i="2"/>
  <c r="F692" i="2"/>
  <c r="F1450" i="2"/>
  <c r="F1198" i="2"/>
  <c r="F1452" i="2"/>
  <c r="F933" i="2"/>
  <c r="F1454" i="2"/>
  <c r="F695" i="2"/>
  <c r="F615" i="2"/>
  <c r="F1457" i="2"/>
  <c r="F100" i="2"/>
  <c r="F1167" i="2"/>
  <c r="F1460" i="2"/>
  <c r="F1461" i="2"/>
  <c r="F1462" i="2"/>
  <c r="F1463" i="2"/>
  <c r="F1464" i="2"/>
  <c r="F1465" i="2"/>
  <c r="F1466" i="2"/>
  <c r="L11" i="2"/>
  <c r="L10" i="2"/>
  <c r="L9" i="2"/>
  <c r="J1188" i="2"/>
  <c r="C1188" i="2"/>
  <c r="C1045" i="2"/>
  <c r="C1046" i="2"/>
  <c r="C1189" i="2"/>
  <c r="C985" i="2"/>
  <c r="C945" i="2"/>
  <c r="C972" i="2"/>
  <c r="C155" i="2"/>
  <c r="C178" i="2"/>
  <c r="C179" i="2"/>
  <c r="C163" i="2"/>
  <c r="C716" i="2"/>
  <c r="C1208" i="2"/>
  <c r="C1098" i="2"/>
  <c r="C643" i="2"/>
  <c r="C759" i="2"/>
  <c r="C760" i="2"/>
  <c r="C761" i="2"/>
  <c r="C792" i="2"/>
  <c r="C21" i="2"/>
  <c r="C701" i="2"/>
  <c r="C825" i="2"/>
  <c r="C740" i="2"/>
  <c r="C336" i="2"/>
  <c r="C562" i="2"/>
  <c r="C563" i="2"/>
  <c r="C715" i="2"/>
  <c r="C762" i="2"/>
  <c r="C871" i="2"/>
  <c r="C477" i="2"/>
  <c r="C487" i="2"/>
  <c r="C564" i="2"/>
  <c r="C763" i="2"/>
  <c r="C586" i="2"/>
  <c r="C36" i="2"/>
  <c r="C514" i="2"/>
  <c r="C515" i="2"/>
  <c r="C508" i="2"/>
  <c r="C510" i="2"/>
  <c r="C41" i="2"/>
  <c r="C565" i="2"/>
  <c r="C891" i="2"/>
  <c r="C446" i="2"/>
  <c r="C1201" i="2"/>
  <c r="C1202" i="2"/>
  <c r="C534" i="2"/>
  <c r="C48" i="2"/>
  <c r="C472" i="2"/>
  <c r="C488" i="2"/>
  <c r="C489" i="2"/>
  <c r="C764" i="2"/>
  <c r="C1024" i="2"/>
  <c r="C1049" i="2"/>
  <c r="C1026" i="2"/>
  <c r="C1027" i="2"/>
  <c r="C1050" i="2"/>
  <c r="C1051" i="2"/>
  <c r="C1052" i="2"/>
  <c r="C301" i="2"/>
  <c r="C61" i="2"/>
  <c r="C379" i="2"/>
  <c r="C1211" i="2"/>
  <c r="C1279" i="2"/>
  <c r="C1212" i="2"/>
  <c r="C447" i="2"/>
  <c r="C448" i="2"/>
  <c r="C875" i="2"/>
  <c r="C665" i="2"/>
  <c r="C70" i="2"/>
  <c r="C71" i="2"/>
  <c r="C709" i="2"/>
  <c r="C73" i="2"/>
  <c r="C899" i="2"/>
  <c r="C1055" i="2"/>
  <c r="C1214" i="2"/>
  <c r="C1215" i="2"/>
  <c r="C202" i="2"/>
  <c r="C418" i="2"/>
  <c r="C315" i="2"/>
  <c r="C316" i="2"/>
  <c r="C876" i="2"/>
  <c r="C855" i="2"/>
  <c r="C693" i="2"/>
  <c r="C441" i="2"/>
  <c r="C425" i="2"/>
  <c r="C427" i="2"/>
  <c r="C799" i="2"/>
  <c r="C366" i="2"/>
  <c r="C741" i="2"/>
  <c r="C800" i="2"/>
  <c r="C630" i="2"/>
  <c r="C963" i="2"/>
  <c r="C94" i="2"/>
  <c r="C862" i="2"/>
  <c r="C338" i="2"/>
  <c r="C97" i="2"/>
  <c r="C765" i="2"/>
  <c r="C99" i="2"/>
  <c r="C118" i="2"/>
  <c r="C101" i="2"/>
  <c r="C106" i="2"/>
  <c r="C659" i="2"/>
  <c r="C384" i="2"/>
  <c r="C717" i="2"/>
  <c r="C1127" i="2"/>
  <c r="C107" i="2"/>
  <c r="C482" i="2"/>
  <c r="C674" i="2"/>
  <c r="C570" i="2"/>
  <c r="C217" i="2"/>
  <c r="C108" i="2"/>
  <c r="C109" i="2"/>
  <c r="C110" i="2"/>
  <c r="C111" i="2"/>
  <c r="C200" i="2"/>
  <c r="C374" i="2"/>
  <c r="C260" i="2"/>
  <c r="C261" i="2"/>
  <c r="C120" i="2"/>
  <c r="C696" i="2"/>
  <c r="C122" i="2"/>
  <c r="C87" i="2"/>
  <c r="C38" i="2"/>
  <c r="C18" i="2"/>
  <c r="C88" i="2"/>
  <c r="C127" i="2"/>
  <c r="C215" i="2"/>
  <c r="C868" i="2"/>
  <c r="C130" i="2"/>
  <c r="C1216" i="2"/>
  <c r="C1217" i="2"/>
  <c r="C1149" i="2"/>
  <c r="C1218" i="2"/>
  <c r="C1150" i="2"/>
  <c r="C1220" i="2"/>
  <c r="C1221" i="2"/>
  <c r="C138" i="2"/>
  <c r="C449" i="2"/>
  <c r="C1401" i="2"/>
  <c r="C730" i="2"/>
  <c r="C302" i="2"/>
  <c r="C131" i="2"/>
  <c r="C339" i="2"/>
  <c r="C385" i="2"/>
  <c r="C146" i="2"/>
  <c r="C516" i="2"/>
  <c r="C242" i="2"/>
  <c r="C275" i="2"/>
  <c r="C303" i="2"/>
  <c r="C797" i="2"/>
  <c r="C423" i="2"/>
  <c r="C900" i="2"/>
  <c r="C755" i="2"/>
  <c r="C428" i="2"/>
  <c r="C645" i="2"/>
  <c r="C816" i="2"/>
  <c r="C1128" i="2"/>
  <c r="C702" i="2"/>
  <c r="C304" i="2"/>
  <c r="C83" i="2"/>
  <c r="C72" i="2"/>
  <c r="C42" i="2"/>
  <c r="C675" i="2"/>
  <c r="C694" i="2"/>
  <c r="C166" i="2"/>
  <c r="C490" i="2"/>
  <c r="C536" i="2"/>
  <c r="C1057" i="2"/>
  <c r="C1058" i="2"/>
  <c r="C171" i="2"/>
  <c r="C80" i="2"/>
  <c r="C81" i="2"/>
  <c r="C89" i="2"/>
  <c r="C46" i="2"/>
  <c r="C43" i="2"/>
  <c r="C47" i="2"/>
  <c r="C62" i="2"/>
  <c r="C967" i="2"/>
  <c r="C968" i="2"/>
  <c r="C63" i="2"/>
  <c r="C64" i="2"/>
  <c r="C65" i="2"/>
  <c r="C184" i="2"/>
  <c r="C662" i="2"/>
  <c r="C827" i="2"/>
  <c r="C632" i="2"/>
  <c r="C1108" i="2"/>
  <c r="C328" i="2"/>
  <c r="C340" i="2"/>
  <c r="C164" i="2"/>
  <c r="C646" i="2"/>
  <c r="C1175" i="2"/>
  <c r="C828" i="2"/>
  <c r="C1176" i="2"/>
  <c r="C1177" i="2"/>
  <c r="C197" i="2"/>
  <c r="C429" i="2"/>
  <c r="C341" i="2"/>
  <c r="C342" i="2"/>
  <c r="C430" i="2"/>
  <c r="C820" i="2"/>
  <c r="C898" i="2"/>
  <c r="C857" i="2"/>
  <c r="C1029" i="2"/>
  <c r="C804" i="2"/>
  <c r="C1030" i="2"/>
  <c r="C321" i="2"/>
  <c r="C322" i="2"/>
  <c r="C323" i="2"/>
  <c r="C1129" i="2"/>
  <c r="C1043" i="2"/>
  <c r="C805" i="2"/>
  <c r="C1059" i="2"/>
  <c r="C1060" i="2"/>
  <c r="C676" i="2"/>
  <c r="C233" i="2"/>
  <c r="C218" i="2"/>
  <c r="C1133" i="2"/>
  <c r="C13" i="2"/>
  <c r="C354" i="2"/>
  <c r="C343" i="2"/>
  <c r="C360" i="2"/>
  <c r="C344" i="2"/>
  <c r="C84" i="2"/>
  <c r="C588" i="2"/>
  <c r="C517" i="2"/>
  <c r="C901" i="2"/>
  <c r="C53" i="2"/>
  <c r="C677" i="2"/>
  <c r="C386" i="2"/>
  <c r="C388" i="2"/>
  <c r="C589" i="2"/>
  <c r="C1181" i="2"/>
  <c r="C226" i="2"/>
  <c r="C766" i="2"/>
  <c r="C403" i="2"/>
  <c r="C278" i="2"/>
  <c r="C445" i="2"/>
  <c r="C240" i="2"/>
  <c r="C738" i="2"/>
  <c r="C1103" i="2"/>
  <c r="C243" i="2"/>
  <c r="C244" i="2"/>
  <c r="C245" i="2"/>
  <c r="C522" i="2"/>
  <c r="C1339" i="2"/>
  <c r="C406" i="2"/>
  <c r="C249" i="2"/>
  <c r="C451" i="2"/>
  <c r="C829" i="2"/>
  <c r="C216" i="2"/>
  <c r="C253" i="2"/>
  <c r="C254" i="2"/>
  <c r="C255" i="2"/>
  <c r="C256" i="2"/>
  <c r="C257" i="2"/>
  <c r="C258" i="2"/>
  <c r="C987" i="2"/>
  <c r="C537" i="2"/>
  <c r="C407" i="2"/>
  <c r="C540" i="2"/>
  <c r="C1061" i="2"/>
  <c r="C902" i="2"/>
  <c r="C903" i="2"/>
  <c r="C904" i="2"/>
  <c r="C906" i="2"/>
  <c r="C742" i="2"/>
  <c r="C878" i="2"/>
  <c r="C743" i="2"/>
  <c r="C907" i="2"/>
  <c r="C767" i="2"/>
  <c r="C421" i="2"/>
  <c r="C754" i="2"/>
  <c r="C647" i="2"/>
  <c r="C491" i="2"/>
  <c r="C518" i="2"/>
  <c r="C1151" i="2"/>
  <c r="C452" i="2"/>
  <c r="C453" i="2"/>
  <c r="C455" i="2"/>
  <c r="C456" i="2"/>
  <c r="C295" i="2"/>
  <c r="C541" i="2"/>
  <c r="C571" i="2"/>
  <c r="C648" i="2"/>
  <c r="C59" i="2"/>
  <c r="C66" i="2"/>
  <c r="C67" i="2"/>
  <c r="C830" i="2"/>
  <c r="C291" i="2"/>
  <c r="C292" i="2"/>
  <c r="C293" i="2"/>
  <c r="C294" i="2"/>
  <c r="C285" i="2"/>
  <c r="C296" i="2"/>
  <c r="C297" i="2"/>
  <c r="C298" i="2"/>
  <c r="C68" i="2"/>
  <c r="C60" i="2"/>
  <c r="C69" i="2"/>
  <c r="C25" i="2"/>
  <c r="C7" i="2"/>
  <c r="C1062" i="2"/>
  <c r="C262" i="2"/>
  <c r="C263" i="2"/>
  <c r="C246" i="2"/>
  <c r="C1063" i="2"/>
  <c r="C1125" i="2"/>
  <c r="C988" i="2"/>
  <c r="C1064" i="2"/>
  <c r="C1065" i="2"/>
  <c r="C526" i="2"/>
  <c r="C666" i="2"/>
  <c r="C363" i="2"/>
  <c r="C389" i="2"/>
  <c r="C32" i="2"/>
  <c r="C318" i="2"/>
  <c r="C1190" i="2"/>
  <c r="C1192" i="2"/>
  <c r="C1193" i="2"/>
  <c r="C486" i="2"/>
  <c r="C443" i="2"/>
  <c r="C506" i="2"/>
  <c r="C1432" i="2"/>
  <c r="C76" i="2"/>
  <c r="C77" i="2"/>
  <c r="C90" i="2"/>
  <c r="C78" i="2"/>
  <c r="C79" i="2"/>
  <c r="C91" i="2"/>
  <c r="C112" i="2"/>
  <c r="C92" i="2"/>
  <c r="C124" i="2"/>
  <c r="C125" i="2"/>
  <c r="C93" i="2"/>
  <c r="C113" i="2"/>
  <c r="C95" i="2"/>
  <c r="C96" i="2"/>
  <c r="C1203" i="2"/>
  <c r="C989" i="2"/>
  <c r="C990" i="2"/>
  <c r="C991" i="2"/>
  <c r="C390" i="2"/>
  <c r="C391" i="2"/>
  <c r="C992" i="2"/>
  <c r="C768" i="2"/>
  <c r="C545" i="2"/>
  <c r="C349" i="2"/>
  <c r="C700" i="2"/>
  <c r="C590" i="2"/>
  <c r="C352" i="2"/>
  <c r="C908" i="2"/>
  <c r="C143" i="2"/>
  <c r="C355" i="2"/>
  <c r="C356" i="2"/>
  <c r="C357" i="2"/>
  <c r="C358" i="2"/>
  <c r="C359" i="2"/>
  <c r="C1130" i="2"/>
  <c r="C361" i="2"/>
  <c r="C33" i="2"/>
  <c r="C34" i="2"/>
  <c r="C17" i="2"/>
  <c r="C505" i="2"/>
  <c r="C375" i="2"/>
  <c r="C367" i="2"/>
  <c r="C803" i="2"/>
  <c r="C710" i="2"/>
  <c r="C219" i="2"/>
  <c r="C220" i="2"/>
  <c r="C221" i="2"/>
  <c r="C329" i="2"/>
  <c r="C330" i="2"/>
  <c r="C1326" i="2"/>
  <c r="C1327" i="2"/>
  <c r="C1328" i="2"/>
  <c r="C1365" i="2"/>
  <c r="C533" i="2"/>
  <c r="C380" i="2"/>
  <c r="C381" i="2"/>
  <c r="C382" i="2"/>
  <c r="C102" i="2"/>
  <c r="C82" i="2"/>
  <c r="C103" i="2"/>
  <c r="C431" i="2"/>
  <c r="C387" i="2"/>
  <c r="C284" i="2"/>
  <c r="C142" i="2"/>
  <c r="C457" i="2"/>
  <c r="C1335" i="2"/>
  <c r="C769" i="2"/>
  <c r="C393" i="2"/>
  <c r="C994" i="2"/>
  <c r="C395" i="2"/>
  <c r="C513" i="2"/>
  <c r="C383" i="2"/>
  <c r="C398" i="2"/>
  <c r="C572" i="2"/>
  <c r="C617" i="2"/>
  <c r="C401" i="2"/>
  <c r="C1299" i="2"/>
  <c r="C1300" i="2"/>
  <c r="C1301" i="2"/>
  <c r="C440" i="2"/>
  <c r="C281" i="2"/>
  <c r="C1379" i="2"/>
  <c r="C408" i="2"/>
  <c r="C409" i="2"/>
  <c r="C286" i="2"/>
  <c r="C995" i="2"/>
  <c r="C412" i="2"/>
  <c r="C413" i="2"/>
  <c r="C414" i="2"/>
  <c r="C415" i="2"/>
  <c r="C771" i="2"/>
  <c r="C1152" i="2"/>
  <c r="C718" i="2"/>
  <c r="C720" i="2"/>
  <c r="C190" i="2"/>
  <c r="C410" i="2"/>
  <c r="C419" i="2"/>
  <c r="C417" i="2"/>
  <c r="C999" i="2"/>
  <c r="C1001" i="2"/>
  <c r="C426" i="2"/>
  <c r="C364" i="2"/>
  <c r="C1355" i="2"/>
  <c r="C1312" i="2"/>
  <c r="C404" i="2"/>
  <c r="C479" i="2"/>
  <c r="C432" i="2"/>
  <c r="C546" i="2"/>
  <c r="C434" i="2"/>
  <c r="C737" i="2"/>
  <c r="C392" i="2"/>
  <c r="C394" i="2"/>
  <c r="C396" i="2"/>
  <c r="C397" i="2"/>
  <c r="C399" i="2"/>
  <c r="C708" i="2"/>
  <c r="C442" i="2"/>
  <c r="C1225" i="2"/>
  <c r="C649" i="2"/>
  <c r="C634" i="2"/>
  <c r="C635" i="2"/>
  <c r="C650" i="2"/>
  <c r="C651" i="2"/>
  <c r="C237" i="2"/>
  <c r="C450" i="2"/>
  <c r="C1329" i="2"/>
  <c r="C1330" i="2"/>
  <c r="C1331" i="2"/>
  <c r="C454" i="2"/>
  <c r="C136" i="2"/>
  <c r="C568" i="2"/>
  <c r="C114" i="2"/>
  <c r="C703" i="2"/>
  <c r="C756" i="2"/>
  <c r="C460" i="2"/>
  <c r="C1002" i="2"/>
  <c r="C909" i="2"/>
  <c r="C463" i="2"/>
  <c r="C1226" i="2"/>
  <c r="C1227" i="2"/>
  <c r="C806" i="2"/>
  <c r="C591" i="2"/>
  <c r="C468" i="2"/>
  <c r="C469" i="2"/>
  <c r="C470" i="2"/>
  <c r="C1180" i="2"/>
  <c r="C144" i="2"/>
  <c r="C145" i="2"/>
  <c r="C147" i="2"/>
  <c r="C305" i="2"/>
  <c r="C476" i="2"/>
  <c r="C523" i="2"/>
  <c r="C478" i="2"/>
  <c r="C819" i="2"/>
  <c r="C1229" i="2"/>
  <c r="C946" i="2"/>
  <c r="C1230" i="2"/>
  <c r="C592" i="2"/>
  <c r="C593" i="2"/>
  <c r="C910" i="2"/>
  <c r="C104" i="2"/>
  <c r="C105" i="2"/>
  <c r="C167" i="2"/>
  <c r="C224" i="2"/>
  <c r="C229" i="2"/>
  <c r="C230" i="2"/>
  <c r="C492" i="2"/>
  <c r="C547" i="2"/>
  <c r="C860" i="2"/>
  <c r="C169" i="2"/>
  <c r="C496" i="2"/>
  <c r="C1403" i="2"/>
  <c r="C879" i="2"/>
  <c r="C499" i="2"/>
  <c r="C500" i="2"/>
  <c r="C74" i="2"/>
  <c r="C333" i="2"/>
  <c r="C277" i="2"/>
  <c r="C439" i="2"/>
  <c r="C493" i="2"/>
  <c r="C16" i="2"/>
  <c r="C507" i="2"/>
  <c r="C807" i="2"/>
  <c r="C509" i="2"/>
  <c r="C373" i="2"/>
  <c r="C511" i="2"/>
  <c r="C512" i="2"/>
  <c r="C1066" i="2"/>
  <c r="C758" i="2"/>
  <c r="C1340" i="2"/>
  <c r="C1341" i="2"/>
  <c r="C1034" i="2"/>
  <c r="C362" i="2"/>
  <c r="C519" i="2"/>
  <c r="C548" i="2"/>
  <c r="C1424" i="2"/>
  <c r="C372" i="2"/>
  <c r="C345" i="2"/>
  <c r="C473" i="2"/>
  <c r="C1035" i="2"/>
  <c r="C1036" i="2"/>
  <c r="C1037" i="2"/>
  <c r="C467" i="2"/>
  <c r="C529" i="2"/>
  <c r="C566" i="2"/>
  <c r="C191" i="2"/>
  <c r="C231" i="2"/>
  <c r="C174" i="2"/>
  <c r="C1233" i="2"/>
  <c r="C222" i="2"/>
  <c r="C1280" i="2"/>
  <c r="C1206" i="2"/>
  <c r="C538" i="2"/>
  <c r="C539" i="2"/>
  <c r="C1234" i="2"/>
  <c r="C881" i="2"/>
  <c r="C542" i="2"/>
  <c r="C543" i="2"/>
  <c r="C544" i="2"/>
  <c r="C573" i="2"/>
  <c r="C154" i="2"/>
  <c r="C882" i="2"/>
  <c r="C678" i="2"/>
  <c r="C324" i="2"/>
  <c r="C550" i="2"/>
  <c r="C551" i="2"/>
  <c r="C50" i="2"/>
  <c r="C51" i="2"/>
  <c r="C54" i="2"/>
  <c r="C1172" i="2"/>
  <c r="C556" i="2"/>
  <c r="C1451" i="2"/>
  <c r="C1453" i="2"/>
  <c r="C1356" i="2"/>
  <c r="C1440" i="2"/>
  <c r="C1458" i="2"/>
  <c r="C1366" i="2"/>
  <c r="C1278" i="2"/>
  <c r="C494" i="2"/>
  <c r="C495" i="2"/>
  <c r="C1455" i="2"/>
  <c r="C1357" i="2"/>
  <c r="C1456" i="2"/>
  <c r="C497" i="2"/>
  <c r="C1271" i="2"/>
  <c r="C1436" i="2"/>
  <c r="C458" i="2"/>
  <c r="C801" i="2"/>
  <c r="C595" i="2"/>
  <c r="C575" i="2"/>
  <c r="C306" i="2"/>
  <c r="C577" i="2"/>
  <c r="C578" i="2"/>
  <c r="C98" i="2"/>
  <c r="C1397" i="2"/>
  <c r="C535" i="2"/>
  <c r="C1067" i="2"/>
  <c r="C411" i="2"/>
  <c r="C584" i="2"/>
  <c r="C311" i="2"/>
  <c r="C1406" i="2"/>
  <c r="C1070" i="2"/>
  <c r="C459" i="2"/>
  <c r="C1320" i="2"/>
  <c r="C1047" i="2"/>
  <c r="C888" i="2"/>
  <c r="C818" i="2"/>
  <c r="C679" i="2"/>
  <c r="C594" i="2"/>
  <c r="C796" i="2"/>
  <c r="C596" i="2"/>
  <c r="C597" i="2"/>
  <c r="C30" i="2"/>
  <c r="C326" i="2"/>
  <c r="C1169" i="2"/>
  <c r="C601" i="2"/>
  <c r="C602" i="2"/>
  <c r="C733" i="2"/>
  <c r="C680" i="2"/>
  <c r="C681" i="2"/>
  <c r="C682" i="2"/>
  <c r="C823" i="2"/>
  <c r="C824" i="2"/>
  <c r="C609" i="2"/>
  <c r="C721" i="2"/>
  <c r="C1107" i="2"/>
  <c r="C1371" i="2"/>
  <c r="C498" i="2"/>
  <c r="C614" i="2"/>
  <c r="C271" i="2"/>
  <c r="C331" i="2"/>
  <c r="C378" i="2"/>
  <c r="C618" i="2"/>
  <c r="C619" i="2"/>
  <c r="C620" i="2"/>
  <c r="C621" i="2"/>
  <c r="C180" i="2"/>
  <c r="C181" i="2"/>
  <c r="C182" i="2"/>
  <c r="C346" i="2"/>
  <c r="C744" i="2"/>
  <c r="C598" i="2"/>
  <c r="C808" i="2"/>
  <c r="C1391" i="2"/>
  <c r="C1342" i="2"/>
  <c r="C1395" i="2"/>
  <c r="C1396" i="2"/>
  <c r="C633" i="2"/>
  <c r="C377" i="2"/>
  <c r="C530" i="2"/>
  <c r="C664" i="2"/>
  <c r="C773" i="2"/>
  <c r="C638" i="2"/>
  <c r="C639" i="2"/>
  <c r="C585" i="2"/>
  <c r="C1428" i="2"/>
  <c r="C642" i="2"/>
  <c r="C667" i="2"/>
  <c r="C1236" i="2"/>
  <c r="C599" i="2"/>
  <c r="C520" i="2"/>
  <c r="C600" i="2"/>
  <c r="C19" i="2"/>
  <c r="C28" i="2"/>
  <c r="C613" i="2"/>
  <c r="C471" i="2"/>
  <c r="C198" i="2"/>
  <c r="C822" i="2"/>
  <c r="C636" i="2"/>
  <c r="C655" i="2"/>
  <c r="C603" i="2"/>
  <c r="C604" i="2"/>
  <c r="C1272" i="2"/>
  <c r="C713" i="2"/>
  <c r="C264" i="2"/>
  <c r="C273" i="2"/>
  <c r="C503" i="2"/>
  <c r="C22" i="2"/>
  <c r="C26" i="2"/>
  <c r="C5" i="2"/>
  <c r="C8" i="2"/>
  <c r="C1333" i="2"/>
  <c r="C1334" i="2"/>
  <c r="C274" i="2"/>
  <c r="C251" i="2"/>
  <c r="C10" i="2"/>
  <c r="C3" i="2"/>
  <c r="C673" i="2"/>
  <c r="C668" i="2"/>
  <c r="C1003" i="2"/>
  <c r="C156" i="2"/>
  <c r="C58" i="2"/>
  <c r="C1154" i="2"/>
  <c r="C192" i="2"/>
  <c r="C669" i="2"/>
  <c r="C1364" i="2"/>
  <c r="C461" i="2"/>
  <c r="C525" i="2"/>
  <c r="C684" i="2"/>
  <c r="C685" i="2"/>
  <c r="C686" i="2"/>
  <c r="C660" i="2"/>
  <c r="C203" i="2"/>
  <c r="C462" i="2"/>
  <c r="C148" i="2"/>
  <c r="C753" i="2"/>
  <c r="C1019" i="2"/>
  <c r="C1020" i="2"/>
  <c r="C337" i="2"/>
  <c r="C1429" i="2"/>
  <c r="C722" i="2"/>
  <c r="C605" i="2"/>
  <c r="C133" i="2"/>
  <c r="C698" i="2"/>
  <c r="C420" i="2"/>
  <c r="C1381" i="2"/>
  <c r="C1382" i="2"/>
  <c r="C1156" i="2"/>
  <c r="C549" i="2"/>
  <c r="C705" i="2"/>
  <c r="C2" i="2"/>
  <c r="C707" i="2"/>
  <c r="C631" i="2"/>
  <c r="C152" i="2"/>
  <c r="C1044" i="2"/>
  <c r="C368" i="2"/>
  <c r="C183" i="2"/>
  <c r="C307" i="2"/>
  <c r="C1459" i="2"/>
  <c r="C524" i="2"/>
  <c r="C723" i="2"/>
  <c r="C911" i="2"/>
  <c r="C859" i="2"/>
  <c r="C719" i="2"/>
  <c r="C683" i="2"/>
  <c r="C809" i="2"/>
  <c r="C317" i="2"/>
  <c r="C606" i="2"/>
  <c r="C831" i="2"/>
  <c r="C745" i="2"/>
  <c r="C978" i="2"/>
  <c r="C833" i="2"/>
  <c r="C37" i="2"/>
  <c r="C334" i="2"/>
  <c r="C312" i="2"/>
  <c r="C746" i="2"/>
  <c r="C268" i="2"/>
  <c r="C269" i="2"/>
  <c r="C560" i="2"/>
  <c r="C1308" i="2"/>
  <c r="C161" i="2"/>
  <c r="C177" i="2"/>
  <c r="C1110" i="2"/>
  <c r="C750" i="2"/>
  <c r="C1343" i="2"/>
  <c r="C1407" i="2"/>
  <c r="C239" i="2"/>
  <c r="C1358" i="2"/>
  <c r="C1277" i="2"/>
  <c r="C1023" i="2"/>
  <c r="C883" i="2"/>
  <c r="C1373" i="2"/>
  <c r="C369" i="2"/>
  <c r="C749" i="2"/>
  <c r="C810" i="2"/>
  <c r="C714" i="2"/>
  <c r="C836" i="2"/>
  <c r="C1186" i="2"/>
  <c r="C1313" i="2"/>
  <c r="C1315" i="2"/>
  <c r="C1317" i="2"/>
  <c r="C119" i="2"/>
  <c r="C1237" i="2"/>
  <c r="C616" i="2"/>
  <c r="C774" i="2"/>
  <c r="C567" i="2"/>
  <c r="C416" i="2"/>
  <c r="C123" i="2"/>
  <c r="C35" i="2"/>
  <c r="C45" i="2"/>
  <c r="C20" i="2"/>
  <c r="C55" i="2"/>
  <c r="C1071" i="2"/>
  <c r="C241" i="2"/>
  <c r="C770" i="2"/>
  <c r="C531" i="2"/>
  <c r="C772" i="2"/>
  <c r="C552" i="2"/>
  <c r="C752" i="2"/>
  <c r="C671" i="2"/>
  <c r="C206" i="2"/>
  <c r="C1325" i="2"/>
  <c r="C1093" i="2"/>
  <c r="C817" i="2"/>
  <c r="C780" i="2"/>
  <c r="C781" i="2"/>
  <c r="C782" i="2"/>
  <c r="C574" i="2"/>
  <c r="C212" i="2"/>
  <c r="C785" i="2"/>
  <c r="C641" i="2"/>
  <c r="C787" i="2"/>
  <c r="C1378" i="2"/>
  <c r="C889" i="2"/>
  <c r="C576" i="2"/>
  <c r="C1097" i="2"/>
  <c r="C893" i="2"/>
  <c r="C793" i="2"/>
  <c r="C794" i="2"/>
  <c r="C670" i="2"/>
  <c r="C150" i="2"/>
  <c r="C947" i="2"/>
  <c r="C1005" i="2"/>
  <c r="C319" i="2"/>
  <c r="C483" i="2"/>
  <c r="C1349" i="2"/>
  <c r="C135" i="2"/>
  <c r="C569" i="2"/>
  <c r="C775" i="2"/>
  <c r="C170" i="2"/>
  <c r="C201" i="2"/>
  <c r="C320" i="2"/>
  <c r="C210" i="2"/>
  <c r="C553" i="2"/>
  <c r="C1040" i="2"/>
  <c r="C811" i="2"/>
  <c r="C86" i="2"/>
  <c r="C813" i="2"/>
  <c r="C1144" i="2"/>
  <c r="C270" i="2"/>
  <c r="C948" i="2"/>
  <c r="C1297" i="2"/>
  <c r="C1126" i="2"/>
  <c r="C607" i="2"/>
  <c r="C652" i="2"/>
  <c r="C821" i="2"/>
  <c r="C856" i="2"/>
  <c r="C310" i="2"/>
  <c r="C12" i="2"/>
  <c r="C4" i="2"/>
  <c r="C826" i="2"/>
  <c r="C872" i="2"/>
  <c r="C583" i="2"/>
  <c r="C189" i="2"/>
  <c r="C474" i="2"/>
  <c r="C501" i="2"/>
  <c r="C832" i="2"/>
  <c r="C724" i="2"/>
  <c r="C834" i="2"/>
  <c r="C835" i="2"/>
  <c r="C1031" i="2"/>
  <c r="C795" i="2"/>
  <c r="C838" i="2"/>
  <c r="C1032" i="2"/>
  <c r="C840" i="2"/>
  <c r="C912" i="2"/>
  <c r="C913" i="2"/>
  <c r="C843" i="2"/>
  <c r="C739" i="2"/>
  <c r="C845" i="2"/>
  <c r="C644" i="2"/>
  <c r="C1006" i="2"/>
  <c r="C748" i="2"/>
  <c r="C672" i="2"/>
  <c r="C247" i="2"/>
  <c r="C851" i="2"/>
  <c r="C187" i="2"/>
  <c r="C884" i="2"/>
  <c r="C11" i="2"/>
  <c r="C790" i="2"/>
  <c r="C798" i="2"/>
  <c r="C1238" i="2"/>
  <c r="C858" i="2"/>
  <c r="C153" i="2"/>
  <c r="C175" i="2"/>
  <c r="C802" i="2"/>
  <c r="C162" i="2"/>
  <c r="C729" i="2"/>
  <c r="C308" i="2"/>
  <c r="C865" i="2"/>
  <c r="C949" i="2"/>
  <c r="C1399" i="2"/>
  <c r="C9" i="2"/>
  <c r="C869" i="2"/>
  <c r="C149" i="2"/>
  <c r="C1431" i="2"/>
  <c r="C951" i="2"/>
  <c r="C873" i="2"/>
  <c r="C837" i="2"/>
  <c r="C405" i="2"/>
  <c r="C937" i="2"/>
  <c r="C877" i="2"/>
  <c r="C151" i="2"/>
  <c r="C176" i="2"/>
  <c r="C880" i="2"/>
  <c r="C1072" i="2"/>
  <c r="C44" i="2"/>
  <c r="C554" i="2"/>
  <c r="C1141" i="2"/>
  <c r="C527" i="2"/>
  <c r="C39" i="2"/>
  <c r="C438" i="2"/>
  <c r="C1073" i="2"/>
  <c r="C1273" i="2"/>
  <c r="C890" i="2"/>
  <c r="C185" i="2"/>
  <c r="C914" i="2"/>
  <c r="C915" i="2"/>
  <c r="C916" i="2"/>
  <c r="C953" i="2"/>
  <c r="C954" i="2"/>
  <c r="C897" i="2"/>
  <c r="C1311" i="2"/>
  <c r="C1074" i="2"/>
  <c r="C1076" i="2"/>
  <c r="C193" i="2"/>
  <c r="C839" i="2"/>
  <c r="C1274" i="2"/>
  <c r="C199" i="2"/>
  <c r="C905" i="2"/>
  <c r="C433" i="2"/>
  <c r="C325" i="2"/>
  <c r="C919" i="2"/>
  <c r="C920" i="2"/>
  <c r="C1143" i="2"/>
  <c r="C1038" i="2"/>
  <c r="C1077" i="2"/>
  <c r="C1111" i="2"/>
  <c r="C1166" i="2"/>
  <c r="C1145" i="2"/>
  <c r="C132" i="2"/>
  <c r="C917" i="2"/>
  <c r="C918" i="2"/>
  <c r="C464" i="2"/>
  <c r="C697" i="2"/>
  <c r="C165" i="2"/>
  <c r="C894" i="2"/>
  <c r="C923" i="2"/>
  <c r="C56" i="2"/>
  <c r="C788" i="2"/>
  <c r="C926" i="2"/>
  <c r="C282" i="2"/>
  <c r="C236" i="2"/>
  <c r="C1018" i="2"/>
  <c r="C930" i="2"/>
  <c r="C931" i="2"/>
  <c r="C1078" i="2"/>
  <c r="C1408" i="2"/>
  <c r="C1409" i="2"/>
  <c r="C1293" i="2"/>
  <c r="C936" i="2"/>
  <c r="C704" i="2"/>
  <c r="C938" i="2"/>
  <c r="C371" i="2"/>
  <c r="C579" i="2"/>
  <c r="C941" i="2"/>
  <c r="C1438" i="2"/>
  <c r="C1123" i="2"/>
  <c r="C637" i="2"/>
  <c r="C776" i="2"/>
  <c r="C725" i="2"/>
  <c r="C272" i="2"/>
  <c r="C115" i="2"/>
  <c r="C661" i="2"/>
  <c r="C950" i="2"/>
  <c r="C732" i="2"/>
  <c r="C952" i="2"/>
  <c r="C982" i="2"/>
  <c r="C983" i="2"/>
  <c r="C984" i="2"/>
  <c r="C956" i="2"/>
  <c r="C957" i="2"/>
  <c r="C958" i="2"/>
  <c r="C735" i="2"/>
  <c r="C960" i="2"/>
  <c r="C961" i="2"/>
  <c r="C841" i="2"/>
  <c r="C687" i="2"/>
  <c r="C964" i="2"/>
  <c r="C965" i="2"/>
  <c r="C966" i="2"/>
  <c r="C688" i="2"/>
  <c r="C842" i="2"/>
  <c r="C1079" i="2"/>
  <c r="C287" i="2"/>
  <c r="C971" i="2"/>
  <c r="C944" i="2"/>
  <c r="C885" i="2"/>
  <c r="C974" i="2"/>
  <c r="C975" i="2"/>
  <c r="C85" i="2"/>
  <c r="C188" i="2"/>
  <c r="C1240" i="2"/>
  <c r="C979" i="2"/>
  <c r="C980" i="2"/>
  <c r="C981" i="2"/>
  <c r="C168" i="2"/>
  <c r="C235" i="2"/>
  <c r="C435" i="2"/>
  <c r="C465" i="2"/>
  <c r="C986" i="2"/>
  <c r="C1418" i="2"/>
  <c r="C1442" i="2"/>
  <c r="C1423" i="2"/>
  <c r="C1282" i="2"/>
  <c r="C1285" i="2"/>
  <c r="C895" i="2"/>
  <c r="C993" i="2"/>
  <c r="C1080" i="2"/>
  <c r="C248" i="2"/>
  <c r="C996" i="2"/>
  <c r="C997" i="2"/>
  <c r="C998" i="2"/>
  <c r="C870" i="2"/>
  <c r="C1000" i="2"/>
  <c r="C580" i="2"/>
  <c r="C555" i="2"/>
  <c r="C436" i="2"/>
  <c r="C1004" i="2"/>
  <c r="C1245" i="2"/>
  <c r="C921" i="2"/>
  <c r="C922" i="2"/>
  <c r="C924" i="2"/>
  <c r="C962" i="2"/>
  <c r="C1010" i="2"/>
  <c r="C608" i="2"/>
  <c r="C480" i="2"/>
  <c r="C207" i="2"/>
  <c r="C173" i="2"/>
  <c r="C557" i="2"/>
  <c r="C726" i="2"/>
  <c r="C172" i="2"/>
  <c r="C1200" i="2"/>
  <c r="C327" i="2"/>
  <c r="C29" i="2"/>
  <c r="C610" i="2"/>
  <c r="C663" i="2"/>
  <c r="C640" i="2"/>
  <c r="C1310" i="2"/>
  <c r="C1025" i="2"/>
  <c r="C653" i="2"/>
  <c r="C559" i="2"/>
  <c r="C1028" i="2"/>
  <c r="C1165" i="2"/>
  <c r="C49" i="2"/>
  <c r="C611" i="2"/>
  <c r="C1092" i="2"/>
  <c r="C1033" i="2"/>
  <c r="C116" i="2"/>
  <c r="C15" i="2"/>
  <c r="C1081" i="2"/>
  <c r="C1082" i="2"/>
  <c r="C861" i="2"/>
  <c r="C1039" i="2"/>
  <c r="C437" i="2"/>
  <c r="C23" i="2"/>
  <c r="C1090" i="2"/>
  <c r="C1351" i="2"/>
  <c r="C1173" i="2"/>
  <c r="C561" i="2"/>
  <c r="C288" i="2"/>
  <c r="C289" i="2"/>
  <c r="C40" i="2"/>
  <c r="C128" i="2"/>
  <c r="C1157" i="2"/>
  <c r="C485" i="2"/>
  <c r="C844" i="2"/>
  <c r="C1053" i="2"/>
  <c r="C1054" i="2"/>
  <c r="C1094" i="2"/>
  <c r="C1056" i="2"/>
  <c r="C864" i="2"/>
  <c r="C846" i="2"/>
  <c r="C1288" i="2"/>
  <c r="C1352" i="2"/>
  <c r="C1290" i="2"/>
  <c r="C1291" i="2"/>
  <c r="C1292" i="2"/>
  <c r="C204" i="2"/>
  <c r="C587" i="2"/>
  <c r="C1412" i="2"/>
  <c r="C1413" i="2"/>
  <c r="C1068" i="2"/>
  <c r="C1069" i="2"/>
  <c r="C1246" i="2"/>
  <c r="C27" i="2"/>
  <c r="C6" i="2"/>
  <c r="C160" i="2"/>
  <c r="C812" i="2"/>
  <c r="C1075" i="2"/>
  <c r="C347" i="2"/>
  <c r="C1247" i="2"/>
  <c r="C1248" i="2"/>
  <c r="C747" i="2"/>
  <c r="C1360" i="2"/>
  <c r="C1353" i="2"/>
  <c r="C1363" i="2"/>
  <c r="C814" i="2"/>
  <c r="C1084" i="2"/>
  <c r="C279" i="2"/>
  <c r="C250" i="2"/>
  <c r="C283" i="2"/>
  <c r="C134" i="2"/>
  <c r="C1449" i="2"/>
  <c r="C52" i="2"/>
  <c r="C969" i="2"/>
  <c r="C1306" i="2"/>
  <c r="C925" i="2"/>
  <c r="C1158" i="2"/>
  <c r="C1095" i="2"/>
  <c r="C1096" i="2"/>
  <c r="C731" i="2"/>
  <c r="C194" i="2"/>
  <c r="C1099" i="2"/>
  <c r="C1100" i="2"/>
  <c r="C1101" i="2"/>
  <c r="C1102" i="2"/>
  <c r="C927" i="2"/>
  <c r="C234" i="2"/>
  <c r="C1105" i="2"/>
  <c r="C1106" i="2"/>
  <c r="C1195" i="2"/>
  <c r="C727" i="2"/>
  <c r="C1109" i="2"/>
  <c r="C1131" i="2"/>
  <c r="C955" i="2"/>
  <c r="C1112" i="2"/>
  <c r="C1113" i="2"/>
  <c r="C1114" i="2"/>
  <c r="C1115" i="2"/>
  <c r="C1116" i="2"/>
  <c r="C1117" i="2"/>
  <c r="C1118" i="2"/>
  <c r="C1119" i="2"/>
  <c r="C1120" i="2"/>
  <c r="C1121" i="2"/>
  <c r="C1122" i="2"/>
  <c r="C581" i="2"/>
  <c r="C973" i="2"/>
  <c r="C711" i="2"/>
  <c r="C712" i="2"/>
  <c r="C475" i="2"/>
  <c r="C75" i="2"/>
  <c r="C348" i="2"/>
  <c r="C847" i="2"/>
  <c r="C757" i="2"/>
  <c r="C976" i="2"/>
  <c r="C863" i="2"/>
  <c r="C137" i="2"/>
  <c r="C213" i="2"/>
  <c r="C1136" i="2"/>
  <c r="C1137" i="2"/>
  <c r="C57" i="2"/>
  <c r="C1139" i="2"/>
  <c r="C1140" i="2"/>
  <c r="C1319" i="2"/>
  <c r="C1142" i="2"/>
  <c r="C940" i="2"/>
  <c r="C1021" i="2"/>
  <c r="C942" i="2"/>
  <c r="C1146" i="2"/>
  <c r="C1147" i="2"/>
  <c r="C1148" i="2"/>
  <c r="C736" i="2"/>
  <c r="C848" i="2"/>
  <c r="C789" i="2"/>
  <c r="C1083" i="2"/>
  <c r="C1153" i="2"/>
  <c r="C734" i="2"/>
  <c r="C1155" i="2"/>
  <c r="C365" i="2"/>
  <c r="C1007" i="2"/>
  <c r="C943" i="2"/>
  <c r="C1008" i="2"/>
  <c r="C654" i="2"/>
  <c r="C1161" i="2"/>
  <c r="C422" i="2"/>
  <c r="C1163" i="2"/>
  <c r="C622" i="2"/>
  <c r="C623" i="2"/>
  <c r="C624" i="2"/>
  <c r="C1187" i="2"/>
  <c r="C1168" i="2"/>
  <c r="C350" i="2"/>
  <c r="C259" i="2"/>
  <c r="C1171" i="2"/>
  <c r="C265" i="2"/>
  <c r="C1085" i="2"/>
  <c r="C1174" i="2"/>
  <c r="C252" i="2"/>
  <c r="C280" i="2"/>
  <c r="C1338" i="2"/>
  <c r="C1178" i="2"/>
  <c r="C1179" i="2"/>
  <c r="C1159" i="2"/>
  <c r="C928" i="2"/>
  <c r="C1182" i="2"/>
  <c r="C1183" i="2"/>
  <c r="C1184" i="2"/>
  <c r="C1185" i="2"/>
  <c r="C959" i="2"/>
  <c r="C1016" i="2"/>
  <c r="C1017" i="2"/>
  <c r="C290" i="2"/>
  <c r="C1354" i="2"/>
  <c r="C1191" i="2"/>
  <c r="C504" i="2"/>
  <c r="C977" i="2"/>
  <c r="C1194" i="2"/>
  <c r="C558" i="2"/>
  <c r="C1196" i="2"/>
  <c r="C1197" i="2"/>
  <c r="C300" i="2"/>
  <c r="C874" i="2"/>
  <c r="C582" i="2"/>
  <c r="C1250" i="2"/>
  <c r="C1251" i="2"/>
  <c r="C1252" i="2"/>
  <c r="C1086" i="2"/>
  <c r="C1205" i="2"/>
  <c r="C157" i="2"/>
  <c r="C1207" i="2"/>
  <c r="C777" i="2"/>
  <c r="C1209" i="2"/>
  <c r="C1210" i="2"/>
  <c r="C778" i="2"/>
  <c r="C1255" i="2"/>
  <c r="C1213" i="2"/>
  <c r="C1258" i="2"/>
  <c r="C24" i="2"/>
  <c r="C332" i="2"/>
  <c r="C228" i="2"/>
  <c r="C791" i="2"/>
  <c r="C1219" i="2"/>
  <c r="C866" i="2"/>
  <c r="C276" i="2"/>
  <c r="C1222" i="2"/>
  <c r="C1223" i="2"/>
  <c r="C1224" i="2"/>
  <c r="C205" i="2"/>
  <c r="C195" i="2"/>
  <c r="C699" i="2"/>
  <c r="C1228" i="2"/>
  <c r="C1009" i="2"/>
  <c r="C929" i="2"/>
  <c r="C1231" i="2"/>
  <c r="C1232" i="2"/>
  <c r="C1041" i="2"/>
  <c r="C1367" i="2"/>
  <c r="C1235" i="2"/>
  <c r="C1170" i="2"/>
  <c r="C1385" i="2"/>
  <c r="C1204" i="2"/>
  <c r="C1239" i="2"/>
  <c r="C779" i="2"/>
  <c r="C1241" i="2"/>
  <c r="C1242" i="2"/>
  <c r="C1243" i="2"/>
  <c r="C1244" i="2"/>
  <c r="C625" i="2"/>
  <c r="C626" i="2"/>
  <c r="C502" i="2"/>
  <c r="C159" i="2"/>
  <c r="C1249" i="2"/>
  <c r="C1134" i="2"/>
  <c r="C1135" i="2"/>
  <c r="C314" i="2"/>
  <c r="C1253" i="2"/>
  <c r="C1254" i="2"/>
  <c r="C849" i="2"/>
  <c r="C1256" i="2"/>
  <c r="C1257" i="2"/>
  <c r="C1261" i="2"/>
  <c r="C1259" i="2"/>
  <c r="C1260" i="2"/>
  <c r="C1048" i="2"/>
  <c r="C1262" i="2"/>
  <c r="C850" i="2"/>
  <c r="C444" i="2"/>
  <c r="C815" i="2"/>
  <c r="C1104" i="2"/>
  <c r="C126" i="2"/>
  <c r="C1268" i="2"/>
  <c r="C728" i="2"/>
  <c r="C351" i="2"/>
  <c r="C1415" i="2"/>
  <c r="C970" i="2"/>
  <c r="C612" i="2"/>
  <c r="C1263" i="2"/>
  <c r="C1387" i="2"/>
  <c r="C1276" i="2"/>
  <c r="C225" i="2"/>
  <c r="C783" i="2"/>
  <c r="C784" i="2"/>
  <c r="C867" i="2"/>
  <c r="C1281" i="2"/>
  <c r="C1022" i="2"/>
  <c r="C1283" i="2"/>
  <c r="C1284" i="2"/>
  <c r="C939" i="2"/>
  <c r="C1286" i="2"/>
  <c r="C1287" i="2"/>
  <c r="C14" i="2"/>
  <c r="C1289" i="2"/>
  <c r="C117" i="2"/>
  <c r="C1264" i="2"/>
  <c r="C1265" i="2"/>
  <c r="C1087" i="2"/>
  <c r="C1294" i="2"/>
  <c r="C1295" i="2"/>
  <c r="C1296" i="2"/>
  <c r="C1416" i="2"/>
  <c r="C1298" i="2"/>
  <c r="C466" i="2"/>
  <c r="C521" i="2"/>
  <c r="C211" i="2"/>
  <c r="C1302" i="2"/>
  <c r="C1303" i="2"/>
  <c r="C1304" i="2"/>
  <c r="C227" i="2"/>
  <c r="C1091" i="2"/>
  <c r="C1307" i="2"/>
  <c r="C208" i="2"/>
  <c r="C1309" i="2"/>
  <c r="C1011" i="2"/>
  <c r="C139" i="2"/>
  <c r="C140" i="2"/>
  <c r="C129" i="2"/>
  <c r="C1314" i="2"/>
  <c r="C335" i="2"/>
  <c r="C1316" i="2"/>
  <c r="C1368" i="2"/>
  <c r="C1318" i="2"/>
  <c r="C934" i="2"/>
  <c r="C1448" i="2"/>
  <c r="C1321" i="2"/>
  <c r="C1322" i="2"/>
  <c r="C1323" i="2"/>
  <c r="C1324" i="2"/>
  <c r="C400" i="2"/>
  <c r="C402" i="2"/>
  <c r="C886" i="2"/>
  <c r="C1439" i="2"/>
  <c r="C353" i="2"/>
  <c r="C370" i="2"/>
  <c r="C887" i="2"/>
  <c r="C1332" i="2"/>
  <c r="C896" i="2"/>
  <c r="C214" i="2"/>
  <c r="C892" i="2"/>
  <c r="C1336" i="2"/>
  <c r="C1337" i="2"/>
  <c r="C1441" i="2"/>
  <c r="C31" i="2"/>
  <c r="C1012" i="2"/>
  <c r="C1013" i="2"/>
  <c r="C932" i="2"/>
  <c r="C532" i="2"/>
  <c r="C1344" i="2"/>
  <c r="C1345" i="2"/>
  <c r="C1346" i="2"/>
  <c r="C1347" i="2"/>
  <c r="C1348" i="2"/>
  <c r="C656" i="2"/>
  <c r="C1350" i="2"/>
  <c r="C627" i="2"/>
  <c r="C628" i="2"/>
  <c r="C629" i="2"/>
  <c r="C376" i="2"/>
  <c r="C266" i="2"/>
  <c r="C1088" i="2"/>
  <c r="C196" i="2"/>
  <c r="C238" i="2"/>
  <c r="C1359" i="2"/>
  <c r="C1199" i="2"/>
  <c r="C1361" i="2"/>
  <c r="C1362" i="2"/>
  <c r="C424" i="2"/>
  <c r="C267" i="2"/>
  <c r="C309" i="2"/>
  <c r="C1089" i="2"/>
  <c r="C1014" i="2"/>
  <c r="C1015" i="2"/>
  <c r="C1369" i="2"/>
  <c r="C1370" i="2"/>
  <c r="C1164" i="2"/>
  <c r="C1372" i="2"/>
  <c r="C232" i="2"/>
  <c r="C1374" i="2"/>
  <c r="C1375" i="2"/>
  <c r="C1376" i="2"/>
  <c r="C1377" i="2"/>
  <c r="C1266" i="2"/>
  <c r="C1267" i="2"/>
  <c r="C1380" i="2"/>
  <c r="C1042" i="2"/>
  <c r="C209" i="2"/>
  <c r="C1383" i="2"/>
  <c r="C1384" i="2"/>
  <c r="C706" i="2"/>
  <c r="C1386" i="2"/>
  <c r="C1160" i="2"/>
  <c r="C1388" i="2"/>
  <c r="C1389" i="2"/>
  <c r="C1390" i="2"/>
  <c r="C658" i="2"/>
  <c r="C1392" i="2"/>
  <c r="C1393" i="2"/>
  <c r="C1394" i="2"/>
  <c r="C689" i="2"/>
  <c r="C1447" i="2"/>
  <c r="C158" i="2"/>
  <c r="C1398" i="2"/>
  <c r="C1132" i="2"/>
  <c r="C1400" i="2"/>
  <c r="C1269" i="2"/>
  <c r="C1402" i="2"/>
  <c r="C1270" i="2"/>
  <c r="C1404" i="2"/>
  <c r="C1405" i="2"/>
  <c r="C141" i="2"/>
  <c r="C852" i="2"/>
  <c r="C935" i="2"/>
  <c r="C853" i="2"/>
  <c r="C1410" i="2"/>
  <c r="C1411" i="2"/>
  <c r="C223" i="2"/>
  <c r="C690" i="2"/>
  <c r="C1414" i="2"/>
  <c r="C121" i="2"/>
  <c r="C299" i="2"/>
  <c r="C1417" i="2"/>
  <c r="C691" i="2"/>
  <c r="C1419" i="2"/>
  <c r="C1420" i="2"/>
  <c r="C1421" i="2"/>
  <c r="C1422" i="2"/>
  <c r="C528" i="2"/>
  <c r="C854" i="2"/>
  <c r="C1425" i="2"/>
  <c r="C1426" i="2"/>
  <c r="C1427" i="2"/>
  <c r="C786" i="2"/>
  <c r="C1138" i="2"/>
  <c r="C1430" i="2"/>
  <c r="C657" i="2"/>
  <c r="C1162" i="2"/>
  <c r="C1433" i="2"/>
  <c r="C1434" i="2"/>
  <c r="C1435" i="2"/>
  <c r="C484" i="2"/>
  <c r="C1437" i="2"/>
  <c r="C1124" i="2"/>
  <c r="C186" i="2"/>
  <c r="C1275" i="2"/>
  <c r="C313" i="2"/>
  <c r="C751" i="2"/>
  <c r="C1443" i="2"/>
  <c r="C1444" i="2"/>
  <c r="C1445" i="2"/>
  <c r="C1446" i="2"/>
  <c r="C1305" i="2"/>
  <c r="C481" i="2"/>
  <c r="C692" i="2"/>
  <c r="C1450" i="2"/>
  <c r="C1198" i="2"/>
  <c r="C1452" i="2"/>
  <c r="C933" i="2"/>
  <c r="C1454" i="2"/>
  <c r="C695" i="2"/>
  <c r="C615" i="2"/>
  <c r="C1457" i="2"/>
  <c r="C100" i="2"/>
  <c r="C1167" i="2"/>
  <c r="C1460" i="2"/>
  <c r="C1461" i="2"/>
  <c r="C1462" i="2"/>
  <c r="C1463" i="2"/>
  <c r="C1464" i="2"/>
  <c r="C1465" i="2"/>
  <c r="C1466" i="2"/>
  <c r="J1045" i="2"/>
  <c r="J1046" i="2"/>
  <c r="J1189" i="2"/>
  <c r="J985" i="2"/>
  <c r="J945" i="2"/>
  <c r="J972" i="2"/>
  <c r="J155" i="2"/>
  <c r="J178" i="2"/>
  <c r="J179" i="2"/>
  <c r="J163" i="2"/>
  <c r="J716" i="2"/>
  <c r="J1208" i="2"/>
  <c r="J1098" i="2"/>
  <c r="J643" i="2"/>
  <c r="J759" i="2"/>
  <c r="J760" i="2"/>
  <c r="J761" i="2"/>
  <c r="J792" i="2"/>
  <c r="J21" i="2"/>
  <c r="J701" i="2"/>
  <c r="J825" i="2"/>
  <c r="J740" i="2"/>
  <c r="J336" i="2"/>
  <c r="J562" i="2"/>
  <c r="J563" i="2"/>
  <c r="J715" i="2"/>
  <c r="J762" i="2"/>
  <c r="J871" i="2"/>
  <c r="J477" i="2"/>
  <c r="J487" i="2"/>
  <c r="J564" i="2"/>
  <c r="J763" i="2"/>
  <c r="J586" i="2"/>
  <c r="J36" i="2"/>
  <c r="J514" i="2"/>
  <c r="J515" i="2"/>
  <c r="J508" i="2"/>
  <c r="J510" i="2"/>
  <c r="J41" i="2"/>
  <c r="J565" i="2"/>
  <c r="J891" i="2"/>
  <c r="J446" i="2"/>
  <c r="J1201" i="2"/>
  <c r="J1202" i="2"/>
  <c r="J534" i="2"/>
  <c r="J48" i="2"/>
  <c r="J472" i="2"/>
  <c r="J488" i="2"/>
  <c r="J489" i="2"/>
  <c r="J764" i="2"/>
  <c r="J1024" i="2"/>
  <c r="J1049" i="2"/>
  <c r="J1026" i="2"/>
  <c r="J1027" i="2"/>
  <c r="J1050" i="2"/>
  <c r="J1051" i="2"/>
  <c r="J1052" i="2"/>
  <c r="J301" i="2"/>
  <c r="J61" i="2"/>
  <c r="J379" i="2"/>
  <c r="J1211" i="2"/>
  <c r="J1279" i="2"/>
  <c r="J1212" i="2"/>
  <c r="J447" i="2"/>
  <c r="J448" i="2"/>
  <c r="J875" i="2"/>
  <c r="J665" i="2"/>
  <c r="J70" i="2"/>
  <c r="J71" i="2"/>
  <c r="J709" i="2"/>
  <c r="J73" i="2"/>
  <c r="J899" i="2"/>
  <c r="J1055" i="2"/>
  <c r="J1214" i="2"/>
  <c r="J1215" i="2"/>
  <c r="J202" i="2"/>
  <c r="J418" i="2"/>
  <c r="J315" i="2"/>
  <c r="J316" i="2"/>
  <c r="J876" i="2"/>
  <c r="J855" i="2"/>
  <c r="J693" i="2"/>
  <c r="J441" i="2"/>
  <c r="J425" i="2"/>
  <c r="J427" i="2"/>
  <c r="J799" i="2"/>
  <c r="J366" i="2"/>
  <c r="J741" i="2"/>
  <c r="J800" i="2"/>
  <c r="J630" i="2"/>
  <c r="J963" i="2"/>
  <c r="J94" i="2"/>
  <c r="J862" i="2"/>
  <c r="J338" i="2"/>
  <c r="J97" i="2"/>
  <c r="J765" i="2"/>
  <c r="J99" i="2"/>
  <c r="J118" i="2"/>
  <c r="J101" i="2"/>
  <c r="J106" i="2"/>
  <c r="J659" i="2"/>
  <c r="J384" i="2"/>
  <c r="J717" i="2"/>
  <c r="J1127" i="2"/>
  <c r="J107" i="2"/>
  <c r="J482" i="2"/>
  <c r="J674" i="2"/>
  <c r="J570" i="2"/>
  <c r="J217" i="2"/>
  <c r="J108" i="2"/>
  <c r="J109" i="2"/>
  <c r="J110" i="2"/>
  <c r="J111" i="2"/>
  <c r="J200" i="2"/>
  <c r="J374" i="2"/>
  <c r="J260" i="2"/>
  <c r="J261" i="2"/>
  <c r="J120" i="2"/>
  <c r="J696" i="2"/>
  <c r="J122" i="2"/>
  <c r="J87" i="2"/>
  <c r="J38" i="2"/>
  <c r="J18" i="2"/>
  <c r="J88" i="2"/>
  <c r="J127" i="2"/>
  <c r="J215" i="2"/>
  <c r="J868" i="2"/>
  <c r="J130" i="2"/>
  <c r="J1216" i="2"/>
  <c r="J1217" i="2"/>
  <c r="J1149" i="2"/>
  <c r="J1218" i="2"/>
  <c r="J1150" i="2"/>
  <c r="J1220" i="2"/>
  <c r="J1221" i="2"/>
  <c r="J138" i="2"/>
  <c r="J449" i="2"/>
  <c r="J1401" i="2"/>
  <c r="J730" i="2"/>
  <c r="J302" i="2"/>
  <c r="J131" i="2"/>
  <c r="J339" i="2"/>
  <c r="J385" i="2"/>
  <c r="J146" i="2"/>
  <c r="J516" i="2"/>
  <c r="J242" i="2"/>
  <c r="J275" i="2"/>
  <c r="J303" i="2"/>
  <c r="J797" i="2"/>
  <c r="J423" i="2"/>
  <c r="J900" i="2"/>
  <c r="J755" i="2"/>
  <c r="J428" i="2"/>
  <c r="J645" i="2"/>
  <c r="J816" i="2"/>
  <c r="J1128" i="2"/>
  <c r="J702" i="2"/>
  <c r="J304" i="2"/>
  <c r="J83" i="2"/>
  <c r="J72" i="2"/>
  <c r="J42" i="2"/>
  <c r="J675" i="2"/>
  <c r="J694" i="2"/>
  <c r="J166" i="2"/>
  <c r="J490" i="2"/>
  <c r="J536" i="2"/>
  <c r="J1057" i="2"/>
  <c r="J1058" i="2"/>
  <c r="J171" i="2"/>
  <c r="J80" i="2"/>
  <c r="J81" i="2"/>
  <c r="J89" i="2"/>
  <c r="J46" i="2"/>
  <c r="J43" i="2"/>
  <c r="J47" i="2"/>
  <c r="J62" i="2"/>
  <c r="J967" i="2"/>
  <c r="J968" i="2"/>
  <c r="J63" i="2"/>
  <c r="J64" i="2"/>
  <c r="J65" i="2"/>
  <c r="J184" i="2"/>
  <c r="J662" i="2"/>
  <c r="J827" i="2"/>
  <c r="J632" i="2"/>
  <c r="J1108" i="2"/>
  <c r="J328" i="2"/>
  <c r="J340" i="2"/>
  <c r="J164" i="2"/>
  <c r="J646" i="2"/>
  <c r="J1175" i="2"/>
  <c r="J828" i="2"/>
  <c r="J1176" i="2"/>
  <c r="J1177" i="2"/>
  <c r="J197" i="2"/>
  <c r="J429" i="2"/>
  <c r="J341" i="2"/>
  <c r="J342" i="2"/>
  <c r="J430" i="2"/>
  <c r="J820" i="2"/>
  <c r="J898" i="2"/>
  <c r="J857" i="2"/>
  <c r="J1029" i="2"/>
  <c r="J804" i="2"/>
  <c r="J1030" i="2"/>
  <c r="J321" i="2"/>
  <c r="J322" i="2"/>
  <c r="J323" i="2"/>
  <c r="J1129" i="2"/>
  <c r="J1043" i="2"/>
  <c r="J805" i="2"/>
  <c r="J1059" i="2"/>
  <c r="J1060" i="2"/>
  <c r="J676" i="2"/>
  <c r="J233" i="2"/>
  <c r="J218" i="2"/>
  <c r="J1133" i="2"/>
  <c r="J13" i="2"/>
  <c r="J354" i="2"/>
  <c r="J343" i="2"/>
  <c r="J360" i="2"/>
  <c r="J344" i="2"/>
  <c r="J84" i="2"/>
  <c r="J588" i="2"/>
  <c r="J517" i="2"/>
  <c r="J901" i="2"/>
  <c r="J53" i="2"/>
  <c r="J677" i="2"/>
  <c r="J386" i="2"/>
  <c r="J388" i="2"/>
  <c r="J589" i="2"/>
  <c r="J1181" i="2"/>
  <c r="J226" i="2"/>
  <c r="J766" i="2"/>
  <c r="J403" i="2"/>
  <c r="J278" i="2"/>
  <c r="J445" i="2"/>
  <c r="J240" i="2"/>
  <c r="J738" i="2"/>
  <c r="J1103" i="2"/>
  <c r="J243" i="2"/>
  <c r="J244" i="2"/>
  <c r="J245" i="2"/>
  <c r="J522" i="2"/>
  <c r="J1339" i="2"/>
  <c r="J406" i="2"/>
  <c r="J249" i="2"/>
  <c r="J451" i="2"/>
  <c r="J829" i="2"/>
  <c r="J216" i="2"/>
  <c r="J253" i="2"/>
  <c r="J254" i="2"/>
  <c r="J255" i="2"/>
  <c r="J256" i="2"/>
  <c r="J257" i="2"/>
  <c r="J258" i="2"/>
  <c r="J987" i="2"/>
  <c r="J537" i="2"/>
  <c r="J407" i="2"/>
  <c r="J540" i="2"/>
  <c r="J1061" i="2"/>
  <c r="J902" i="2"/>
  <c r="J903" i="2"/>
  <c r="J904" i="2"/>
  <c r="J906" i="2"/>
  <c r="J742" i="2"/>
  <c r="J878" i="2"/>
  <c r="J743" i="2"/>
  <c r="J907" i="2"/>
  <c r="J767" i="2"/>
  <c r="J421" i="2"/>
  <c r="J754" i="2"/>
  <c r="J647" i="2"/>
  <c r="J491" i="2"/>
  <c r="J518" i="2"/>
  <c r="J1151" i="2"/>
  <c r="J452" i="2"/>
  <c r="J453" i="2"/>
  <c r="J455" i="2"/>
  <c r="J456" i="2"/>
  <c r="J295" i="2"/>
  <c r="J541" i="2"/>
  <c r="J571" i="2"/>
  <c r="J648" i="2"/>
  <c r="J59" i="2"/>
  <c r="J66" i="2"/>
  <c r="J67" i="2"/>
  <c r="J830" i="2"/>
  <c r="J291" i="2"/>
  <c r="J292" i="2"/>
  <c r="J293" i="2"/>
  <c r="J294" i="2"/>
  <c r="J285" i="2"/>
  <c r="J296" i="2"/>
  <c r="J297" i="2"/>
  <c r="J298" i="2"/>
  <c r="J68" i="2"/>
  <c r="J60" i="2"/>
  <c r="J69" i="2"/>
  <c r="J25" i="2"/>
  <c r="J7" i="2"/>
  <c r="J1062" i="2"/>
  <c r="J262" i="2"/>
  <c r="J263" i="2"/>
  <c r="J246" i="2"/>
  <c r="J1063" i="2"/>
  <c r="J1125" i="2"/>
  <c r="J988" i="2"/>
  <c r="J1064" i="2"/>
  <c r="J1065" i="2"/>
  <c r="J526" i="2"/>
  <c r="J666" i="2"/>
  <c r="J363" i="2"/>
  <c r="J389" i="2"/>
  <c r="J32" i="2"/>
  <c r="J318" i="2"/>
  <c r="J1190" i="2"/>
  <c r="J1192" i="2"/>
  <c r="J1193" i="2"/>
  <c r="J486" i="2"/>
  <c r="J443" i="2"/>
  <c r="J506" i="2"/>
  <c r="J1432" i="2"/>
  <c r="J76" i="2"/>
  <c r="J77" i="2"/>
  <c r="J90" i="2"/>
  <c r="J78" i="2"/>
  <c r="J79" i="2"/>
  <c r="J91" i="2"/>
  <c r="J112" i="2"/>
  <c r="J92" i="2"/>
  <c r="J124" i="2"/>
  <c r="J125" i="2"/>
  <c r="J93" i="2"/>
  <c r="J113" i="2"/>
  <c r="J95" i="2"/>
  <c r="J96" i="2"/>
  <c r="J1203" i="2"/>
  <c r="J989" i="2"/>
  <c r="J990" i="2"/>
  <c r="J991" i="2"/>
  <c r="J390" i="2"/>
  <c r="J391" i="2"/>
  <c r="J992" i="2"/>
  <c r="J768" i="2"/>
  <c r="J545" i="2"/>
  <c r="J349" i="2"/>
  <c r="J700" i="2"/>
  <c r="J590" i="2"/>
  <c r="J352" i="2"/>
  <c r="J908" i="2"/>
  <c r="J143" i="2"/>
  <c r="J355" i="2"/>
  <c r="J356" i="2"/>
  <c r="J357" i="2"/>
  <c r="J358" i="2"/>
  <c r="J359" i="2"/>
  <c r="J1130" i="2"/>
  <c r="J361" i="2"/>
  <c r="J33" i="2"/>
  <c r="J34" i="2"/>
  <c r="J17" i="2"/>
  <c r="J505" i="2"/>
  <c r="J375" i="2"/>
  <c r="J367" i="2"/>
  <c r="J803" i="2"/>
  <c r="J710" i="2"/>
  <c r="J219" i="2"/>
  <c r="J220" i="2"/>
  <c r="J221" i="2"/>
  <c r="J329" i="2"/>
  <c r="J330" i="2"/>
  <c r="J1326" i="2"/>
  <c r="J1327" i="2"/>
  <c r="J1328" i="2"/>
  <c r="J1365" i="2"/>
  <c r="J533" i="2"/>
  <c r="J380" i="2"/>
  <c r="J381" i="2"/>
  <c r="J382" i="2"/>
  <c r="J102" i="2"/>
  <c r="J82" i="2"/>
  <c r="J103" i="2"/>
  <c r="J431" i="2"/>
  <c r="J387" i="2"/>
  <c r="J284" i="2"/>
  <c r="J142" i="2"/>
  <c r="J457" i="2"/>
  <c r="J1335" i="2"/>
  <c r="J769" i="2"/>
  <c r="J393" i="2"/>
  <c r="J994" i="2"/>
  <c r="J395" i="2"/>
  <c r="J513" i="2"/>
  <c r="J383" i="2"/>
  <c r="J398" i="2"/>
  <c r="J572" i="2"/>
  <c r="J617" i="2"/>
  <c r="J401" i="2"/>
  <c r="J1299" i="2"/>
  <c r="J1300" i="2"/>
  <c r="J1301" i="2"/>
  <c r="J440" i="2"/>
  <c r="J281" i="2"/>
  <c r="J1379" i="2"/>
  <c r="J408" i="2"/>
  <c r="J409" i="2"/>
  <c r="J286" i="2"/>
  <c r="J995" i="2"/>
  <c r="J412" i="2"/>
  <c r="J413" i="2"/>
  <c r="J414" i="2"/>
  <c r="J415" i="2"/>
  <c r="J771" i="2"/>
  <c r="J1152" i="2"/>
  <c r="J718" i="2"/>
  <c r="J720" i="2"/>
  <c r="J190" i="2"/>
  <c r="J410" i="2"/>
  <c r="J419" i="2"/>
  <c r="J417" i="2"/>
  <c r="J999" i="2"/>
  <c r="J1001" i="2"/>
  <c r="J426" i="2"/>
  <c r="J364" i="2"/>
  <c r="J1355" i="2"/>
  <c r="J1312" i="2"/>
  <c r="J404" i="2"/>
  <c r="J479" i="2"/>
  <c r="J432" i="2"/>
  <c r="J546" i="2"/>
  <c r="J434" i="2"/>
  <c r="J737" i="2"/>
  <c r="J392" i="2"/>
  <c r="J394" i="2"/>
  <c r="J396" i="2"/>
  <c r="J397" i="2"/>
  <c r="J399" i="2"/>
  <c r="J708" i="2"/>
  <c r="J442" i="2"/>
  <c r="J1225" i="2"/>
  <c r="J649" i="2"/>
  <c r="J634" i="2"/>
  <c r="J635" i="2"/>
  <c r="J650" i="2"/>
  <c r="J651" i="2"/>
  <c r="J237" i="2"/>
  <c r="J450" i="2"/>
  <c r="J1329" i="2"/>
  <c r="J1330" i="2"/>
  <c r="J1331" i="2"/>
  <c r="J454" i="2"/>
  <c r="J136" i="2"/>
  <c r="J568" i="2"/>
  <c r="J114" i="2"/>
  <c r="J703" i="2"/>
  <c r="J756" i="2"/>
  <c r="J460" i="2"/>
  <c r="J1002" i="2"/>
  <c r="J909" i="2"/>
  <c r="J463" i="2"/>
  <c r="J1226" i="2"/>
  <c r="J1227" i="2"/>
  <c r="J806" i="2"/>
  <c r="J591" i="2"/>
  <c r="J468" i="2"/>
  <c r="J469" i="2"/>
  <c r="J470" i="2"/>
  <c r="J1180" i="2"/>
  <c r="J144" i="2"/>
  <c r="J145" i="2"/>
  <c r="J147" i="2"/>
  <c r="J305" i="2"/>
  <c r="J476" i="2"/>
  <c r="J523" i="2"/>
  <c r="J478" i="2"/>
  <c r="J819" i="2"/>
  <c r="J1229" i="2"/>
  <c r="J946" i="2"/>
  <c r="J1230" i="2"/>
  <c r="J592" i="2"/>
  <c r="J593" i="2"/>
  <c r="J910" i="2"/>
  <c r="J104" i="2"/>
  <c r="J105" i="2"/>
  <c r="J167" i="2"/>
  <c r="J224" i="2"/>
  <c r="J229" i="2"/>
  <c r="J230" i="2"/>
  <c r="J492" i="2"/>
  <c r="J547" i="2"/>
  <c r="J860" i="2"/>
  <c r="J169" i="2"/>
  <c r="J496" i="2"/>
  <c r="J1403" i="2"/>
  <c r="J879" i="2"/>
  <c r="J499" i="2"/>
  <c r="J500" i="2"/>
  <c r="J74" i="2"/>
  <c r="J333" i="2"/>
  <c r="J277" i="2"/>
  <c r="J439" i="2"/>
  <c r="J493" i="2"/>
  <c r="J16" i="2"/>
  <c r="J507" i="2"/>
  <c r="J807" i="2"/>
  <c r="J509" i="2"/>
  <c r="J373" i="2"/>
  <c r="J511" i="2"/>
  <c r="J512" i="2"/>
  <c r="J1066" i="2"/>
  <c r="J758" i="2"/>
  <c r="J1340" i="2"/>
  <c r="J1341" i="2"/>
  <c r="J1034" i="2"/>
  <c r="J362" i="2"/>
  <c r="J519" i="2"/>
  <c r="J548" i="2"/>
  <c r="J1424" i="2"/>
  <c r="J372" i="2"/>
  <c r="J345" i="2"/>
  <c r="J473" i="2"/>
  <c r="J1035" i="2"/>
  <c r="J1036" i="2"/>
  <c r="J1037" i="2"/>
  <c r="J467" i="2"/>
  <c r="J529" i="2"/>
  <c r="J566" i="2"/>
  <c r="J191" i="2"/>
  <c r="J231" i="2"/>
  <c r="J174" i="2"/>
  <c r="J1233" i="2"/>
  <c r="J222" i="2"/>
  <c r="J1280" i="2"/>
  <c r="J1206" i="2"/>
  <c r="J538" i="2"/>
  <c r="J539" i="2"/>
  <c r="J1234" i="2"/>
  <c r="J881" i="2"/>
  <c r="J542" i="2"/>
  <c r="J543" i="2"/>
  <c r="J544" i="2"/>
  <c r="J573" i="2"/>
  <c r="J154" i="2"/>
  <c r="J882" i="2"/>
  <c r="J678" i="2"/>
  <c r="J324" i="2"/>
  <c r="J550" i="2"/>
  <c r="J551" i="2"/>
  <c r="J50" i="2"/>
  <c r="J51" i="2"/>
  <c r="J54" i="2"/>
  <c r="J1172" i="2"/>
  <c r="J556" i="2"/>
  <c r="J1451" i="2"/>
  <c r="J1453" i="2"/>
  <c r="J1356" i="2"/>
  <c r="J1440" i="2"/>
  <c r="J1458" i="2"/>
  <c r="J1366" i="2"/>
  <c r="J1278" i="2"/>
  <c r="J494" i="2"/>
  <c r="J495" i="2"/>
  <c r="J1455" i="2"/>
  <c r="J1357" i="2"/>
  <c r="J1456" i="2"/>
  <c r="J497" i="2"/>
  <c r="J1271" i="2"/>
  <c r="J1436" i="2"/>
  <c r="J458" i="2"/>
  <c r="J801" i="2"/>
  <c r="J595" i="2"/>
  <c r="J575" i="2"/>
  <c r="J306" i="2"/>
  <c r="J577" i="2"/>
  <c r="J578" i="2"/>
  <c r="J98" i="2"/>
  <c r="J1397" i="2"/>
  <c r="J535" i="2"/>
  <c r="J1067" i="2"/>
  <c r="J411" i="2"/>
  <c r="J584" i="2"/>
  <c r="J311" i="2"/>
  <c r="J1406" i="2"/>
  <c r="J1070" i="2"/>
  <c r="J459" i="2"/>
  <c r="J1320" i="2"/>
  <c r="J1047" i="2"/>
  <c r="J888" i="2"/>
  <c r="J818" i="2"/>
  <c r="J679" i="2"/>
  <c r="J594" i="2"/>
  <c r="J796" i="2"/>
  <c r="J596" i="2"/>
  <c r="J597" i="2"/>
  <c r="J30" i="2"/>
  <c r="J326" i="2"/>
  <c r="J1169" i="2"/>
  <c r="J601" i="2"/>
  <c r="J602" i="2"/>
  <c r="J733" i="2"/>
  <c r="J680" i="2"/>
  <c r="J681" i="2"/>
  <c r="J682" i="2"/>
  <c r="J823" i="2"/>
  <c r="J824" i="2"/>
  <c r="J609" i="2"/>
  <c r="J721" i="2"/>
  <c r="J1107" i="2"/>
  <c r="J1371" i="2"/>
  <c r="J498" i="2"/>
  <c r="J614" i="2"/>
  <c r="J271" i="2"/>
  <c r="J331" i="2"/>
  <c r="J378" i="2"/>
  <c r="J618" i="2"/>
  <c r="J619" i="2"/>
  <c r="J620" i="2"/>
  <c r="J621" i="2"/>
  <c r="J180" i="2"/>
  <c r="J181" i="2"/>
  <c r="J182" i="2"/>
  <c r="J346" i="2"/>
  <c r="J744" i="2"/>
  <c r="J598" i="2"/>
  <c r="J808" i="2"/>
  <c r="J1391" i="2"/>
  <c r="J1342" i="2"/>
  <c r="J1395" i="2"/>
  <c r="J1396" i="2"/>
  <c r="J633" i="2"/>
  <c r="J377" i="2"/>
  <c r="J530" i="2"/>
  <c r="J664" i="2"/>
  <c r="J773" i="2"/>
  <c r="J638" i="2"/>
  <c r="J639" i="2"/>
  <c r="J585" i="2"/>
  <c r="J1428" i="2"/>
  <c r="J642" i="2"/>
  <c r="J667" i="2"/>
  <c r="J1236" i="2"/>
  <c r="J599" i="2"/>
  <c r="J520" i="2"/>
  <c r="J600" i="2"/>
  <c r="J19" i="2"/>
  <c r="J28" i="2"/>
  <c r="J613" i="2"/>
  <c r="J471" i="2"/>
  <c r="J198" i="2"/>
  <c r="J822" i="2"/>
  <c r="J636" i="2"/>
  <c r="J655" i="2"/>
  <c r="J603" i="2"/>
  <c r="J604" i="2"/>
  <c r="J1272" i="2"/>
  <c r="J713" i="2"/>
  <c r="J264" i="2"/>
  <c r="J273" i="2"/>
  <c r="J503" i="2"/>
  <c r="J22" i="2"/>
  <c r="J26" i="2"/>
  <c r="J5" i="2"/>
  <c r="J8" i="2"/>
  <c r="J1333" i="2"/>
  <c r="J1334" i="2"/>
  <c r="J274" i="2"/>
  <c r="J251" i="2"/>
  <c r="J10" i="2"/>
  <c r="J3" i="2"/>
  <c r="J673" i="2"/>
  <c r="J668" i="2"/>
  <c r="J1003" i="2"/>
  <c r="J156" i="2"/>
  <c r="J58" i="2"/>
  <c r="J1154" i="2"/>
  <c r="J192" i="2"/>
  <c r="J669" i="2"/>
  <c r="J1364" i="2"/>
  <c r="J461" i="2"/>
  <c r="J525" i="2"/>
  <c r="J684" i="2"/>
  <c r="J685" i="2"/>
  <c r="J686" i="2"/>
  <c r="J660" i="2"/>
  <c r="J203" i="2"/>
  <c r="J462" i="2"/>
  <c r="J148" i="2"/>
  <c r="J753" i="2"/>
  <c r="J1019" i="2"/>
  <c r="J1020" i="2"/>
  <c r="J337" i="2"/>
  <c r="J1429" i="2"/>
  <c r="J722" i="2"/>
  <c r="J605" i="2"/>
  <c r="J133" i="2"/>
  <c r="J698" i="2"/>
  <c r="J420" i="2"/>
  <c r="J1381" i="2"/>
  <c r="J1382" i="2"/>
  <c r="J1156" i="2"/>
  <c r="J549" i="2"/>
  <c r="J705" i="2"/>
  <c r="J2" i="2"/>
  <c r="J707" i="2"/>
  <c r="J631" i="2"/>
  <c r="J152" i="2"/>
  <c r="J1044" i="2"/>
  <c r="J368" i="2"/>
  <c r="J183" i="2"/>
  <c r="J307" i="2"/>
  <c r="J1459" i="2"/>
  <c r="J524" i="2"/>
  <c r="J723" i="2"/>
  <c r="J911" i="2"/>
  <c r="J859" i="2"/>
  <c r="J719" i="2"/>
  <c r="J683" i="2"/>
  <c r="J809" i="2"/>
  <c r="J317" i="2"/>
  <c r="J606" i="2"/>
  <c r="J831" i="2"/>
  <c r="J745" i="2"/>
  <c r="J978" i="2"/>
  <c r="J833" i="2"/>
  <c r="J37" i="2"/>
  <c r="J334" i="2"/>
  <c r="J312" i="2"/>
  <c r="J746" i="2"/>
  <c r="J268" i="2"/>
  <c r="J269" i="2"/>
  <c r="J560" i="2"/>
  <c r="J1308" i="2"/>
  <c r="J161" i="2"/>
  <c r="J177" i="2"/>
  <c r="J1110" i="2"/>
  <c r="J750" i="2"/>
  <c r="J1343" i="2"/>
  <c r="J1407" i="2"/>
  <c r="J239" i="2"/>
  <c r="J1358" i="2"/>
  <c r="J1277" i="2"/>
  <c r="J1023" i="2"/>
  <c r="J883" i="2"/>
  <c r="J1373" i="2"/>
  <c r="J369" i="2"/>
  <c r="J749" i="2"/>
  <c r="J810" i="2"/>
  <c r="J714" i="2"/>
  <c r="J836" i="2"/>
  <c r="J1186" i="2"/>
  <c r="J1313" i="2"/>
  <c r="J1315" i="2"/>
  <c r="J1317" i="2"/>
  <c r="J119" i="2"/>
  <c r="J1237" i="2"/>
  <c r="J616" i="2"/>
  <c r="J774" i="2"/>
  <c r="J567" i="2"/>
  <c r="J416" i="2"/>
  <c r="J123" i="2"/>
  <c r="J35" i="2"/>
  <c r="J45" i="2"/>
  <c r="J20" i="2"/>
  <c r="J55" i="2"/>
  <c r="J1071" i="2"/>
  <c r="J241" i="2"/>
  <c r="J770" i="2"/>
  <c r="J531" i="2"/>
  <c r="J772" i="2"/>
  <c r="J552" i="2"/>
  <c r="J752" i="2"/>
  <c r="J671" i="2"/>
  <c r="J206" i="2"/>
  <c r="J1325" i="2"/>
  <c r="J1093" i="2"/>
  <c r="J817" i="2"/>
  <c r="J780" i="2"/>
  <c r="J781" i="2"/>
  <c r="J782" i="2"/>
  <c r="J574" i="2"/>
  <c r="J212" i="2"/>
  <c r="J785" i="2"/>
  <c r="J641" i="2"/>
  <c r="J787" i="2"/>
  <c r="J1378" i="2"/>
  <c r="J889" i="2"/>
  <c r="J576" i="2"/>
  <c r="J1097" i="2"/>
  <c r="J893" i="2"/>
  <c r="J793" i="2"/>
  <c r="J794" i="2"/>
  <c r="J670" i="2"/>
  <c r="J150" i="2"/>
  <c r="J947" i="2"/>
  <c r="J1005" i="2"/>
  <c r="J319" i="2"/>
  <c r="J483" i="2"/>
  <c r="J1349" i="2"/>
  <c r="J135" i="2"/>
  <c r="J569" i="2"/>
  <c r="J775" i="2"/>
  <c r="J170" i="2"/>
  <c r="J201" i="2"/>
  <c r="J320" i="2"/>
  <c r="J210" i="2"/>
  <c r="J553" i="2"/>
  <c r="J1040" i="2"/>
  <c r="J811" i="2"/>
  <c r="J86" i="2"/>
  <c r="J813" i="2"/>
  <c r="J1144" i="2"/>
  <c r="J270" i="2"/>
  <c r="J948" i="2"/>
  <c r="J1297" i="2"/>
  <c r="J1126" i="2"/>
  <c r="J607" i="2"/>
  <c r="J652" i="2"/>
  <c r="J821" i="2"/>
  <c r="J856" i="2"/>
  <c r="J310" i="2"/>
  <c r="J12" i="2"/>
  <c r="J4" i="2"/>
  <c r="J826" i="2"/>
  <c r="J872" i="2"/>
  <c r="J583" i="2"/>
  <c r="J189" i="2"/>
  <c r="J474" i="2"/>
  <c r="J501" i="2"/>
  <c r="J832" i="2"/>
  <c r="J724" i="2"/>
  <c r="J834" i="2"/>
  <c r="J835" i="2"/>
  <c r="J1031" i="2"/>
  <c r="J795" i="2"/>
  <c r="J838" i="2"/>
  <c r="J1032" i="2"/>
  <c r="J840" i="2"/>
  <c r="J912" i="2"/>
  <c r="J913" i="2"/>
  <c r="J843" i="2"/>
  <c r="J739" i="2"/>
  <c r="J845" i="2"/>
  <c r="J644" i="2"/>
  <c r="J1006" i="2"/>
  <c r="J748" i="2"/>
  <c r="J672" i="2"/>
  <c r="J247" i="2"/>
  <c r="J851" i="2"/>
  <c r="J187" i="2"/>
  <c r="J884" i="2"/>
  <c r="J11" i="2"/>
  <c r="J790" i="2"/>
  <c r="J798" i="2"/>
  <c r="J1238" i="2"/>
  <c r="J858" i="2"/>
  <c r="J153" i="2"/>
  <c r="J175" i="2"/>
  <c r="J802" i="2"/>
  <c r="J162" i="2"/>
  <c r="J729" i="2"/>
  <c r="J308" i="2"/>
  <c r="J865" i="2"/>
  <c r="J949" i="2"/>
  <c r="J1399" i="2"/>
  <c r="J9" i="2"/>
  <c r="J869" i="2"/>
  <c r="J149" i="2"/>
  <c r="J1431" i="2"/>
  <c r="J951" i="2"/>
  <c r="J873" i="2"/>
  <c r="J837" i="2"/>
  <c r="J405" i="2"/>
  <c r="J937" i="2"/>
  <c r="J877" i="2"/>
  <c r="J151" i="2"/>
  <c r="J176" i="2"/>
  <c r="J880" i="2"/>
  <c r="J1072" i="2"/>
  <c r="J44" i="2"/>
  <c r="J554" i="2"/>
  <c r="J1141" i="2"/>
  <c r="J527" i="2"/>
  <c r="J39" i="2"/>
  <c r="J438" i="2"/>
  <c r="J1073" i="2"/>
  <c r="J1273" i="2"/>
  <c r="J890" i="2"/>
  <c r="J185" i="2"/>
  <c r="J914" i="2"/>
  <c r="J915" i="2"/>
  <c r="J916" i="2"/>
  <c r="J953" i="2"/>
  <c r="J954" i="2"/>
  <c r="J897" i="2"/>
  <c r="J1311" i="2"/>
  <c r="J1074" i="2"/>
  <c r="J1076" i="2"/>
  <c r="J193" i="2"/>
  <c r="J839" i="2"/>
  <c r="J1274" i="2"/>
  <c r="J199" i="2"/>
  <c r="J905" i="2"/>
  <c r="J433" i="2"/>
  <c r="J325" i="2"/>
  <c r="J919" i="2"/>
  <c r="J920" i="2"/>
  <c r="J1143" i="2"/>
  <c r="J1038" i="2"/>
  <c r="J1077" i="2"/>
  <c r="J1111" i="2"/>
  <c r="J1166" i="2"/>
  <c r="J1145" i="2"/>
  <c r="J132" i="2"/>
  <c r="J917" i="2"/>
  <c r="J918" i="2"/>
  <c r="J464" i="2"/>
  <c r="J697" i="2"/>
  <c r="J165" i="2"/>
  <c r="J894" i="2"/>
  <c r="J923" i="2"/>
  <c r="J56" i="2"/>
  <c r="J788" i="2"/>
  <c r="J926" i="2"/>
  <c r="J282" i="2"/>
  <c r="J236" i="2"/>
  <c r="J1018" i="2"/>
  <c r="J930" i="2"/>
  <c r="J931" i="2"/>
  <c r="J1078" i="2"/>
  <c r="J1408" i="2"/>
  <c r="J1409" i="2"/>
  <c r="J1293" i="2"/>
  <c r="J936" i="2"/>
  <c r="J704" i="2"/>
  <c r="J938" i="2"/>
  <c r="J371" i="2"/>
  <c r="J579" i="2"/>
  <c r="J941" i="2"/>
  <c r="J1438" i="2"/>
  <c r="J1123" i="2"/>
  <c r="J637" i="2"/>
  <c r="J776" i="2"/>
  <c r="J725" i="2"/>
  <c r="J272" i="2"/>
  <c r="J115" i="2"/>
  <c r="J661" i="2"/>
  <c r="J950" i="2"/>
  <c r="J732" i="2"/>
  <c r="J952" i="2"/>
  <c r="J982" i="2"/>
  <c r="J983" i="2"/>
  <c r="J984" i="2"/>
  <c r="J956" i="2"/>
  <c r="J957" i="2"/>
  <c r="J958" i="2"/>
  <c r="J735" i="2"/>
  <c r="J960" i="2"/>
  <c r="J961" i="2"/>
  <c r="J841" i="2"/>
  <c r="J687" i="2"/>
  <c r="J964" i="2"/>
  <c r="J965" i="2"/>
  <c r="J966" i="2"/>
  <c r="J688" i="2"/>
  <c r="J842" i="2"/>
  <c r="J1079" i="2"/>
  <c r="J287" i="2"/>
  <c r="J971" i="2"/>
  <c r="J944" i="2"/>
  <c r="J885" i="2"/>
  <c r="J974" i="2"/>
  <c r="J975" i="2"/>
  <c r="J85" i="2"/>
  <c r="J188" i="2"/>
  <c r="J1240" i="2"/>
  <c r="J979" i="2"/>
  <c r="J980" i="2"/>
  <c r="J981" i="2"/>
  <c r="J168" i="2"/>
  <c r="J235" i="2"/>
  <c r="J435" i="2"/>
  <c r="J465" i="2"/>
  <c r="J986" i="2"/>
  <c r="J1418" i="2"/>
  <c r="J1442" i="2"/>
  <c r="J1423" i="2"/>
  <c r="J1282" i="2"/>
  <c r="J1285" i="2"/>
  <c r="J895" i="2"/>
  <c r="J993" i="2"/>
  <c r="J1080" i="2"/>
  <c r="J248" i="2"/>
  <c r="J996" i="2"/>
  <c r="J997" i="2"/>
  <c r="J998" i="2"/>
  <c r="J870" i="2"/>
  <c r="J1000" i="2"/>
  <c r="J580" i="2"/>
  <c r="J555" i="2"/>
  <c r="J436" i="2"/>
  <c r="J1004" i="2"/>
  <c r="J1245" i="2"/>
  <c r="J921" i="2"/>
  <c r="J922" i="2"/>
  <c r="J924" i="2"/>
  <c r="J962" i="2"/>
  <c r="J1010" i="2"/>
  <c r="J608" i="2"/>
  <c r="J480" i="2"/>
  <c r="J207" i="2"/>
  <c r="J173" i="2"/>
  <c r="J557" i="2"/>
  <c r="J726" i="2"/>
  <c r="J172" i="2"/>
  <c r="J1200" i="2"/>
  <c r="J327" i="2"/>
  <c r="J29" i="2"/>
  <c r="J610" i="2"/>
  <c r="J663" i="2"/>
  <c r="J640" i="2"/>
  <c r="J1310" i="2"/>
  <c r="J1025" i="2"/>
  <c r="J653" i="2"/>
  <c r="J559" i="2"/>
  <c r="J1028" i="2"/>
  <c r="J1165" i="2"/>
  <c r="J49" i="2"/>
  <c r="J611" i="2"/>
  <c r="J1092" i="2"/>
  <c r="J1033" i="2"/>
  <c r="J116" i="2"/>
  <c r="J15" i="2"/>
  <c r="J1081" i="2"/>
  <c r="J1082" i="2"/>
  <c r="J861" i="2"/>
  <c r="J1039" i="2"/>
  <c r="J437" i="2"/>
  <c r="J23" i="2"/>
  <c r="J1090" i="2"/>
  <c r="J1351" i="2"/>
  <c r="J1173" i="2"/>
  <c r="J561" i="2"/>
  <c r="J288" i="2"/>
  <c r="J289" i="2"/>
  <c r="J40" i="2"/>
  <c r="J128" i="2"/>
  <c r="J1157" i="2"/>
  <c r="J485" i="2"/>
  <c r="J844" i="2"/>
  <c r="J1053" i="2"/>
  <c r="J1054" i="2"/>
  <c r="J1094" i="2"/>
  <c r="J1056" i="2"/>
  <c r="J864" i="2"/>
  <c r="J846" i="2"/>
  <c r="J1288" i="2"/>
  <c r="J1352" i="2"/>
  <c r="J1290" i="2"/>
  <c r="J1291" i="2"/>
  <c r="J1292" i="2"/>
  <c r="J204" i="2"/>
  <c r="J587" i="2"/>
  <c r="J1412" i="2"/>
  <c r="J1413" i="2"/>
  <c r="J1068" i="2"/>
  <c r="J1069" i="2"/>
  <c r="J1246" i="2"/>
  <c r="J27" i="2"/>
  <c r="J6" i="2"/>
  <c r="J160" i="2"/>
  <c r="J812" i="2"/>
  <c r="J1075" i="2"/>
  <c r="J347" i="2"/>
  <c r="J1247" i="2"/>
  <c r="J1248" i="2"/>
  <c r="J747" i="2"/>
  <c r="J1360" i="2"/>
  <c r="J1353" i="2"/>
  <c r="J1363" i="2"/>
  <c r="J814" i="2"/>
  <c r="J1084" i="2"/>
  <c r="J279" i="2"/>
  <c r="J250" i="2"/>
  <c r="J283" i="2"/>
  <c r="J134" i="2"/>
  <c r="J1449" i="2"/>
  <c r="J52" i="2"/>
  <c r="J969" i="2"/>
  <c r="J1306" i="2"/>
  <c r="J925" i="2"/>
  <c r="J1158" i="2"/>
  <c r="J1095" i="2"/>
  <c r="J1096" i="2"/>
  <c r="J731" i="2"/>
  <c r="J194" i="2"/>
  <c r="J1099" i="2"/>
  <c r="J1100" i="2"/>
  <c r="J1101" i="2"/>
  <c r="J1102" i="2"/>
  <c r="J927" i="2"/>
  <c r="J234" i="2"/>
  <c r="J1105" i="2"/>
  <c r="J1106" i="2"/>
  <c r="J1195" i="2"/>
  <c r="J727" i="2"/>
  <c r="J1109" i="2"/>
  <c r="J1131" i="2"/>
  <c r="J955" i="2"/>
  <c r="J1112" i="2"/>
  <c r="J1113" i="2"/>
  <c r="J1114" i="2"/>
  <c r="J1115" i="2"/>
  <c r="J1116" i="2"/>
  <c r="J1117" i="2"/>
  <c r="J1118" i="2"/>
  <c r="J1119" i="2"/>
  <c r="J1120" i="2"/>
  <c r="J1121" i="2"/>
  <c r="J1122" i="2"/>
  <c r="J581" i="2"/>
  <c r="J973" i="2"/>
  <c r="J711" i="2"/>
  <c r="J712" i="2"/>
  <c r="J475" i="2"/>
  <c r="J75" i="2"/>
  <c r="J348" i="2"/>
  <c r="J847" i="2"/>
  <c r="J757" i="2"/>
  <c r="J976" i="2"/>
  <c r="J863" i="2"/>
  <c r="J137" i="2"/>
  <c r="J213" i="2"/>
  <c r="J1136" i="2"/>
  <c r="J1137" i="2"/>
  <c r="J57" i="2"/>
  <c r="J1139" i="2"/>
  <c r="J1140" i="2"/>
  <c r="J1319" i="2"/>
  <c r="J1142" i="2"/>
  <c r="J940" i="2"/>
  <c r="J1021" i="2"/>
  <c r="J942" i="2"/>
  <c r="J1146" i="2"/>
  <c r="J1147" i="2"/>
  <c r="J1148" i="2"/>
  <c r="J736" i="2"/>
  <c r="J848" i="2"/>
  <c r="J789" i="2"/>
  <c r="J1083" i="2"/>
  <c r="J1153" i="2"/>
  <c r="J734" i="2"/>
  <c r="J1155" i="2"/>
  <c r="J365" i="2"/>
  <c r="J1007" i="2"/>
  <c r="J943" i="2"/>
  <c r="J1008" i="2"/>
  <c r="J654" i="2"/>
  <c r="J1161" i="2"/>
  <c r="J422" i="2"/>
  <c r="J1163" i="2"/>
  <c r="J622" i="2"/>
  <c r="J623" i="2"/>
  <c r="J624" i="2"/>
  <c r="J1187" i="2"/>
  <c r="J1168" i="2"/>
  <c r="J350" i="2"/>
  <c r="J259" i="2"/>
  <c r="J1171" i="2"/>
  <c r="J265" i="2"/>
  <c r="J1085" i="2"/>
  <c r="J1174" i="2"/>
  <c r="J252" i="2"/>
  <c r="J280" i="2"/>
  <c r="J1338" i="2"/>
  <c r="J1178" i="2"/>
  <c r="J1179" i="2"/>
  <c r="J1159" i="2"/>
  <c r="J928" i="2"/>
  <c r="J1182" i="2"/>
  <c r="J1183" i="2"/>
  <c r="J1184" i="2"/>
  <c r="J1185" i="2"/>
  <c r="J959" i="2"/>
  <c r="J1016" i="2"/>
  <c r="J1017" i="2"/>
  <c r="J290" i="2"/>
  <c r="J1354" i="2"/>
  <c r="J1191" i="2"/>
  <c r="J504" i="2"/>
  <c r="J977" i="2"/>
  <c r="J1194" i="2"/>
  <c r="J558" i="2"/>
  <c r="J1196" i="2"/>
  <c r="J1197" i="2"/>
  <c r="J300" i="2"/>
  <c r="J874" i="2"/>
  <c r="J582" i="2"/>
  <c r="J1250" i="2"/>
  <c r="J1251" i="2"/>
  <c r="J1252" i="2"/>
  <c r="J1086" i="2"/>
  <c r="J1205" i="2"/>
  <c r="J157" i="2"/>
  <c r="J1207" i="2"/>
  <c r="J777" i="2"/>
  <c r="J1209" i="2"/>
  <c r="J1210" i="2"/>
  <c r="J778" i="2"/>
  <c r="J1255" i="2"/>
  <c r="J1213" i="2"/>
  <c r="J1258" i="2"/>
  <c r="J24" i="2"/>
  <c r="J332" i="2"/>
  <c r="J228" i="2"/>
  <c r="J791" i="2"/>
  <c r="J1219" i="2"/>
  <c r="J866" i="2"/>
  <c r="J276" i="2"/>
  <c r="J1222" i="2"/>
  <c r="J1223" i="2"/>
  <c r="J1224" i="2"/>
  <c r="J205" i="2"/>
  <c r="J195" i="2"/>
  <c r="J699" i="2"/>
  <c r="J1228" i="2"/>
  <c r="J1009" i="2"/>
  <c r="J929" i="2"/>
  <c r="J1231" i="2"/>
  <c r="J1232" i="2"/>
  <c r="J1041" i="2"/>
  <c r="J1367" i="2"/>
  <c r="J1235" i="2"/>
  <c r="J1170" i="2"/>
  <c r="J1385" i="2"/>
  <c r="J1204" i="2"/>
  <c r="J1239" i="2"/>
  <c r="J779" i="2"/>
  <c r="J1241" i="2"/>
  <c r="J1242" i="2"/>
  <c r="J1243" i="2"/>
  <c r="J1244" i="2"/>
  <c r="J625" i="2"/>
  <c r="J626" i="2"/>
  <c r="J502" i="2"/>
  <c r="J159" i="2"/>
  <c r="J1249" i="2"/>
  <c r="J1134" i="2"/>
  <c r="J1135" i="2"/>
  <c r="J314" i="2"/>
  <c r="J1253" i="2"/>
  <c r="J1254" i="2"/>
  <c r="J849" i="2"/>
  <c r="J1256" i="2"/>
  <c r="J1257" i="2"/>
  <c r="J1261" i="2"/>
  <c r="J1259" i="2"/>
  <c r="J1260" i="2"/>
  <c r="J1048" i="2"/>
  <c r="J1262" i="2"/>
  <c r="J850" i="2"/>
  <c r="J444" i="2"/>
  <c r="J815" i="2"/>
  <c r="J1104" i="2"/>
  <c r="J126" i="2"/>
  <c r="J1268" i="2"/>
  <c r="J728" i="2"/>
  <c r="J351" i="2"/>
  <c r="J1415" i="2"/>
  <c r="J970" i="2"/>
  <c r="J612" i="2"/>
  <c r="J1263" i="2"/>
  <c r="J1387" i="2"/>
  <c r="J1276" i="2"/>
  <c r="J225" i="2"/>
  <c r="J783" i="2"/>
  <c r="J784" i="2"/>
  <c r="J867" i="2"/>
  <c r="J1281" i="2"/>
  <c r="J1022" i="2"/>
  <c r="J1283" i="2"/>
  <c r="J1284" i="2"/>
  <c r="J939" i="2"/>
  <c r="J1286" i="2"/>
  <c r="J1287" i="2"/>
  <c r="J14" i="2"/>
  <c r="J1289" i="2"/>
  <c r="J117" i="2"/>
  <c r="J1264" i="2"/>
  <c r="J1265" i="2"/>
  <c r="J1087" i="2"/>
  <c r="J1294" i="2"/>
  <c r="J1295" i="2"/>
  <c r="J1296" i="2"/>
  <c r="J1416" i="2"/>
  <c r="J1298" i="2"/>
  <c r="J466" i="2"/>
  <c r="J521" i="2"/>
  <c r="J211" i="2"/>
  <c r="J1302" i="2"/>
  <c r="J1303" i="2"/>
  <c r="J1304" i="2"/>
  <c r="J227" i="2"/>
  <c r="J1091" i="2"/>
  <c r="J1307" i="2"/>
  <c r="J208" i="2"/>
  <c r="J1309" i="2"/>
  <c r="J1011" i="2"/>
  <c r="J139" i="2"/>
  <c r="J140" i="2"/>
  <c r="J129" i="2"/>
  <c r="J1314" i="2"/>
  <c r="J335" i="2"/>
  <c r="J1316" i="2"/>
  <c r="J1368" i="2"/>
  <c r="J1318" i="2"/>
  <c r="J934" i="2"/>
  <c r="J1448" i="2"/>
  <c r="J1321" i="2"/>
  <c r="J1322" i="2"/>
  <c r="J1323" i="2"/>
  <c r="J1324" i="2"/>
  <c r="J400" i="2"/>
  <c r="J402" i="2"/>
  <c r="J886" i="2"/>
  <c r="J1439" i="2"/>
  <c r="J353" i="2"/>
  <c r="J370" i="2"/>
  <c r="J887" i="2"/>
  <c r="J1332" i="2"/>
  <c r="J896" i="2"/>
  <c r="J214" i="2"/>
  <c r="J892" i="2"/>
  <c r="J1336" i="2"/>
  <c r="J1337" i="2"/>
  <c r="J1441" i="2"/>
  <c r="J31" i="2"/>
  <c r="J1012" i="2"/>
  <c r="J1013" i="2"/>
  <c r="J932" i="2"/>
  <c r="J532" i="2"/>
  <c r="J1344" i="2"/>
  <c r="J1345" i="2"/>
  <c r="J1346" i="2"/>
  <c r="J1347" i="2"/>
  <c r="J1348" i="2"/>
  <c r="J656" i="2"/>
  <c r="J1350" i="2"/>
  <c r="J627" i="2"/>
  <c r="J628" i="2"/>
  <c r="J629" i="2"/>
  <c r="J376" i="2"/>
  <c r="J266" i="2"/>
  <c r="J1088" i="2"/>
  <c r="J196" i="2"/>
  <c r="J238" i="2"/>
  <c r="J1359" i="2"/>
  <c r="J1199" i="2"/>
  <c r="J1361" i="2"/>
  <c r="J1362" i="2"/>
  <c r="J424" i="2"/>
  <c r="J267" i="2"/>
  <c r="J309" i="2"/>
  <c r="J1089" i="2"/>
  <c r="J1014" i="2"/>
  <c r="J1015" i="2"/>
  <c r="J1369" i="2"/>
  <c r="J1370" i="2"/>
  <c r="J1164" i="2"/>
  <c r="J1372" i="2"/>
  <c r="J232" i="2"/>
  <c r="J1374" i="2"/>
  <c r="J1375" i="2"/>
  <c r="J1376" i="2"/>
  <c r="J1377" i="2"/>
  <c r="J1266" i="2"/>
  <c r="J1267" i="2"/>
  <c r="J1380" i="2"/>
  <c r="J1042" i="2"/>
  <c r="J209" i="2"/>
  <c r="J1383" i="2"/>
  <c r="J1384" i="2"/>
  <c r="J706" i="2"/>
  <c r="J1386" i="2"/>
  <c r="J1160" i="2"/>
  <c r="J1388" i="2"/>
  <c r="J1389" i="2"/>
  <c r="J1390" i="2"/>
  <c r="J658" i="2"/>
  <c r="J1392" i="2"/>
  <c r="J1393" i="2"/>
  <c r="J1394" i="2"/>
  <c r="J689" i="2"/>
  <c r="J1447" i="2"/>
  <c r="J158" i="2"/>
  <c r="J1398" i="2"/>
  <c r="J1132" i="2"/>
  <c r="J1400" i="2"/>
  <c r="J1269" i="2"/>
  <c r="J1402" i="2"/>
  <c r="J1270" i="2"/>
  <c r="J1404" i="2"/>
  <c r="J1405" i="2"/>
  <c r="J141" i="2"/>
  <c r="J852" i="2"/>
  <c r="J935" i="2"/>
  <c r="J853" i="2"/>
  <c r="J1410" i="2"/>
  <c r="J1411" i="2"/>
  <c r="J223" i="2"/>
  <c r="J690" i="2"/>
  <c r="J1414" i="2"/>
  <c r="J121" i="2"/>
  <c r="J299" i="2"/>
  <c r="J1417" i="2"/>
  <c r="J691" i="2"/>
  <c r="J1419" i="2"/>
  <c r="J1420" i="2"/>
  <c r="J1421" i="2"/>
  <c r="J1422" i="2"/>
  <c r="J528" i="2"/>
  <c r="J854" i="2"/>
  <c r="J1425" i="2"/>
  <c r="J1426" i="2"/>
  <c r="J1427" i="2"/>
  <c r="J786" i="2"/>
  <c r="J1138" i="2"/>
  <c r="J1430" i="2"/>
  <c r="J657" i="2"/>
  <c r="J1162" i="2"/>
  <c r="J1433" i="2"/>
  <c r="J1434" i="2"/>
  <c r="J1435" i="2"/>
  <c r="J484" i="2"/>
  <c r="J1437" i="2"/>
  <c r="J1124" i="2"/>
  <c r="J186" i="2"/>
  <c r="J1275" i="2"/>
  <c r="J313" i="2"/>
  <c r="J751" i="2"/>
  <c r="J1443" i="2"/>
  <c r="J1444" i="2"/>
  <c r="J1445" i="2"/>
  <c r="J1446" i="2"/>
  <c r="J1305" i="2"/>
  <c r="J481" i="2"/>
  <c r="J692" i="2"/>
  <c r="J1450" i="2"/>
  <c r="J1198" i="2"/>
  <c r="J1452" i="2"/>
  <c r="J933" i="2"/>
  <c r="J1454" i="2"/>
  <c r="J695" i="2"/>
  <c r="J615" i="2"/>
  <c r="J1457" i="2"/>
  <c r="J100" i="2"/>
  <c r="J1167" i="2"/>
  <c r="J1460" i="2"/>
  <c r="J1461" i="2"/>
  <c r="J1462" i="2"/>
  <c r="J1463" i="2"/>
  <c r="J1464" i="2"/>
  <c r="J1465" i="2"/>
  <c r="J1466" i="2"/>
  <c r="L7" i="2"/>
  <c r="L36" i="2"/>
  <c r="L5" i="2"/>
  <c r="L4" i="2"/>
  <c r="L3" i="2"/>
  <c r="I2" i="1"/>
  <c r="C882" i="4"/>
  <c r="C799" i="4"/>
  <c r="C890" i="4"/>
  <c r="C800" i="4"/>
  <c r="C541" i="4"/>
  <c r="C998" i="4"/>
  <c r="C956" i="4"/>
  <c r="C948" i="4"/>
  <c r="C925" i="4"/>
  <c r="C798" i="4"/>
  <c r="C756" i="4"/>
  <c r="C803" i="4"/>
  <c r="C1003" i="4"/>
  <c r="C993" i="4"/>
  <c r="C888" i="4"/>
  <c r="C868" i="4"/>
  <c r="C857" i="4"/>
  <c r="C855" i="4"/>
  <c r="C847" i="4"/>
  <c r="C823" i="4"/>
  <c r="C801" i="4"/>
  <c r="C793" i="4"/>
  <c r="C781" i="4"/>
  <c r="C777" i="4"/>
  <c r="C736" i="4"/>
  <c r="C726" i="4"/>
  <c r="C689" i="4"/>
  <c r="C685" i="4"/>
  <c r="C671" i="4"/>
  <c r="C663" i="4"/>
  <c r="C650" i="4"/>
  <c r="C629" i="4"/>
  <c r="C614" i="4"/>
  <c r="C608" i="4"/>
  <c r="C607" i="4"/>
  <c r="C591" i="4"/>
  <c r="C968" i="4"/>
  <c r="C824" i="4"/>
  <c r="C683" i="4"/>
  <c r="C669" i="4"/>
  <c r="C612" i="4"/>
  <c r="C942" i="4"/>
  <c r="C891" i="4"/>
  <c r="C832" i="4"/>
  <c r="C772" i="4"/>
  <c r="C623" i="4"/>
  <c r="C765" i="4"/>
  <c r="C761" i="4"/>
  <c r="C717" i="4"/>
  <c r="C739" i="4"/>
  <c r="C631" i="4"/>
  <c r="C623" i="1"/>
  <c r="C953" i="1"/>
  <c r="C884" i="1"/>
  <c r="C877" i="1"/>
  <c r="C863" i="1"/>
  <c r="C816" i="1"/>
  <c r="C788" i="1"/>
  <c r="C680" i="1"/>
  <c r="C655" i="1"/>
  <c r="C872" i="1"/>
  <c r="C647" i="1"/>
  <c r="C1015" i="1"/>
  <c r="C933" i="1"/>
  <c r="C878" i="1"/>
  <c r="C873" i="1"/>
  <c r="C844" i="1"/>
  <c r="C819" i="1"/>
  <c r="C809" i="1"/>
  <c r="C783" i="1"/>
  <c r="C745" i="1"/>
  <c r="C668" i="1"/>
  <c r="C592" i="1"/>
  <c r="C1008" i="1"/>
  <c r="C929" i="1"/>
  <c r="C730" i="1"/>
  <c r="C656" i="1"/>
  <c r="C231" i="1"/>
  <c r="C230" i="1"/>
  <c r="C225" i="1"/>
  <c r="C222" i="1"/>
  <c r="C221" i="1"/>
  <c r="C215" i="1"/>
  <c r="C214" i="1"/>
  <c r="C210" i="1"/>
  <c r="C209" i="1"/>
  <c r="C207" i="1"/>
  <c r="C203" i="1"/>
  <c r="C201" i="1"/>
  <c r="C200" i="1"/>
  <c r="C198" i="1"/>
  <c r="C197" i="1"/>
  <c r="C196" i="1"/>
  <c r="C193" i="1"/>
  <c r="C189" i="1"/>
  <c r="C188" i="1"/>
  <c r="C187" i="1"/>
  <c r="C186" i="1"/>
  <c r="C185" i="1"/>
  <c r="C184" i="1"/>
  <c r="C183" i="1"/>
  <c r="C180" i="1"/>
  <c r="C179" i="1"/>
  <c r="C178" i="1"/>
  <c r="C176" i="1"/>
  <c r="C175" i="1"/>
  <c r="C174" i="1"/>
  <c r="C171" i="1"/>
  <c r="C168" i="1"/>
  <c r="C166" i="1"/>
  <c r="C165" i="1"/>
  <c r="C164" i="1"/>
  <c r="C163" i="1"/>
  <c r="C158" i="1"/>
  <c r="C155" i="1"/>
  <c r="C153" i="1"/>
  <c r="C151" i="1"/>
  <c r="C149" i="1"/>
  <c r="C148" i="1"/>
  <c r="C142" i="1"/>
  <c r="C141" i="1"/>
  <c r="C138" i="1"/>
  <c r="C136" i="1"/>
  <c r="C135" i="1"/>
  <c r="C133" i="1"/>
  <c r="C122" i="1"/>
  <c r="C121" i="1"/>
  <c r="C120" i="1"/>
  <c r="C119" i="1"/>
  <c r="C117" i="1"/>
  <c r="C115" i="1"/>
  <c r="C113" i="1"/>
  <c r="C111" i="1"/>
  <c r="C109" i="1"/>
  <c r="C108" i="1"/>
  <c r="C107" i="1"/>
  <c r="C106" i="1"/>
  <c r="C103" i="1"/>
  <c r="C101" i="1"/>
  <c r="C99" i="1"/>
  <c r="C95" i="1"/>
  <c r="C94" i="1"/>
  <c r="C91" i="1"/>
  <c r="C90" i="1"/>
  <c r="C86" i="1"/>
  <c r="C85" i="1"/>
  <c r="C83" i="1"/>
  <c r="C82" i="1"/>
  <c r="C80" i="1"/>
  <c r="C78" i="1"/>
  <c r="C77" i="1"/>
  <c r="C76" i="1"/>
  <c r="C75" i="1"/>
  <c r="C73" i="1"/>
  <c r="C72" i="1"/>
  <c r="C71" i="1"/>
  <c r="C68" i="1"/>
  <c r="C65" i="1"/>
  <c r="C64" i="1"/>
  <c r="C61" i="1"/>
  <c r="C60" i="1"/>
  <c r="C56" i="1"/>
  <c r="C54" i="1"/>
  <c r="C53" i="1"/>
  <c r="C51" i="1"/>
  <c r="C47" i="1"/>
  <c r="C46" i="1"/>
  <c r="C44" i="1"/>
  <c r="C42" i="1"/>
  <c r="C41" i="1"/>
  <c r="C39" i="1"/>
  <c r="C38" i="1"/>
  <c r="C37" i="1"/>
  <c r="C36" i="1"/>
  <c r="C35" i="1"/>
  <c r="C34" i="1"/>
  <c r="C33" i="1"/>
  <c r="C32" i="1"/>
  <c r="C31" i="1"/>
  <c r="C30" i="1"/>
  <c r="C29" i="1"/>
  <c r="C25" i="1"/>
  <c r="C22" i="1"/>
  <c r="C20" i="1"/>
  <c r="C19" i="1"/>
  <c r="C17" i="1"/>
  <c r="C16" i="1"/>
  <c r="C15" i="1"/>
  <c r="C13" i="1"/>
  <c r="C12" i="1"/>
  <c r="C11" i="1"/>
  <c r="C9" i="1"/>
  <c r="C8" i="1"/>
  <c r="C7" i="1"/>
  <c r="C6" i="1"/>
  <c r="C5" i="1"/>
  <c r="C4" i="1"/>
  <c r="C3" i="1"/>
  <c r="C2" i="1"/>
  <c r="C902" i="1"/>
  <c r="C834" i="1"/>
  <c r="C771" i="1"/>
  <c r="C232" i="1"/>
  <c r="C646" i="1"/>
  <c r="C604" i="1"/>
  <c r="C409" i="1"/>
  <c r="C879" i="1"/>
  <c r="C796" i="1"/>
  <c r="C938" i="1"/>
  <c r="C846" i="1"/>
  <c r="C774" i="1"/>
  <c r="C750" i="1"/>
  <c r="C908" i="1"/>
  <c r="C744" i="1"/>
  <c r="C697" i="1"/>
  <c r="C1159" i="1"/>
</calcChain>
</file>

<file path=xl/sharedStrings.xml><?xml version="1.0" encoding="utf-8"?>
<sst xmlns="http://schemas.openxmlformats.org/spreadsheetml/2006/main" count="30572" uniqueCount="13461">
  <si>
    <t>product_id</t>
  </si>
  <si>
    <t>product_name</t>
  </si>
  <si>
    <t>pn</t>
  </si>
  <si>
    <t>category</t>
  </si>
  <si>
    <t>discounted_price</t>
  </si>
  <si>
    <t>actual_price</t>
  </si>
  <si>
    <t>discount_percentage</t>
  </si>
  <si>
    <t>rating</t>
  </si>
  <si>
    <t>rating_count</t>
  </si>
  <si>
    <t>review_title</t>
  </si>
  <si>
    <t>review_content</t>
  </si>
  <si>
    <t>B07JW9H4J1</t>
  </si>
  <si>
    <t>Wayona Nylon Braided USB to Lightning Fast Charging and Data Sync Cable Compatible for iPhone 13, 12,11, X, 8, 7, 6, 5, iPad Air, Pro, Mini (3 FT Pack of 1, Grey)</t>
  </si>
  <si>
    <t>Wayona Nylon Braided USB to Lightning Fast Charging and Data Sync Cable</t>
  </si>
  <si>
    <t>Computers&amp;Accessories|Accessories&amp;Peripherals|Cables&amp;Accessories|Cables|USBCables</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</si>
  <si>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</si>
  <si>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</si>
  <si>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B098NS6PVG</t>
  </si>
  <si>
    <t>Ambrane Unbreakable 60W / 3A Fast Charging 1.5m Braided Type C Cable for Smartphones, Tablets, Laptops &amp; other Type C devices, PD Technology, 480Mbps Data Sync, Quick Charge 3.0 (RCT15A, Black)</t>
  </si>
  <si>
    <t>Ambrane Unbreakable 60W / 3A Fast Charging 1.5m Braided Type C Cable</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</si>
  <si>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</si>
  <si>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</si>
  <si>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B096MSW6CT</t>
  </si>
  <si>
    <t>Sounce Fast Phone Charging Cable &amp; Data Sync USB Cable Compatible for iPhone 13, 12,11, X, 8, 7, 6, 5, iPad Air, Pro, Mini &amp; iOS Devices</t>
  </si>
  <si>
    <t>Sounce Fast Phone Charging Cable</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</si>
  <si>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</si>
  <si>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</si>
  <si>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B08HDJ86NZ</t>
  </si>
  <si>
    <t>boAt Deuce USB 300 2 in 1 Type-C &amp; Micro USB Stress Resistant, Tangle-Free, Sturdy Cable with 3A Fast Charging &amp; 480mbps Data Transmission, 10000+ Bends Lifespan and Extended 1.5m Length(Martian Red)</t>
  </si>
  <si>
    <t>boAt Deuce USB 300 2 in 1 Type-C &amp; Micro USB Stress Resistant, Tangle-Free, Sturdy Cable</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</si>
  <si>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</si>
  <si>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</si>
  <si>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B08CF3B7N1</t>
  </si>
  <si>
    <t>Portronics Konnect L 1.2M Fast Charging 3A 8 Pin USB Cable with Charge &amp; Sync Function for iPhone, iPad (Grey)</t>
  </si>
  <si>
    <t>Portronics Konnect L 1.2M Fast Charging 3A 8 Pin USB Cable</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</si>
  <si>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</si>
  <si>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</si>
  <si>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B08Y1TFSP6</t>
  </si>
  <si>
    <t>pTron Solero TB301 3A Type-C Data and Fast Charging Cable, Made in India, 480Mbps Data Sync, Strong and Durable 1.5-Meter Nylon Braided USB Cable for Type-C Devices for Charging Adapter (Black)</t>
  </si>
  <si>
    <t>pTron Solero TB301 3A Type-C Data and Fast Charging Cable</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</si>
  <si>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</si>
  <si>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</si>
  <si>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B08WRWPM22</t>
  </si>
  <si>
    <t>boAt Micro USB 55 Tangle-free, Sturdy Micro USB Cable with 3A Fast Charging &amp; 480mbps Data Transmission (Black)</t>
  </si>
  <si>
    <t>boAt Micro USB 55 Tangle-free, Sturdy Micro USB Cable</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</si>
  <si>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</si>
  <si>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</si>
  <si>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B08DDRGWTJ</t>
  </si>
  <si>
    <t>MI Usb Type-C Cable Smartphone (Black)</t>
  </si>
  <si>
    <t>MI Usb Type-C Cable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</si>
  <si>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</si>
  <si>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</si>
  <si>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</si>
  <si>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</si>
  <si>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</si>
  <si>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</si>
  <si>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</si>
  <si>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B082LZGK39</t>
  </si>
  <si>
    <t>Ambrane Unbreakable 60W / 3A Fast Charging 1.5m Braided Micro USB Cable for Smartphones, Tablets, Laptops &amp; Other Micro USB Devices, 480Mbps Data Sync, Quick Charge 3.0 (RCM15, Black)</t>
  </si>
  <si>
    <t>Ambrane Unbreakable 60W / 3A Fast Charging 1.5m Braided Micro USB Cable</t>
  </si>
  <si>
    <t>B08CF3D7QR</t>
  </si>
  <si>
    <t>Portronics Konnect L POR-1081 Fast Charging 3A Type-C Cable 1.2Meter with Charge &amp; Sync Function for All Type-C Devices (Grey)</t>
  </si>
  <si>
    <t>Portronics Konnect L POR-1081 Fast Charging 3A Type-C Cable</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</si>
  <si>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</si>
  <si>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</si>
  <si>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B0789LZTCJ</t>
  </si>
  <si>
    <t>boAt Rugged v3 Extra Tough Unbreakable Braided Micro USB Cable 1.5 Meter (Black)</t>
  </si>
  <si>
    <t>boAt Rugged v3 Extra Tough Unbreakable Braided Micro USB Cable</t>
  </si>
  <si>
    <t>B07KSMBL2H</t>
  </si>
  <si>
    <t>AmazonBasics Flexible Premium HDMI Cable (Black, 4K@60Hz, 18Gbps), 3-Foot</t>
  </si>
  <si>
    <t>Electronics|HomeTheater,TV&amp;Video|Accessories|Cables|HDMICables</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</si>
  <si>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</si>
  <si>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</si>
  <si>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B085DTN6R2</t>
  </si>
  <si>
    <t>Portronics Konnect CL 20W POR-1067 Type-C to 8 Pin USB 1.2M Cable with Power Delivery &amp; 3A Quick Charge Support, Nylon Braided for All Type-C and 8 Pin Devices, Green</t>
  </si>
  <si>
    <t>Portronics Konnect CL 20W POR-1067 Type-C to 8 Pin USB 1.2M Cable</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</si>
  <si>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</si>
  <si>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</si>
  <si>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B09KLVMZ3B</t>
  </si>
  <si>
    <t>Portronics Konnect L 1.2M POR-1401 Fast Charging 3A 8 Pin USB Cable with Charge &amp; Sync Function (White)</t>
  </si>
  <si>
    <t>Portronics Konnect L 1.2M POR-1401 Fast Charging 3A 8 Pin USB Cable</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</si>
  <si>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</si>
  <si>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</si>
  <si>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B083342NKJ</t>
  </si>
  <si>
    <t>MI Braided USB Type-C Cable for Charging Adapter (Red)</t>
  </si>
  <si>
    <t>MI Braided USB Type-C Cable</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</si>
  <si>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</si>
  <si>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</si>
  <si>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B0B6F7LX4C</t>
  </si>
  <si>
    <t>MI 80 cm (32 inches) 5A Series HD Ready Smart Android LED TV L32M7-5AIN (Black)</t>
  </si>
  <si>
    <t>Electronics|HomeTheater,TV&amp;Video|Televisions|SmartTelevisions</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</si>
  <si>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</si>
  <si>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</si>
  <si>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B082LSVT4B</t>
  </si>
  <si>
    <t>Ambrane Unbreakable 60W / 3A Fast Charging 1.5m Braided Type C to Type C Cable for Smartphones, Tablets, Laptops &amp; Other Type C Devices, PD Technology, 480Mbps Data Sync (RCTT15, Black)</t>
  </si>
  <si>
    <t>Ambrane Unbreakable 60W / 3A Fast Charging 1.5m Braided Type C to Type C Cable</t>
  </si>
  <si>
    <t>B08WRBG3XW</t>
  </si>
  <si>
    <t>boAt Type C A325 Tangle-free, Sturdy Type C Cable with 3A Rapid Charging &amp; 480mbps Data Transmission(Black)</t>
  </si>
  <si>
    <t>boAt Type C A325 Tangle-free, Sturdy Type C Cable</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</si>
  <si>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</si>
  <si>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</si>
  <si>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B08DPLCM6T</t>
  </si>
  <si>
    <t>LG 80 cm (32 inches) HD Ready Smart LED TV 32LM563BPTC (Dark Iron Gray)</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</si>
  <si>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</si>
  <si>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</si>
  <si>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B09C6HXFC1</t>
  </si>
  <si>
    <t>Duracell USB Lightning Apple Certified (Mfi) Braided Sync &amp; Charge Cable For Iphone, Ipad And Ipod. Fast Charging Lightning Cable, 3.9 Feet (1.2M) - Black</t>
  </si>
  <si>
    <t>Duracell USB Lightning Apple Certified (Mfi) Braided Sync &amp; Charge Cable</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</si>
  <si>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</si>
  <si>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</si>
  <si>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B085194JFL</t>
  </si>
  <si>
    <t>tizum HDMI to VGA Adapter Cable 1080P for Projector, Computer, Laptop, TV, Projectors &amp; TV</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</si>
  <si>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</si>
  <si>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</si>
  <si>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B09F6S8BT6</t>
  </si>
  <si>
    <t>Samsung 80 cm (32 Inches) Wondertainment Series HD Ready LED Smart TV UA32T4340BKXXL (Glossy Black)</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</si>
  <si>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</si>
  <si>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</si>
  <si>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B09NHVCHS9</t>
  </si>
  <si>
    <t>Flix Micro Usb Cable For Smartphone (Black)</t>
  </si>
  <si>
    <t>Flix Micro Usb Cable</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</si>
  <si>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</si>
  <si>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</si>
  <si>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B0B1YVCJ2Y</t>
  </si>
  <si>
    <t>Acer 80 cm (32 inches) I Series HD Ready Android Smart LED TV AR32AR2841HDFL (Black)</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</si>
  <si>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</si>
  <si>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</si>
  <si>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B01M4GGIVU</t>
  </si>
  <si>
    <t>Tizum High Speed HDMI Cable with Ethernet | Supports 3D 4K | for All HDMI Devices Laptop Computer Gaming Console TV Set Top Box (1.5 Meter/ 5 Feet)</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</si>
  <si>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</si>
  <si>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</si>
  <si>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B08B42LWKN</t>
  </si>
  <si>
    <t>OnePlus 80 cm (32 inches) Y Series HD Ready LED Smart Android TV 32Y1 (Black)</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</si>
  <si>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</si>
  <si>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</si>
  <si>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B094JNXNPV</t>
  </si>
  <si>
    <t>Ambrane Unbreakable 3 in 1 Fast Charging Braided Multipurpose Cable for Speaker with 2.1 A Speed - 1.25 meter, Black</t>
  </si>
  <si>
    <t>Ambrane Unbreakable 3 in 1 Fast Charging Braided Multipurpose Cable</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</si>
  <si>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</si>
  <si>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</si>
  <si>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B09W5XR9RT</t>
  </si>
  <si>
    <t>Duracell USB C To Lightning Apple Certified (Mfi) Braided Sync &amp; Charge Cable For Iphone, Ipad And Ipod. Fast Charging Lightning Cable, 3.9 Feet (1.2M) - Black</t>
  </si>
  <si>
    <t>Duracell USB C To Lightning Apple Certified (Mfi) Braided Sync &amp; Charge Cable</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</si>
  <si>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</si>
  <si>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</si>
  <si>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B077Z65HSD</t>
  </si>
  <si>
    <t>boAt A400 USB Type-C to USB-A 2.0 Male Data Cable, 2 Meter (Black)</t>
  </si>
  <si>
    <t>boAt A400 USB Type-C to USB-A 2.0 Male Data Cable</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</si>
  <si>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</si>
  <si>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</si>
  <si>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B00NH11PEY</t>
  </si>
  <si>
    <t>AmazonBasics USB 2.0 - A-Male to A-Female Extension Cable for Personal Computer, Printer (Black, 9.8 Feet/3 Meters)</t>
  </si>
  <si>
    <t>AmazonBasics USB 2.0 - A-Male to A-Female Extension Cable</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</si>
  <si>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</si>
  <si>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</si>
  <si>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B09CMM3VGK</t>
  </si>
  <si>
    <t>Ambrane 60W / 3A Type C Fast Charging Unbreakable 1.5m L Shaped Braided Cable, PD Technology, 480Mbps Data Transfer for Smartphones, Tablet, Laptops &amp; other type c devices (ABLC10, Black)</t>
  </si>
  <si>
    <t>Ambrane 60W / 3A Type C Fast Charging Unbreakable 1.5m L Shaped Braided Cable</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</si>
  <si>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</si>
  <si>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</si>
  <si>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B08QSC1XY8</t>
  </si>
  <si>
    <t>Zoul USB C 60W Fast Charging 3A 6ft/2M Long Type C Nylon Braided Data Cable Quick Charger Cable QC 3.0 for Samsung Galaxy M31S M30 S10 S9 S20 Plus, Note 10 9 8, A20e A40 A50 A70 (2M, Grey)</t>
  </si>
  <si>
    <t>Zoul USB C 60W Fast Charging 3A 6ft/2M Long Type C Nylon Braided Data Cable</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</si>
  <si>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</si>
  <si>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</si>
  <si>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B008FWZGSG</t>
  </si>
  <si>
    <t>Samsung Original Type C to C Cable - 3.28 Feet (1 Meter), White</t>
  </si>
  <si>
    <t>Samsung Original Type C to C Cable</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</si>
  <si>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</si>
  <si>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</si>
  <si>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B0B4HJNPV4</t>
  </si>
  <si>
    <t>pTron Solero T351 3.5Amps Fast Charging Type-C to Type-C PD Data &amp; Charging USB Cable, Made in India, 480Mbps Data Sync, Durable 1 Meter Long Cable for Type-C Smartphones, Tablets &amp; Laptops (Black)</t>
  </si>
  <si>
    <t>pTron Solero T351 3.5Amps Fast Charging Type-C to Type-C PD Data &amp; Charging USB Cable</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</si>
  <si>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</si>
  <si>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</si>
  <si>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B08Y1SJVV5</t>
  </si>
  <si>
    <t>pTron Solero MB301 3A Micro USB Data &amp; Charging Cable, Made in India, 480Mbps Data Sync, Strong &amp; Durable 1.5-Meter Nylon Braided USB Cable for Micro USB Devices - (Black)</t>
  </si>
  <si>
    <t>pTron Solero MB301 3A Micro USB Data &amp; Charging Cable</t>
  </si>
  <si>
    <t>It's a good product.,Like,Very good item strong and useful USB cableValue for moneyThanks to amazon and producer,https://m.media-amazon.com/images/W/WEBP_402378-T1/images/I/51112ZRE-1L._SY88.jpg,Good,Nice product and useful product,-,Sturdy but does not support 33w charging</t>
  </si>
  <si>
    <t>B07XLCFSSN</t>
  </si>
  <si>
    <t>Amazonbasics Nylon Braided Usb-C To Lightning Cable, Fast Charging Mfi Certified Smartphone, Iphone Charger (6-Foot, Dark Grey)</t>
  </si>
  <si>
    <t>Amazonbasics Nylon Braided Usb-C To Lightning Cable</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</si>
  <si>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</si>
  <si>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</si>
  <si>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B09RZS1NQT</t>
  </si>
  <si>
    <t>Sounce 65W OnePlus Dash Warp Charge Cable, 6.5A Type-C to USB C PD Data Sync Fast Charging Cable Compatible with One Plus 8T/ 9/ 9R/ 9 pro/ 9RT/ 10R/ Nord &amp; for All Type C Devices ‚Äì Red, 1 Meter</t>
  </si>
  <si>
    <t>Sounce 65W OnePlus Dash Warp Charge Cable</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</si>
  <si>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</si>
  <si>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</si>
  <si>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B0B3MMYHYW</t>
  </si>
  <si>
    <t>OnePlus 126 cm (50 inches) Y Series 4K Ultra HD Smart Android LED TV 50Y1S Pro (Black)</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</si>
  <si>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</si>
  <si>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</si>
  <si>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B09C6HWG18</t>
  </si>
  <si>
    <t>Duracell Type C To Type C 5A (100W) Braided Sync &amp; Fast Charging Cable, 3.9 Feet (1.2M). USB C to C Cable, Supports PD &amp; QC 3.0 Charging, 5 GBPS Data Transmission ‚Äì Black</t>
  </si>
  <si>
    <t>Duracell Type C To Type C 5A (100W) Braided Sync &amp; Fast Charging Cable</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</si>
  <si>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</si>
  <si>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</si>
  <si>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B00NH11KIK</t>
  </si>
  <si>
    <t>AmazonBasics USB 2.0 Cable - A-Male to B-Male - for Personal Computer, Printer- 6 Feet (1.8 Meters), Black</t>
  </si>
  <si>
    <t>AmazonBasics USB 2.0 Cable</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</si>
  <si>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</si>
  <si>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</si>
  <si>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B09JPC82QC</t>
  </si>
  <si>
    <t>Mi 108 cm (43 inches) Full HD Android LED TV 4C | L43M6-INC (Black)</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</si>
  <si>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</si>
  <si>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</si>
  <si>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B07JW1Y6XV</t>
  </si>
  <si>
    <t>Wayona Nylon Braided 3A Lightning to USB A Syncing and Fast Charging Data Cable for iPhone, Ipad (3 FT Pack of 1, Black)</t>
  </si>
  <si>
    <t>Wayona Nylon Braided 3A Lightning to USB A Syncing and Fast Charging Data Cable</t>
  </si>
  <si>
    <t>B07KRCW6LZ</t>
  </si>
  <si>
    <t>TP-Link Nano AC600 USB Wi-Fi Adapter(Archer T2U Nano)- 2.4G/5G Dual Band Wireless Network Adapter for PC Desktop Laptop, Mini Travel Size, Supports Windows 11,10, 8.1, 8, 7, XP/Mac OS 10.9-10.15</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</si>
  <si>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</si>
  <si>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</si>
  <si>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B09NJN8L25</t>
  </si>
  <si>
    <t>FLiX (Beetel USB to Micro USB PVC Data Sync &amp; 2A Fast Charging Cable, Made in India, 480Mbps Data Sync, Solid Cable, 1 Meter Long USB Cable for Micro USB Devices (White)(XCD-M11)</t>
  </si>
  <si>
    <t>FLiX (Beetel USB to Micro USB PVC Data Sync &amp; 2A Fast Charging Cable</t>
  </si>
  <si>
    <t>B07XJYYH7L</t>
  </si>
  <si>
    <t>Wecool Nylon Braided Multifunction Fast Charging Cable For Android Smartphone, Ios And Type C Usb Devices, 3 In 1 Charging Cable, 3A, (3 Feet) (Black)</t>
  </si>
  <si>
    <t>Wecool Nylon Braided Multifunction Fast Charging Cable</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</si>
  <si>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</si>
  <si>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</si>
  <si>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B002PD61Y4</t>
  </si>
  <si>
    <t>D-Link DWA-131 300 Mbps Wireless Nano USB Adapter (Black)</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</si>
  <si>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</si>
  <si>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</si>
  <si>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B014I8SSD0</t>
  </si>
  <si>
    <t>Amazon Basics High-Speed HDMI Cable, 6 Feet - Supports Ethernet, 3D, 4K video,Black</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</si>
  <si>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</si>
  <si>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</si>
  <si>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</si>
  <si>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</si>
  <si>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</si>
  <si>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B07232M876</t>
  </si>
  <si>
    <t>Amazonbasics Micro Usb Fast Charging Cable For Android Smartphone,Personal Computer,Printer With Gold Plated Connectors (6 Feet, Black)</t>
  </si>
  <si>
    <t>Amazonbasics Micro Usb Fast Charging Cable</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</si>
  <si>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</si>
  <si>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</si>
  <si>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B07P681N66</t>
  </si>
  <si>
    <t>TP-Link AC600 600 Mbps WiFi Wireless Network USB Adapter for Desktop PC with 2.4GHz/5GHz High Gain Dual Band 5dBi Antenna Wi-Fi, Supports Windows 11/10/8.1/8/7/XP, Mac OS 10.15 and earlier (Archer T2U Plus)</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</si>
  <si>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</si>
  <si>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</si>
  <si>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B0711PVX6Z</t>
  </si>
  <si>
    <t>AmazonBasics Micro USB Fast Charging Cable for Android Phones with Gold Plated Connectors (3 Feet, Black)</t>
  </si>
  <si>
    <t>AmazonBasics Micro USB Fast Charging Cable</t>
  </si>
  <si>
    <t>B082T6V3DT</t>
  </si>
  <si>
    <t>AmazonBasics New Release Nylon USB-A to Lightning Cable Cord, Fast Charging MFi Certified Charger for Apple iPhone, iPad (6-Ft, Rose Gold)</t>
  </si>
  <si>
    <t>AmazonBasics New Release Nylon USB-A to Lightning Cable</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</si>
  <si>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</si>
  <si>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</si>
  <si>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B07MKFNHKG</t>
  </si>
  <si>
    <t>VW 80 cm (32 inches) Frameless Series HD Ready LED TV VW32A (Black)</t>
  </si>
  <si>
    <t>Electronics|HomeTheater,TV&amp;Video|Televisions|StandardTelevisions</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</si>
  <si>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</si>
  <si>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</si>
  <si>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B0BFWGBX61</t>
  </si>
  <si>
    <t>Ambrane Unbreakable 3A Fast Charging Braided Type C Cable    1.5 Meter (RCT15, Blue) Supports QC 2.0/3.0 Charging</t>
  </si>
  <si>
    <t>Ambrane Unbreakable 3A Fast Charging Braided Type C Cable</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</si>
  <si>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</si>
  <si>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</si>
  <si>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B01N90RZ4M</t>
  </si>
  <si>
    <t>Tata Sky Universal Remote</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</si>
  <si>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</si>
  <si>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</si>
  <si>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B0088TKTY2</t>
  </si>
  <si>
    <t>TP-LINK WiFi Dongle 300 Mbps Mini Wireless Network USB Wi-Fi Adapter for PC Desktop Laptop(Supports Windows 11/10/8.1/8/7/XP, Mac OS 10.9-10.15 and Linux, WPS, Soft AP Mode, USB 2.0) (TL-WN823N),Black</t>
  </si>
  <si>
    <t>B09Q5SWVBJ</t>
  </si>
  <si>
    <t>OnePlus 80 cm (32 inches) Y Series HD Ready Smart Android LED TV 32 Y1S (Black)</t>
  </si>
  <si>
    <t>B0B4DT8MKT</t>
  </si>
  <si>
    <t>Wecool Unbreakable 3 in 1 Charging Cable with 3A Speed, Fast Charging Multi Purpose Cable 1.25 Mtr Long, Type C cable, Micro Usb Cable and Cable for iPhone, White</t>
  </si>
  <si>
    <t>Wecool Unbreakable 3 in 1 Charging Cable</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</si>
  <si>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</si>
  <si>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</si>
  <si>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B08CDKQ8T6</t>
  </si>
  <si>
    <t>Portronics Konnect L 1.2Mtr, Fast Charging 3A Micro USB Cable with Charge &amp; Sync Function (Grey)</t>
  </si>
  <si>
    <t>Portronics Konnect L 1.2Mtr, Fast Charging 3A Micro USB Cable</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</si>
  <si>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</si>
  <si>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</si>
  <si>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B07B275VN9</t>
  </si>
  <si>
    <t>Airtel DigitalTV DTH Television, Setup Box Remote Compatible for SD and HD Recording (Black)</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</si>
  <si>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</si>
  <si>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</si>
  <si>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B0B15CPR37</t>
  </si>
  <si>
    <t>Samsung 108 cm (43 inches) Crystal 4K Neo Series Ultra HD Smart LED TV UA43AUE65AKXXL (Black)</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</si>
  <si>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</si>
  <si>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</si>
  <si>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B0994GFWBH</t>
  </si>
  <si>
    <t>Lapster 1.5 mtr USB 2.0 Type A Male to USB A Male Cable for computer and laptop</t>
  </si>
  <si>
    <t>Lapster 1.5 mtr USB 2.0 Type A Male to USB A Male Cable</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</si>
  <si>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</si>
  <si>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</si>
  <si>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B01GGKZ0V6</t>
  </si>
  <si>
    <t>AmazonBasics USB Type-C to USB Type-C 2.0 Cable - 3 Feet Laptop (0.9 Meters) - White</t>
  </si>
  <si>
    <t>AmazonBasics USB Type-C to USB Type-C 2.0 Cable</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</si>
  <si>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</si>
  <si>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</si>
  <si>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B09F9YQQ7B</t>
  </si>
  <si>
    <t>Redmi 80 cm (32 inches) Android 11 Series HD Ready Smart LED TV | L32M6-RA/L32M7-RA (Black)</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</si>
  <si>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</si>
  <si>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</si>
  <si>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B014I8SX4Y</t>
  </si>
  <si>
    <t>Amazon Basics High-Speed HDMI Cable, 6 Feet (2-Pack),Black</t>
  </si>
  <si>
    <t>B09Q8HMKZX</t>
  </si>
  <si>
    <t>Portronics Konnect L 20W PD Quick Charge Type-C to 8-Pin USB Mobile Charging Cable, 1.2M, Tangle Resistant, Fast Data Sync(Grey)</t>
  </si>
  <si>
    <t>Portronics Konnect L 20W PD Quick Charge Type-C to 8-Pin USB Mobile Charging Cable</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</si>
  <si>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</si>
  <si>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</si>
  <si>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B0B9XN9S3W</t>
  </si>
  <si>
    <t>Acer 80 cm (32 inches) N Series HD Ready TV AR32NSV53HD (Black)</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</si>
  <si>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</si>
  <si>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</si>
  <si>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B07966M8XH</t>
  </si>
  <si>
    <t>Model-P4 6 Way Swivel Tilt Wall Mount 32-55-inch Full Motion Cantilever for LED,LCD and Plasma TV's</t>
  </si>
  <si>
    <t>Electronics|HomeTheater,TV&amp;Video|Accessories|TVMounts,Stands&amp;Turntables|TVWall&amp;CeilingMounts</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</si>
  <si>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</si>
  <si>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</si>
  <si>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B01GGKYKQM</t>
  </si>
  <si>
    <t>Amazon Basics USB Type-C to USB-A 2.0 Male Fast Charging Cable for Laptop - 3 Feet (0.9 Meters), Black</t>
  </si>
  <si>
    <t>Amazon Basics USB Type-C to USB-A 2.0 Male Fast Charging Cable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</si>
  <si>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</si>
  <si>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</si>
  <si>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B0B86CDHL1</t>
  </si>
  <si>
    <t>oraimo 65W Type C to C Fast Charging Cable USB C to USB C Cable High Speed Syncing, Nylon Braided 1M length with LED Indicator Compatible For Laptop, Macbook, Samsung Galaxy S22 S20 S10 S20Fe S21 S21 Ultra A70 A51 A71 A50S M31 M51 M31S M53 5G</t>
  </si>
  <si>
    <t>oraimo 65W Type C to C Fast Charging Cable</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</si>
  <si>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</si>
  <si>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</si>
  <si>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B0B5ZF3NRK</t>
  </si>
  <si>
    <t>CEDO 65W OnePlus Dash Warp Charge Cable, USB A to Type C Data Sync Fast Charging Cable Compatible with One Plus 3 /3T /5 /5T /6 /6T /7 /7T /7 pro &amp; for All Type C Devices - 1 Meter, Red</t>
  </si>
  <si>
    <t>CEDO 65W OnePlus Dash Warp Charge Cable</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</si>
  <si>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</si>
  <si>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</si>
  <si>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B09RFC46VP</t>
  </si>
  <si>
    <t>Redmi 108 cm (43 inches) 4K Ultra HD Android Smart LED TV X43 | L43R7-7AIN (Black)</t>
  </si>
  <si>
    <t>B08R69VDHT</t>
  </si>
  <si>
    <t>Pinnaclz Original Combo of 2 Micro USB Fast Charging Cable, USB Charging Cable for Data Transfer Perfect for Android Smart Phones White 1.2 Meter Made in India (Pack of 2)</t>
  </si>
  <si>
    <t>Pinnaclz Original Combo of 2 Micro USB Fast Charging Cable</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</si>
  <si>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</si>
  <si>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</si>
  <si>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B09RWZRCP1</t>
  </si>
  <si>
    <t>boAt Type C A750 Stress Resistant, Tangle-free, Sturdy Flat Cable with 6.5A Fast Charging &amp; 480Mbps Data Transmission, 10000+ Bends Lifespan and Extended 1.5m Length(Rebellious Black)</t>
  </si>
  <si>
    <t>boAt Type C A750 Stress Resistant, Tangle-free, Sturdy Flat Cable</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</si>
  <si>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</si>
  <si>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</si>
  <si>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B09CMP1SC8</t>
  </si>
  <si>
    <t>Ambrane 2 in 1 Type-C &amp; Micro USB Cable with 60W / 3A Fast Charging, 480 mbps High Data, PD Technology &amp; Quick Charge 3.0, Compatible with All Type-C &amp; Micro USB Devices (ABDC-10, Black)</t>
  </si>
  <si>
    <t>Ambrane 2 in 1 Type-C &amp; Micro USB Cable</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</si>
  <si>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</si>
  <si>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</si>
  <si>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B09YLXYP7Y</t>
  </si>
  <si>
    <t>Ambrane 60W / 3A Fast Charging Output Cable with Type-C to USB for Mobile, Neckband, True Wireless Earphone Charging, 480mbps Data Sync Speed, 1m Length (ACT - AZ10, Black)</t>
  </si>
  <si>
    <t>Ambrane 60W / 3A Fast Charging Output Cable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</si>
  <si>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</si>
  <si>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</si>
  <si>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B09ZPM4C2C</t>
  </si>
  <si>
    <t>TCL 80 cm (32 inches) HD Ready Certified Android Smart LED TV 32S5205 (Black)</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</si>
  <si>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</si>
  <si>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</si>
  <si>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B0B2DJDCPX</t>
  </si>
  <si>
    <t>SWAPKART Fast Charging Cable and Data Sync USB Cable Compatible for iPhone 6/6S/7/7+/8/8+/10/11, 12, 13 Pro max iPad Air/Mini, iPod and iOS Devices (White)</t>
  </si>
  <si>
    <t>SWAPKART Fast Charging Cable</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</si>
  <si>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</si>
  <si>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</si>
  <si>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B0BCZCQTJX</t>
  </si>
  <si>
    <t>Firestick Remote</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</si>
  <si>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</si>
  <si>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</si>
  <si>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B07LGT55SJ</t>
  </si>
  <si>
    <t>Wayona Usb Nylon Braided Data Sync And Charging Cable For Iphone, Ipad Tablet (Red, Black)</t>
  </si>
  <si>
    <t>Wayona Usb Nylon Braided Data Sync And Charging Cable</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</si>
  <si>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</si>
  <si>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B09NKZXMWJ</t>
  </si>
  <si>
    <t>Flix (Beetel) Usb To Type C Pvc Data Sync And 2A 480Mbps Data Sync, Tough Fast Charging Long Cable For Usb Type C Devices, Charging Adapter (White, 1 Meter) - Xcd-C12</t>
  </si>
  <si>
    <t>Flix (Beetel) Usb To Type C Pvc Data Sync And 2A 480Mbps Data Sync, Tough Fast Charging Long Cable</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</si>
  <si>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</si>
  <si>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B08QX1CC14</t>
  </si>
  <si>
    <t>SKYWALL 81.28 cm (32 inches) HD Ready Smart LED TV 32SWELS-PRO (Black)</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</si>
  <si>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</si>
  <si>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</si>
  <si>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B0974H97TJ</t>
  </si>
  <si>
    <t>boAt A 350 Type C Cable for Smartphone, Charging Adapter (1.5m, Carbon Black)</t>
  </si>
  <si>
    <t>boAt A 350 Type C Cable</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</si>
  <si>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</si>
  <si>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</si>
  <si>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B07GVGTSLN</t>
  </si>
  <si>
    <t>Wayona Usb Type C Fast Charger Cable Fast Charging Usb C Cable/Cord Compatible For Samsung Galaxy S10E S10 S9 S8 Plus S10+,Note 10 Note 9 Note 8,S20,M31S,M40,Realme X3,Pixel 2 Xl (3 Ft Pack Of 1,Grey)</t>
  </si>
  <si>
    <t>Wayona Usb Type C Fast Charger Cable</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</si>
  <si>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</si>
  <si>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</si>
  <si>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B09VCHLSJF</t>
  </si>
  <si>
    <t>OnePlus 108 cm (43 inches) Y Series 4K Ultra HD Smart Android LED TV 43Y1S Pro (Black)</t>
  </si>
  <si>
    <t>B0B1YZX72F</t>
  </si>
  <si>
    <t>Acer 127 cm (50 inches) I Series 4K Ultra HD Android Smart LED TV AR50AR2851UDFL (Black)</t>
  </si>
  <si>
    <t>B092BJMT8Q</t>
  </si>
  <si>
    <t>Samsung 108 cm (43 inches) Crystal 4K Series Ultra HD Smart LED TV UA43AUE60AKLXL (Black)</t>
  </si>
  <si>
    <t>B0BMXMLSMM</t>
  </si>
  <si>
    <t>Lapster 65W compatible for OnePlus Dash Warp Charge Cable , type c to c cable fast charging Data Sync Cable Compatible with One Plus 10R / 9RT/ 9 pro/ 9R/ 8T/ 9/ Nord &amp; for All Type C Devices ‚Äì Red, 1 Meter</t>
  </si>
  <si>
    <t>Lapster 65W compatible for OnePlus Dash Warp Charge Cable</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</si>
  <si>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</si>
  <si>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</si>
  <si>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B07JH1C41D</t>
  </si>
  <si>
    <t>Wayona Nylon Braided (2 Pack) Lightning Fast Usb Data Cable Fast Charger Cord For Iphone, Ipad Tablet (3 Ft Pack Of 2, Grey)</t>
  </si>
  <si>
    <t>Wayona Nylon Braided (2 Pack) Lightning Fast Usb Data Cable</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</si>
  <si>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</si>
  <si>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B0141EZMAI</t>
  </si>
  <si>
    <t>Gizga Essentials USB WiFi Adapter for PC, 150 Mbps Wireless Network Adapter for Desktop - Nano Size WiFi Dongle Compatible with Windows, Mac OS &amp; Linux Kernel | WPA/WPA2 Encryption Standards| Black</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</si>
  <si>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</si>
  <si>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</si>
  <si>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B09Q5P2MT3</t>
  </si>
  <si>
    <t>OnePlus 108 cm (43 inches) Y Series Full HD Smart Android LED TV 43 Y1S (Black)</t>
  </si>
  <si>
    <t>B08HDH26JX</t>
  </si>
  <si>
    <t>boAt Deuce USB 300 2 in 1 Type-C &amp; Micro USB Stress Resistant, Sturdy Cable with 3A Fast Charging &amp; 480mbps Data Transmission, 10000+ Bends Lifespan and Extended 1.5m Length(Mercurial Black)</t>
  </si>
  <si>
    <t>boAt Deuce USB 300 2 in 1 Type-C &amp; Micro USB Stress Resistant, Sturdy Cable</t>
  </si>
  <si>
    <t>B09VT6JKRP</t>
  </si>
  <si>
    <t>Lapster USB 3.0 A to Micro B SuperSpeed for hard disk cable - short cable</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</si>
  <si>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</si>
  <si>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</si>
  <si>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B09T3KB6JZ</t>
  </si>
  <si>
    <t>TCL 100 cm (40 inches) Full HD Certified Android R Smart LED TV 40S6505 (Black)</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</si>
  <si>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</si>
  <si>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</si>
  <si>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B093QCY6YJ</t>
  </si>
  <si>
    <t>ZEBRONICS ZEB-USB150WF1 WiFi USB Mini Adapter Supports 150 Mbps Wireless Data, Comes with Advanced Security WPA/WPA2 encryption Standards</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</si>
  <si>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</si>
  <si>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</si>
  <si>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B093ZNQZ2Y</t>
  </si>
  <si>
    <t>LOHAYA Remote Compatible for Mi Smart LED TV 4A Remote Control (32"/43") [ Compatible for Mi Tv Remote Control ] [ Compatible for Mi Smart LED Tv Remote Control ]</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</si>
  <si>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</si>
  <si>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</si>
  <si>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B08LKS3LSP</t>
  </si>
  <si>
    <t>Gilary Multi Charging Cable, 3 in 1 Nylon Braided Fast Charging Cable for iPhone Micro USB Type C Mobile Phone | Colour May Vary |</t>
  </si>
  <si>
    <t>Gilary Multi Charging Cable</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</si>
  <si>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</si>
  <si>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</si>
  <si>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B00V4BGDKU</t>
  </si>
  <si>
    <t>TP-Link UE300 USB 3.0 to RJ45 Gigabit Ethernet Network Adapter - Plug and Play</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</si>
  <si>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</si>
  <si>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</si>
  <si>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B08CHKQ8D4</t>
  </si>
  <si>
    <t>Wayona Type C to Lightning MFI Certified 20W Fast charging Nylon Braided USB C Cable for iPhone 14, 14 Pro, 14 Pro Max, 14 Plus, 13, 13 Pro, 13 Pro Max, 13 Mini, 12, 12 Pro, 11, 11 Pro Max iPhone 12 Mini, X, 8 (2M, Grey)</t>
  </si>
  <si>
    <t>Wayona Type C to Lightning MFI Certified 20W Fast charging Nylon Braided USB C Cable</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</si>
  <si>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</si>
  <si>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</si>
  <si>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B09BW334ML</t>
  </si>
  <si>
    <t>Dealfreez Case Compatible with Fire TV Stick 3rd Gen 2021 Full Wrap Silicone Remote Cover Anti-Lost with Loop (D-Black)</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</si>
  <si>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</si>
  <si>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</si>
  <si>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B082T6GVLJ</t>
  </si>
  <si>
    <t>Amazon Basics New Release Nylon USB-A to Lightning Cable Cord, Fast Charging MFi Certified Charger for Apple iPhone, iPad (3-Ft, Rose Gold)</t>
  </si>
  <si>
    <t>Amazon Basics New Release Nylon USB-A to Lightning Cable</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</si>
  <si>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</si>
  <si>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</si>
  <si>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B07DL1KC3H</t>
  </si>
  <si>
    <t>Isoelite Remote Compatible for Samsung LED/LCD Remote Control Works with All Samsung LED/LCD TV Model No :- BN59-607A (Please Match The Image with Your Old Remote)</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</si>
  <si>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</si>
  <si>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</si>
  <si>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B0B6F98KJJ</t>
  </si>
  <si>
    <t>MI 100 cm (40 inches) 5A Series Full HD Smart Android LED TV with 24W Dolby Audio &amp; Metal Bezel-Less Frame (Black) (2022 Model)</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</si>
  <si>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</si>
  <si>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B07JNVF678</t>
  </si>
  <si>
    <t>Wayona Nylon Braided USB Data Sync and Fast Charging 3A Short Power Bank Cable For iPhones, iPad Air, iPad mini, iPod Nano and iPod Touch (Grey)</t>
  </si>
  <si>
    <t>Wayona Nylon Braided USB Data Sync and Fast Charging 3A Short Power Bank Cable</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</si>
  <si>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</si>
  <si>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</si>
  <si>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B09QGZFBPM</t>
  </si>
  <si>
    <t>Wayona Type C To Type C Long Fast Charging Cable Type C Charger Cord Compatible With Samsung S22 S20 S20 Fe 2022 S22 Ultra S21 Ultra A70 A51 A53 A33 A73 M51 M31 M33 M53 (Grey, 2M, 65W, 6Ft)</t>
  </si>
  <si>
    <t>Wayona Type C To Type C Long Fast Charging Cable</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</si>
  <si>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</si>
  <si>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</si>
  <si>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B07JGDB5M1</t>
  </si>
  <si>
    <t>Wayona Nylon Braided 2M / 6Ft Fast Charge Usb To Lightning Data Sync And Charging Cable For Iphone, Ipad Tablet (6 Ft Pack Of 1, Grey)</t>
  </si>
  <si>
    <t>Wayona Nylon Braided 2M / 6Ft Fast Charge Usb To Lightning Data Sync And Charging Cable</t>
  </si>
  <si>
    <t>B0981XSZJ7</t>
  </si>
  <si>
    <t>CROSSVOLT Compatible Dash/Warp Data Sync Fast Charging Cable Supported for All C Type Devices (Cable)</t>
  </si>
  <si>
    <t>CROSSVOLT Compatible Dash/Warp Data Sync Fast Charging Cable</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</si>
  <si>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</si>
  <si>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</si>
  <si>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B0B9XLX8VR</t>
  </si>
  <si>
    <t>VU 139 cm (55 inches) The GloLED Series 4K Smart LED Google TV 55GloLED (Grey)</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</si>
  <si>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</si>
  <si>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</si>
  <si>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B08Y5KXR6Z</t>
  </si>
  <si>
    <t>PTron Solero T241 2.4A Type-C Data &amp; Charging USB Cable, Made in India, 480Mbps Data Sync, Durable 1-Meter Long USB Cable for Type-C USB Devices for Charging Adapter (Black)</t>
  </si>
  <si>
    <t>PTron Solero T241 2.4A Type-C Data &amp; Charging USB Cable</t>
  </si>
  <si>
    <t>It's a good product.,Like,Very good item strong and useful USB cableValue for moneyThanks to amazon and producer,https://m.media-amazon.com/images/W/WEBP_402378-T2/images/I/51112ZRE-1L._SY88.jpg,Good,Nice product and useful product,-,Sturdy but does not support 33w charging</t>
  </si>
  <si>
    <t>B09F6VHQXB</t>
  </si>
  <si>
    <t>Croma 80 cm (32 Inches) HD Ready LED TV (CREL7369, Black) (2021 Model)</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</si>
  <si>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</si>
  <si>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</si>
  <si>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B0974G5Q2Y</t>
  </si>
  <si>
    <t>boAt Laptop, Smartphone Type-c A400 Male Data Cable (Carbon Black)</t>
  </si>
  <si>
    <t>boAt Laptop, Smartphone Type-c A400 Male Data Cable</t>
  </si>
  <si>
    <t>B09YL9SN9B</t>
  </si>
  <si>
    <t>LG 80 cm (32 inches) HD Ready Smart LED TV 32LQ576BPSA (Ceramic Black)</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</si>
  <si>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</si>
  <si>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</si>
  <si>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B09RX1FK54</t>
  </si>
  <si>
    <t>boAt Type C A750 Stress Resistant, Tangle-free, Sturdy Flat Cable with 6.5A Fast Charging &amp; 480Mbps Data Transmission, 10000+ Bends Lifespan and Extended 1.5m Length(Radiant Red)</t>
  </si>
  <si>
    <t>B09TT6BFDX</t>
  </si>
  <si>
    <t>Cotbolt Silicone Protective Case Cover for LG an MR21GA Magic Remote Shockproof for LG Smart TV Remote 2021 Protective Skin Waterproof Anti Lost (Black) (Remote Not Included)</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</si>
  <si>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</si>
  <si>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</si>
  <si>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B09KH58JZR</t>
  </si>
  <si>
    <t>Portronics Konnect L POR-1403 Fast Charging 3A Type-C Cable 1.2 Meter with Charge &amp; Sync Function for All Type-C Devices (White)</t>
  </si>
  <si>
    <t>Portronics Konnect L POR-1403 Fast Charging 3A Type-C Cable</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</si>
  <si>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</si>
  <si>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</si>
  <si>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B09DDCQFMT</t>
  </si>
  <si>
    <t>Electvision Remote Control Compatible with Amazon Fire tv Stick (Pairing Manual Will be Back Side Remote Control)(P)</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</si>
  <si>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</si>
  <si>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</si>
  <si>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B08RP2L2NL</t>
  </si>
  <si>
    <t>King Shine Multi Retractable 3.0A Fast Charger Cord, Multiple Charging Cable 4Ft/1.2m 3-in-1 USB Charge Cord Compatible with Phone/Type C/Micro USB for All Android and iOS Smartphones (Random Colour)</t>
  </si>
  <si>
    <t>King Shine Multi Retractable 3.0A Fast Charger Cord, Multiple Charging Cable</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</si>
  <si>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</si>
  <si>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</si>
  <si>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B0B4G2MWSB</t>
  </si>
  <si>
    <t>Lapster 5 pin mini usb cable, usb b cable,camera cable usb2.0 for External HDDS/Card Readers/Camera etc.</t>
  </si>
  <si>
    <t>B0B21C4BMX</t>
  </si>
  <si>
    <t>Portronics Konnect Spydr 31 3-in-1 Multi Functional Cable with 3.0A Output, Tangle Resistant, 1.2M Length, Nylon Braided(Zebra)</t>
  </si>
  <si>
    <t>Portronics Konnect Spydr 31 3-in-1 Multi Functional Cable</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</si>
  <si>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</si>
  <si>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</si>
  <si>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B084MZXJNK</t>
  </si>
  <si>
    <t>Belkin Apple Certified Lightning To Type C Cable, Tough Unbreakable Braided Fast Charging For Iphone, Ipad, Air Pods, 3.3 Feet (1 Meters)    White</t>
  </si>
  <si>
    <t>Belkin Apple Certified Lightning To Type C Cable</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</si>
  <si>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</si>
  <si>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</si>
  <si>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B0BHZCNC4P</t>
  </si>
  <si>
    <t>Remote Control Compatible for Amazon Fire Tv Stick Remote Control [ 3rd Gen ](Not Compatible for Fire TV Edition Smart TV) from basesailor</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</si>
  <si>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</si>
  <si>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</si>
  <si>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B0B16KD737</t>
  </si>
  <si>
    <t>VW 80 cm (32 inches) Playwall Frameless Series HD Ready Android Smart LED TV VW3251 (Black)</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</si>
  <si>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</si>
  <si>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</si>
  <si>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B099K9ZX65</t>
  </si>
  <si>
    <t>Hisense 108 cm (43 inches) 4K Ultra HD Smart Certified Android LED TV 43A6GE (Black)</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</si>
  <si>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</si>
  <si>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</si>
  <si>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B08Y55LPBF</t>
  </si>
  <si>
    <t>Redmi 126 cm (50 inches) 4K Ultra HD Android Smart LED TV X50 | L50M6-RA (Black)</t>
  </si>
  <si>
    <t>B015OW3M1W</t>
  </si>
  <si>
    <t>AmazonBasics 6-Feet DisplayPort (not USB port) to HDMI Cable Black</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</si>
  <si>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</si>
  <si>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</si>
  <si>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B01D5H8ZI8</t>
  </si>
  <si>
    <t>AmazonBasics 3 Feet High Speed HDMI Male to Female 2.0 Extension Cable</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</si>
  <si>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</si>
  <si>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</si>
  <si>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B09X1M3DHX</t>
  </si>
  <si>
    <t>iFFALCON 80 cm (32 inches) HD Ready Smart LED TV¬†32F53 (Black)</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</si>
  <si>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</si>
  <si>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</si>
  <si>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B09MM6P76N</t>
  </si>
  <si>
    <t>7SEVEN¬Æ Compatible Lg Smart Tv Remote Suitable for Any LG LED OLED LCD UHD Plasma Android Television and AKB75095303 replacement of Original Lg Tv Remote Control</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</si>
  <si>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</si>
  <si>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</si>
  <si>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B01D5H8LDM</t>
  </si>
  <si>
    <t>AmazonBasics 3.5mm to 2-Male RCA Adapter Cable For Tablet, Smartphone (Black, 15 feet)</t>
  </si>
  <si>
    <t>Electronics|HomeTheater,TV&amp;Video|Accessories|Cables|RCACables</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</si>
  <si>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</si>
  <si>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</si>
  <si>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B0B1YY6JJL</t>
  </si>
  <si>
    <t>Acer 109 cm (43 inches) I Series 4K Ultra HD Android Smart LED TV AR43AR2851UDFL (Black)</t>
  </si>
  <si>
    <t>B09QGZM8QB</t>
  </si>
  <si>
    <t>Wayona Usb Type C 65W 6Ft/2M Long Fast Charging Cable Compatible For Samsung S22 S20 Fe S21 Ultra A33 A53 A01 A73 A70 A51 M33 M53 M51 M31(2M, Black)</t>
  </si>
  <si>
    <t>Wayona Usb Type C 65W 6Ft/2M Long Fast Charging Cable</t>
  </si>
  <si>
    <t>B08L4SBJRY</t>
  </si>
  <si>
    <t>Saifsmart Outlet Wall Mount Hanger Holder for Dot 3rd Gen, Compact Bracket Case Plug and Built-in Cable Management for Kitchen Bathroom, Bedroom (Black)</t>
  </si>
  <si>
    <t>Electronics|HomeAudio|Accessories|SpeakerAccessories|Mounts</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</si>
  <si>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</si>
  <si>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</si>
  <si>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B09X79PP8F</t>
  </si>
  <si>
    <t>MI 2-in-1 USB Type C Cable (Micro USB to Type C) 30cm for Smartphone, Headphone, Laptop (White)</t>
  </si>
  <si>
    <t>MI 2-in-1 USB Type C Cable</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</si>
  <si>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</si>
  <si>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</si>
  <si>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B082T6GVG9</t>
  </si>
  <si>
    <t>AmazonBasics New Release ABS USB-A to Lightning Cable Cord, Fast Charging MFi Certified Charger for Apple iPhone, iPad Tablet (3-Ft, White)</t>
  </si>
  <si>
    <t>AmazonBasics New Release ABS USB-A to Lightning Cable</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</si>
  <si>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</si>
  <si>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</si>
  <si>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B0B3XY5YT4</t>
  </si>
  <si>
    <t>LG 108 cm (43 inches) 4K Ultra HD Smart LED TV 43UQ7500PSF (Ceramic Black)</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</si>
  <si>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</si>
  <si>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</si>
  <si>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B0B4HKH19N</t>
  </si>
  <si>
    <t>pTron Solero 331 3.4Amps Multifunction Fast Charging Cable, 3-in-1 USB Cable Micro USB/Type-C/iOS, Made in India, Durable &amp; Strong &amp; Tangle-free 118cm in Length (Black)</t>
  </si>
  <si>
    <t>pTron Solero 331 3.4Amps Multifunction Fast Charging Cable</t>
  </si>
  <si>
    <t>B08TGG316Z</t>
  </si>
  <si>
    <t>10k 8k 4k HDMI Cable, Certified 48Gbps 1ms Ultra High Speed HDMI 2.1 Cable 4k 120Hz 144Hz 2k 165Hz 8k 60Hz Dynamic HDR ARC eARC DTS:X Compatible for Mac Gaming PC Soundbar TV Monitor Laptop PS5 4 Xbox</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</si>
  <si>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</si>
  <si>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</si>
  <si>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B071VMP1Z4</t>
  </si>
  <si>
    <t>LRIPL Compatible Sony Bravia LCD/led Remote Works with Almost All Sony led/LCD tv's</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</si>
  <si>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</si>
  <si>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</si>
  <si>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B071SDRGWL</t>
  </si>
  <si>
    <t>boAt Type-c A400 Type-c to USB A Cable for All Type C Phones (Lg nexus 5x), 1Mtr(Black)</t>
  </si>
  <si>
    <t>boAt Type-c A400 Type-c to USB A Cable</t>
  </si>
  <si>
    <t>B08PSQRW2T</t>
  </si>
  <si>
    <t>Zoul Type C to Type C Fast Charging Cable 65W 2M/6ft USB C Nylon Braided Cord Compatible with MacBook Oneplus 9 9R Samsung Galaxy S21 Ultra S20+ (2M, Black)</t>
  </si>
  <si>
    <t>Zoul Type C to Type C Fast Charging Cable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</si>
  <si>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</si>
  <si>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</si>
  <si>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B0859M539M</t>
  </si>
  <si>
    <t>TP-LINK AC1300 Archer T3U Plus High Gain USB 3.0 Wi-Fi Dongle, Wireless Dual Band MU-MIMO WiFi Adapter with High Gain Antenna, Supports Windows 11/10/8.1/8/7/XP/MacOS</t>
  </si>
  <si>
    <t>B08RX8G496</t>
  </si>
  <si>
    <t>LRIPL Mi Remote Control with Netflix &amp; Prime Video Button Compatible for Mi 4X LED Android Smart TV 4A Remote Control (32"/43") with Voice Command (Pairing Required)</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</si>
  <si>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</si>
  <si>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</si>
  <si>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B002SZEOLG</t>
  </si>
  <si>
    <t>TP-Link Nano USB WiFi Dongle 150Mbps High Gain Wireless Network Wi-Fi Adapter for PC Desktop and Laptops, Supports Windows 10/8.1/8/7/XP, Linux, Mac OS X (TL-WN722N)</t>
  </si>
  <si>
    <t>B08CS3BT4L</t>
  </si>
  <si>
    <t>Kodak 80 cm (32 inches) HD Ready Certified Android LED TV 32HDX7XPRO (Black)</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</si>
  <si>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</si>
  <si>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</si>
  <si>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B00RFWNJMC</t>
  </si>
  <si>
    <t>Airtel DigitalTV DTH Remote SD/HD/HD Recording Compatible for Television (Shining Black )</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</si>
  <si>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</si>
  <si>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</si>
  <si>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B082T6GXS5</t>
  </si>
  <si>
    <t>AmazonBasics New Release Nylon USB-A to Lightning Cable Cord, MFi Certified Charger for Apple iPhone, iPad, Silver, 6-Ft</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</si>
  <si>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</si>
  <si>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</si>
  <si>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B09CMQRQM6</t>
  </si>
  <si>
    <t>Ambrane Fast 100W Output Cable with Type-C to Type-C for Mobile, Laptop, Macbook &amp; Table Charging, 480mbps Data Sync Speed, Braided Cable, 1.5m Length (ABCC-100, Black-Grey)</t>
  </si>
  <si>
    <t>Ambrane Fast 100W Output Cable</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</si>
  <si>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</si>
  <si>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</si>
  <si>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B005LJQMCK</t>
  </si>
  <si>
    <t>BlueRigger Digital Optical Audio Toslink Cable (3.3 Feet / 1 Meter) With 8 Channel (7.1) Audio Support (for Home Theatre, Xbox, Playstation etc.)</t>
  </si>
  <si>
    <t>Electronics|HomeTheater,TV&amp;Video|Accessories|Cables|OpticalCables</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</si>
  <si>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</si>
  <si>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</si>
  <si>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B09C6H53KH</t>
  </si>
  <si>
    <t>Duracell Type-C To Micro 1.2M braided Sync &amp; Charge Cable, USB C to Micro Fast Charge Compatible for fast data transmission (Black)</t>
  </si>
  <si>
    <t>Duracell Type-C To Micro 1.2M braided Sync &amp; Charge Cable</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</si>
  <si>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</si>
  <si>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</si>
  <si>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B0BB3CBFBM</t>
  </si>
  <si>
    <t>VU 138 cm (55 inches) Premium Series 4K Ultra HD Smart IPS LED TV 55UT (Black)</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</si>
  <si>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</si>
  <si>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</si>
  <si>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B08QSDKFGQ</t>
  </si>
  <si>
    <t>Zoul USB Type C Fast Charging 3A Nylon Braided Data Cable Quick Charger Cable QC 3.0 for Samsung Galaxy M31s M30 S10 S9 S20 Plus, Note 10 9 8, A20e A40 A50 A70 (1M, Grey)</t>
  </si>
  <si>
    <t>Zoul USB Type C Fast Charging 3A Nylon Braided Data Cable</t>
  </si>
  <si>
    <t>B08PV1X771</t>
  </si>
  <si>
    <t>Samsung 80 cm (32 inches) Wondertainment Series HD Ready LED Smart TV UA32TE40AAKBXL (Titan Gray)</t>
  </si>
  <si>
    <t>B07YTNKVJQ</t>
  </si>
  <si>
    <t>MI Xiaomi USB Type C HYperCharge Cable 6A 100cm Sturdy and Durable Black Supports 120W HyperCharging</t>
  </si>
  <si>
    <t>MI Xiaomi USB Type C HYperCharge Cable</t>
  </si>
  <si>
    <t>B0117H7GZ6</t>
  </si>
  <si>
    <t>GENERIC Ultra-Mini Bluetooth CSR 4.0 USB Dongle Adapter for Windows Computer ( Black:Golden)</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</si>
  <si>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</si>
  <si>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</si>
  <si>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B09XJ1LM7R</t>
  </si>
  <si>
    <t>7SEVEN¬Æ Compatible for Tata Sky Remote Original Set Top¬†HD Box and Suitable for SD Tata Play setup Box Remote Control</t>
  </si>
  <si>
    <t>do not buy</t>
  </si>
  <si>
    <t>tv on off not working, so difficult to battery really a bad product</t>
  </si>
  <si>
    <t>B084N133Y7</t>
  </si>
  <si>
    <t>Belkin Apple Certified Lightning To Type C Cable, Fast Charging For Iphone, Ipad, Air Pods, 3.3 Feet (1 Meters)    White</t>
  </si>
  <si>
    <t>B088Z1YWBC</t>
  </si>
  <si>
    <t>EGate i9 Pro-Max 1080p Native Full HD Projector 4k Support | 3600 L (330 ANSI ) | 150" (381 cm) Large Screen | VGA, AV, HDMI, SD Card, USB, Audio Out | (E03i31 / E04i32) Black</t>
  </si>
  <si>
    <t>Electronics|HomeTheater,TV&amp;Video|Projectors</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</si>
  <si>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</si>
  <si>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</si>
  <si>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B07VSG5SXZ</t>
  </si>
  <si>
    <t>ZEBRONICS HAA2021 HDMI version 2.1 cable with 8K @ 60Hz, 4K @ 120Hz, eARC &amp; CEC support, 3D compatible, 2 meters length, 48Gbps max and Gold-plated connectors</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</si>
  <si>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</si>
  <si>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</si>
  <si>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B08RWCZ6SY</t>
  </si>
  <si>
    <t>7SEVEN¬Æ Compatible for Sony Bravia LCD LED UHD OLED QLED 4K Ultra HD TV remote control with YouTube and NETFLIX Hotkeys. Universal Replacement for Original Sony Smart Android tv Remote Control</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</si>
  <si>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</si>
  <si>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</si>
  <si>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B07KSB1MLX</t>
  </si>
  <si>
    <t>AmazonBasics Digital Optical Coax to Analog RCA Audio Converter Adapter with Fiber Cable</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</si>
  <si>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</si>
  <si>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</si>
  <si>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B081FG1QYX</t>
  </si>
  <si>
    <t>Wayona Type C Cable Nylon Braided USB C QC 3.0 Fast Charging Short Power Bank Cable for Samsung Galaxy S10e/S10+/S10/S9/S9+/Note 9/S8/Note 8, LG G7 G5 G6, Moto G6 G7 (0.25M, Black)</t>
  </si>
  <si>
    <t>Wayona Type C Cable</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</si>
  <si>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</si>
  <si>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</si>
  <si>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B08R69WBN7</t>
  </si>
  <si>
    <t>Pinnaclz Original Combo of 2 USB Type C Fast Charging Cable, USB C Data Cable for Charging and Data Transfer Smart Phones White 1.2 Meter Made in India (Pack of 2)</t>
  </si>
  <si>
    <t>Pinnaclz Original Combo of 2 USB Type C Fast Charging Cable</t>
  </si>
  <si>
    <t>B0B3RHX6B6</t>
  </si>
  <si>
    <t>Ambrane BCL-15 Lightning Cable for Smartphone (1.5m Black)</t>
  </si>
  <si>
    <t>Ambrane BCL-15 Lightning Cable</t>
  </si>
  <si>
    <t>Quality is good,Very sturdy,Very Good Item for the price offered,This lightening cable support data transfer as well got this at 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</si>
  <si>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</si>
  <si>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B084N18QZY</t>
  </si>
  <si>
    <t>Belkin USB C to USB-C Fast Charging Type C Cable, 60W PD, 3.3 feet (1 meter) for Laptop, Personal Computer, Tablet, Smartphone - Black, USB-IF Certified</t>
  </si>
  <si>
    <t>Belkin USB C to USB-C Fast Charging Type C Cable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</si>
  <si>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</si>
  <si>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</si>
  <si>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B081NHWT6Z</t>
  </si>
  <si>
    <t>LOHAYA Television Remote Compatible with Samsung Smart LED/LCD/HD TV Remote Control [ Compatible for All Samsung Tv Remote Control ]</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</si>
  <si>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</si>
  <si>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</si>
  <si>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B07JPJJZ2H</t>
  </si>
  <si>
    <t>Wayona Nylon Braided Lightning USB Data Sync &amp; 3A Charging Cable for iPhones, iPad Air, iPad Mini, iPod Nano and iPod Touch (3 FT Pack of 1, Grey)</t>
  </si>
  <si>
    <t>Wayona Nylon Braided Lightning USB Data Sync &amp; 3A Charging Cable</t>
  </si>
  <si>
    <t>B09JKNF147</t>
  </si>
  <si>
    <t>Electvision Remote Control Compatible with Kodak/Thomson Smart led tv (Without Voice) Before Placing Order for verification Contact Our coustmer Care 7738090464</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</si>
  <si>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</si>
  <si>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</si>
  <si>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B0B9959XF3</t>
  </si>
  <si>
    <t>Acer 80 cm (32 inches) S Series HD Ready Android Smart LED TV AR32AR2841HDSB (Black)</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</si>
  <si>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</si>
  <si>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</si>
  <si>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B09PNR6F8Q</t>
  </si>
  <si>
    <t>realme 10W Fast Charging Micro-USB Cable (Braided, Black)</t>
  </si>
  <si>
    <t>realme 10W Fast Charging Micro-USB Cable</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</si>
  <si>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</si>
  <si>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</si>
  <si>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B07M69276N</t>
  </si>
  <si>
    <t>TP-Link AC1300 USB WiFi Adapter (Archer T3U) - 2.4G/5G Dual Band Mini Wireless Network Adapter for PC Desktop, MU-MIMO Wi-Fi Dongle, USB 3.0, Supports Windows 11,10, 8.1, 8, 7, XP/Mac OS 10.15 and earlier</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</si>
  <si>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</si>
  <si>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</si>
  <si>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B0B1YZ9CB8</t>
  </si>
  <si>
    <t>Acer 139 cm (55 inches) I Series 4K Ultra HD Android Smart LED TV AR55AR2851UDFL (Black)</t>
  </si>
  <si>
    <t>B09YLYB9PB</t>
  </si>
  <si>
    <t>Ambrane 60W / 3A Fast Charging Output Cable with Micro to USB for Mobile, Neckband, True Wireless Earphone Charging, 480mbps Data Sync Speed, 1m Length (ACM - AZ1, Black)</t>
  </si>
  <si>
    <t>B08CTNJ985</t>
  </si>
  <si>
    <t>Wayona USB Type C 65W Fast Charging 2M/6Ft Long Flash Charge Cable 3A QC 3.0 Data Cable Compatible with Samsung Galaxy S21 S10 S9 S8, iQOO Z3, Vivo, Note 10 9 8, A20e A40 A50 A70, Moto G7 G8 (2M, Grey)</t>
  </si>
  <si>
    <t>Wayona USB Type C 65W Fast Charging 2M/6Ft Long Flash Charge Cable</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</si>
  <si>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</si>
  <si>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</si>
  <si>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B0BP7XLX48</t>
  </si>
  <si>
    <t>Syncwire LTG to USB Cable for Fast Charging Compatible with Phone 5/ 5C/ 5S/ 6/ 6S/ 7/8/ X/XR/XS Max/ 11/12/ 13 Series and Pad Air/Mini, Pod &amp; Other Devices (1.1 Meter, White)</t>
  </si>
  <si>
    <t>Syncwire LTG to USB Cable</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</si>
  <si>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</si>
  <si>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</si>
  <si>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B09LHXNZLR</t>
  </si>
  <si>
    <t>Skadioo WiFi Adapter for pc | Car Accessories, WiFi Dongle for pc | USB WiFi Adapter for pc | Wi-Fi Receiver 2.4GHz, 802.11b/g/n UNano Size WiFi Dongle Compatible Adapter,WiFi dongle for pc</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</si>
  <si>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</si>
  <si>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</si>
  <si>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B0B3N8VG24</t>
  </si>
  <si>
    <t>FLiX (Beetel USB to Type C PVC Data Sync &amp; 15W(3A) TPE Fast Charging Cable, Made in India, 480Mbps Data Sync, 1 Meter Long cable for all Andriod &amp; all Type C Devices (Black)(XCD - FPC02)</t>
  </si>
  <si>
    <t>FLiX (Beetel USB to Type C PVC Data Sync &amp; 15W(3A) TPE Fast Charging Cable</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</si>
  <si>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</si>
  <si>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B08PSVBB2X</t>
  </si>
  <si>
    <t>Zoul USB C to USB C Fast Charging Cable 65W Type C to Type C Nylon Braided Cord Compatible with Macbook Oneplus 9 10R Samsung Galaxy S22 S21 Ultra Z Flip3 Macbook Air/Pro M1 Google Pixel 11'' iPad Pro 2020/2018 (2M, Grey)</t>
  </si>
  <si>
    <t>Zoul USB C to USB C Fast Charging Cable</t>
  </si>
  <si>
    <t>B0B3MQXNFB</t>
  </si>
  <si>
    <t>FLiX (Beetel Flow USB to Micro USB PVC Data Sync &amp; 12W(2.4A) Fast Charging Cable,Made in India,480Mbps Data Sync,Solid Cable,1 Meter Long cable for all Andriod &amp; Micro USB Devices (Black)(XCD-FPM01)</t>
  </si>
  <si>
    <t>FLiX (Beetel Flow USB to Micro USB PVC Data Sync &amp; 12W(2.4A) Fast Charging Cable</t>
  </si>
  <si>
    <t>B08XMSKKMM</t>
  </si>
  <si>
    <t>7SEVEN¬Æ Bluetooth Voice Command Remote for Xiaomi Redmi Mi Smart TV with Netflix &amp; Prime Video Hot Keys XMRM-00A</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</si>
  <si>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</si>
  <si>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</si>
  <si>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B09L8DT7D6</t>
  </si>
  <si>
    <t>Sony TV - Remote Compatible for Sony LED Remote Control Works with Sony LED TV by Trend Trail Speed tech &amp; Remote hi Remote &amp; REO India only</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</si>
  <si>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</si>
  <si>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</si>
  <si>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B00GE55L22</t>
  </si>
  <si>
    <t>Storite USB 3.0 Cable A to Micro B high Speed Upto 5 Gbps Data Transfer Cable for Portable External Hard Drive - (20cm), Black</t>
  </si>
  <si>
    <t>Storite USB 3.0 Cable</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</si>
  <si>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</si>
  <si>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</si>
  <si>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B0162K34H2</t>
  </si>
  <si>
    <t>boAt LTG 500 Apple MFI Certified for iPhone, iPad and iPod 2Mtr Data Cable(Space Grey)</t>
  </si>
  <si>
    <t>boAt LTG 500 Apple MFI Certified for iPhone, iPad and iPod 2Mtr Data Cable</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</si>
  <si>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</si>
  <si>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</si>
  <si>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B0B8SRZ5SV</t>
  </si>
  <si>
    <t>AmazonBasics USB C to Lightning Aluminum with Nylon Braided MFi Certified Charging Cable (Grey, 1.2 meter)</t>
  </si>
  <si>
    <t>AmazonBasics USB C to Lightning Aluminum with Nylon Braided MFi Certified Charging Cable</t>
  </si>
  <si>
    <t>B07CWNJLPC</t>
  </si>
  <si>
    <t>AmazonBasics Double Braided Nylon USB Type-C to Type-C 2.0 Cable Smartphone (Dark Grey, 3 feet)</t>
  </si>
  <si>
    <t>AmazonBasics Double Braided Nylon USB Type-C to Type-C 2.0 Cable</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</si>
  <si>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</si>
  <si>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</si>
  <si>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B00NH12R1O</t>
  </si>
  <si>
    <t>Amazon Basics USB 3.0 Cable - A Male to Micro B - 6 Feet (1.8 Meters), Black</t>
  </si>
  <si>
    <t>Amazon Basics USB 3.0 Cable</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</si>
  <si>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</si>
  <si>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</si>
  <si>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B0B8SSC5D9</t>
  </si>
  <si>
    <t>AmazonBasics USB C to Lightning Aluminum with Nylon Braided MFi Certified Charging Cable (Grey, 1.8 meter)</t>
  </si>
  <si>
    <t>B08WKG2MWT</t>
  </si>
  <si>
    <t>Wayona Usb C 65W Fast Charging Cable Compatible For Tablets Samsung S22 S20 S10 S20Fe S21 S21 Ultra A70 A51 A71 A50S M31 M51 M31S M53 5G (1M, Black)</t>
  </si>
  <si>
    <t>Wayona Usb C 65W Fast Charging Cable</t>
  </si>
  <si>
    <t>B0B466C3G4</t>
  </si>
  <si>
    <t>Karbonn 80 cm (32 inches) Millenium Bezel-Less Series HD Ready Smart LED TV KJW32SKHD (Phantom Black)</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</si>
  <si>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</si>
  <si>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</si>
  <si>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B005LJQMZC</t>
  </si>
  <si>
    <t>BlueRigger Digital Optical Audio Toslink Cable (6 Feet / 1.8 Meter) With 8 Channel (7.1) Audio Support (for Home Theatre, Xbox, Playstation etc.)</t>
  </si>
  <si>
    <t>B07MDRGHWQ</t>
  </si>
  <si>
    <t>VW 60 cm (24 inches) Premium Series HD Ready LED TV VW24A (Black)</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</si>
  <si>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</si>
  <si>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B07DC4RZPY</t>
  </si>
  <si>
    <t>Amazon Basics USB A to Lightning MFi Certified Charging Cable (White, 1.2 meter)</t>
  </si>
  <si>
    <t>Amazon Basics USB A to Lightning MFi Certified Charging Cable</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</si>
  <si>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</si>
  <si>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</si>
  <si>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B0B15GSPQW</t>
  </si>
  <si>
    <t>Samsung 138 cm (55 inches) Crystal 4K Neo Series Ultra HD Smart LED TV UA55AUE65AKXXL (Black)</t>
  </si>
  <si>
    <t>B08GJNM9N7</t>
  </si>
  <si>
    <t>LOHAYA Television Remote Compatible for VU LED LCD HD Tv Remote Control Model No :- EN2B27V</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</si>
  <si>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</si>
  <si>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</si>
  <si>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B09C6FML9B</t>
  </si>
  <si>
    <t>Duracell Micro USB 3A Braided Sync &amp; Fast Charging Cable, 3.9 Feet (1.2M). Supports QC 2.0/3.0 Charging, High Speed Data Transmission - Black</t>
  </si>
  <si>
    <t>Duracell Micro USB 3A Braided Sync &amp; Fast Charging Cable</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</si>
  <si>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</si>
  <si>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</si>
  <si>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B0B65MJ45G</t>
  </si>
  <si>
    <t>Zebronics CU3100V Fast charging Type C cable with QC 18W support, 3A max capacity, 1 meter braided cable, Data transfer and Superior durability (Braided Black + White)</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</si>
  <si>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</si>
  <si>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</si>
  <si>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B08P9RYPLR</t>
  </si>
  <si>
    <t>FLiX (Beetel) USB to iPhone Lightning Textured Pattern Data Sync &amp; 2A Fast Charging Cable, Made in India, 480Mbps Data Sync, Tough Cable, 1 Meter Long USB Cable for Apple Devices (Black)(XCD-L102)</t>
  </si>
  <si>
    <t>FLiX (Beetel) USB to iPhone Lightning Textured Pattern Data Sync &amp; 2A Fast Charging Cable</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</si>
  <si>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</si>
  <si>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</si>
  <si>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</si>
  <si>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B084MZXJN6</t>
  </si>
  <si>
    <t>Belkin Apple Certified Lightning to USB Charge and Sync Cable for iPhone, iPad, Air Pods, 39.6 inch (100cm) ‚Äì Black</t>
  </si>
  <si>
    <t>Belkin Apple Certified Lightning to USB Charge and Sync Cable</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</si>
  <si>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</si>
  <si>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</si>
  <si>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B08XMG618K</t>
  </si>
  <si>
    <t>Time Office Scanner Replacement Cable for Startek FM220U (Type C) Ivory</t>
  </si>
  <si>
    <t>Time Office Scanner Replacement Cable</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</si>
  <si>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</si>
  <si>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</si>
  <si>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B0BCKWZ884</t>
  </si>
  <si>
    <t>Caldipree Silicone Case Cover Compatible for 2022 Samsung Smart TV Remote QLED TV BN68-13897A TM2280E (2022-BLACK)</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</si>
  <si>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</si>
  <si>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</si>
  <si>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B00GGGOYEK</t>
  </si>
  <si>
    <t>Storite USB 2.0 A to Mini 5 pin B Cable for External HDDS/Camera/Card Readers 35cm</t>
  </si>
  <si>
    <t>Storite USB 2.0 A to Mini 5 pin B Cable</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</si>
  <si>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</si>
  <si>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</si>
  <si>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B07ZR4S1G4</t>
  </si>
  <si>
    <t>Universal Remote Control for All Sony TV for All LCD LED and Bravia TVs Remote</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</si>
  <si>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</si>
  <si>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</si>
  <si>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B09C635BMM</t>
  </si>
  <si>
    <t>Cotbolt Silicone Case Cover Compatible for Samsung BN59-01312A QLED 8K 4K Smart TV Remote Shockproof Protective Remote Cover (Black)</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</si>
  <si>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</si>
  <si>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</si>
  <si>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B00GG59HU2</t>
  </si>
  <si>
    <t>BlueRigger High Speed HDMI Cable with Ethernet - Supports 3D, 4K 60Hz and Audio Return - Latest Version (3 Feet / 0.9 Meter)</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</si>
  <si>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</si>
  <si>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</si>
  <si>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B00RGLI0ZS</t>
  </si>
  <si>
    <t>Amkette 30 Pin to USB Charging &amp; Data Sync Cable for iPhone 3G/3GS/4/4s/iPad 1/2/3, iPod Nano 5th/6th Gen and iPod Touch 3rd/4th Gen -1.5m (Black)</t>
  </si>
  <si>
    <t>Amkette 30 Pin to USB Charging &amp; Data Sync Cable</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</si>
  <si>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</si>
  <si>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</si>
  <si>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B09ZPJT8B2</t>
  </si>
  <si>
    <t>TCL 80 cm (32 inches) HD Ready Certified Android Smart LED TV 32S615 (Black)</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</si>
  <si>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</si>
  <si>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</si>
  <si>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B07HZ2QCGR</t>
  </si>
  <si>
    <t>POPIO Type C Dash Charging USB Data Cable for OnePlus Devices</t>
  </si>
  <si>
    <t>POPIO Type C Dash Charging USB Data Cable</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</si>
  <si>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</si>
  <si>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</si>
  <si>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B095244Q22</t>
  </si>
  <si>
    <t>MYVN LTG to USB for¬†Fast Charging &amp; Data Sync USB Cable Compatible for iPhone 5/5s/6/6S/7/7+/8/8+/10/11, iPad Air/Mini, iPod and iOS Devices (1 M)</t>
  </si>
  <si>
    <t>MYVN LTG to USB for¬†Fast Charging &amp; Data Sync USB Cable</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</si>
  <si>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</si>
  <si>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</si>
  <si>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B08CKW1KH9</t>
  </si>
  <si>
    <t>Tata Sky Universal Remote Compatible for SD/HD</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</si>
  <si>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</si>
  <si>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</si>
  <si>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B0BLV1GNLN</t>
  </si>
  <si>
    <t>WZATCO Pixel | Portable LED Projector | Native 720p with Full HD 1080P Support | 2000 Lumens (200 ANSI) | 176" Large Screen | Projector for Home and Outdoor | Compatible with TV Stick, PC, PS4</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</si>
  <si>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</si>
  <si>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</si>
  <si>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B08RHPDNVV</t>
  </si>
  <si>
    <t>7SEVEN¬Æ Compatible Tata Sky Remote Control Replacement of Original dth SD HD tata Play Set top Box Remote - IR Learning Universal Remote for Any Brand TV - Pairing Must</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</si>
  <si>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</si>
  <si>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</si>
  <si>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B00NH13Q8W</t>
  </si>
  <si>
    <t>AmazonBasics USB 2.0 Extension Cable for Personal Computer, Printer, 2-Pack - A-Male to A-Female - 3.3 Feet (1 Meter, Black)</t>
  </si>
  <si>
    <t>AmazonBasics USB 2.0 Extension Cable</t>
  </si>
  <si>
    <t>B0B8SSZ76F</t>
  </si>
  <si>
    <t>Amazon Basics USB C to Lightning TPE MFi Certified Charging Cable (White, 1.2 meter)</t>
  </si>
  <si>
    <t>Amazon Basics USB C to Lightning TPE MFi Certified Charging Cable</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</si>
  <si>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</si>
  <si>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</si>
  <si>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B0841KQR1Z</t>
  </si>
  <si>
    <t>Crypo‚Ñ¢ Universal Remote Compatible with Tata Sky Universal HD &amp; SD Set top Box (Also Works with All TV)</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</si>
  <si>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</si>
  <si>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</si>
  <si>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B0B467CCB9</t>
  </si>
  <si>
    <t>Karbonn 80 cm (32 Inches) Millennium Series HD Ready LED TV KJW32NSHDF (Phantom Black) with Bezel-Less Design</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</si>
  <si>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</si>
  <si>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</si>
  <si>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B095JQVC7N</t>
  </si>
  <si>
    <t>OnePlus 138.7 cm (55 inches) U Series 4K LED Smart Android TV 55U1S (Black)</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</si>
  <si>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</si>
  <si>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</si>
  <si>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B08PPHFXG3</t>
  </si>
  <si>
    <t>Posh 1.5 Meter High Speed Gold Plated HDMI Male to Female Extension Cable (Black)</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</si>
  <si>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</si>
  <si>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</si>
  <si>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B06XR9PR5X</t>
  </si>
  <si>
    <t>Amazon Basics HDMI Coupler,Black</t>
  </si>
  <si>
    <t>Electronics|HomeAudio|Accessories|Adapters</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</si>
  <si>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</si>
  <si>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</si>
  <si>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B09JSW16QD</t>
  </si>
  <si>
    <t>boAt LTG 550v3 Lightning Apple MFi Certified Cable with Spaceship Grade Aluminium Housing,Stress Resistance, Rapid 2.4A Charging &amp; 480mbps Data Sync, 1m Length &amp; 10000+ Bends Lifespan(Mercurial Black)</t>
  </si>
  <si>
    <t>boAt LTG 550v3 Lightning Apple MFi Certified Cable</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</si>
  <si>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</si>
  <si>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</si>
  <si>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B07JH1CBGW</t>
  </si>
  <si>
    <t>Wayona Nylon Braided Usb Syncing And Charging Cable Sync And Charging Cable For Iphone, Ipad (3 Ft, Black) - Pack Of 2</t>
  </si>
  <si>
    <t>Wayona Nylon Braided Usb Syncing And Charging Cable</t>
  </si>
  <si>
    <t>B09127FZCK</t>
  </si>
  <si>
    <t>Astigo Compatible Remote for Airtel Digital Set Top Box (Pairing Required with TV Remote)</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</si>
  <si>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</si>
  <si>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</si>
  <si>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B083GQGT3Z</t>
  </si>
  <si>
    <t>Caprigo Heavy Duty TV Wall Mount Stand for 12 to 27 inches LED/LCD/Monitor Screen's, Full Motion Rotatable Universal TV &amp; Monitor Wall Mount Bracket with Swivel &amp; Tilt Adjustments (Single Arm - M416)</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</si>
  <si>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</si>
  <si>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</si>
  <si>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B09Q8WQ5QJ</t>
  </si>
  <si>
    <t>Portronics Konnect L 60W PD Type C to Type C Mobile Charging Cable, 1.2M, Fast Data Sync, Tangle Resistant, TPE+Nylon Braided(Grey)</t>
  </si>
  <si>
    <t>Portronics Konnect L 60W PD Type C to Type C Mobile Charging Cable</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</si>
  <si>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</si>
  <si>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</si>
  <si>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B07YZG8PPY</t>
  </si>
  <si>
    <t>TATA SKY HD Connection with 1 month basic package and free installation</t>
  </si>
  <si>
    <t>Electronics|HomeTheater,TV&amp;Video|SatelliteEquipment|SatelliteReceivers</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</si>
  <si>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</si>
  <si>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</si>
  <si>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B09H39KTTB</t>
  </si>
  <si>
    <t>Remote Compatible for Samsung LED/LCD Remote Control Works with Samsung LED/LCD TV by Trend Trail</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</si>
  <si>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</si>
  <si>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</si>
  <si>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B08DCVRW98</t>
  </si>
  <si>
    <t>SoniVision SA-D10 SA-D100 SA-D40 Home Theater Systems Remote Compatible with Sony RM-ANU156</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</si>
  <si>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</si>
  <si>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</si>
  <si>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B0718ZN31Q</t>
  </si>
  <si>
    <t>Rts‚Ñ¢ High Speed 3D Full HD 1080p Support (10 Meters) HDMI Male to HDMI Male Cable TV Lead 1.4V for All Hdmi Devices- Black (10M - 30 FEET)</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</si>
  <si>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</si>
  <si>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</si>
  <si>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B0162LYSFS</t>
  </si>
  <si>
    <t>boAt LTG 500 Apple MFI Certified for iPhone, iPad and iPod 2Mtr Data Cable(Metallic Silver)</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</si>
  <si>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</si>
  <si>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</si>
  <si>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B07PFJ5VQD</t>
  </si>
  <si>
    <t>Agaro Blaze USBA to micro +Type C 2in1 Braided 1.2M Cable</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</si>
  <si>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</si>
  <si>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</si>
  <si>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B01J8S6X2I</t>
  </si>
  <si>
    <t>AmazonBasics 6 Feet DisplayPort to DisplayPort Cable - (Not HDMI Cable) (Gold)</t>
  </si>
  <si>
    <t>AmazonBasics 6 Feet DisplayPort</t>
  </si>
  <si>
    <t>Computers&amp;Accessories|Accessories&amp;Peripherals|Cables&amp;Accessories|Cables|DVICables</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</si>
  <si>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</si>
  <si>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</si>
  <si>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B09MJ77786</t>
  </si>
  <si>
    <t>MI 108 cm (43 inches) 5X Series 4K Ultra HD LED Smart Android TV L43M6-ES (Grey)</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</si>
  <si>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</si>
  <si>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</si>
  <si>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B09NNGHG22</t>
  </si>
  <si>
    <t>Sansui 140cm (55 inches) 4K Ultra HD Certified Android LED TV with Dolby Audio &amp; Dolby Vision JSW55ASUHD (Mystique Black)</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</si>
  <si>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</si>
  <si>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</si>
  <si>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B07V5YF4ND</t>
  </si>
  <si>
    <t>LOHAYA LCD/LED Remote Compatible for Sony Bravia Smart LCD LED UHD OLED QLED 4K Ultra HD TV Remote Control with YouTube &amp; Netflix Function [ Compatible for Sony Tv Remote Control ]</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</si>
  <si>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</si>
  <si>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</si>
  <si>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B0B65P827P</t>
  </si>
  <si>
    <t>Zebronics CU3100V Fast charging Type C cable with QC 18W support, 3A max capacity, 1 meter braided cable, Data transfer and Superior durability (Braided Black )</t>
  </si>
  <si>
    <t>B084MZYBTV</t>
  </si>
  <si>
    <t>Belkin USB C to USB-C Fast Charging Type C Cable, 60W PD, 3.3 feet (1 meter) for Laptop, Personal Computer, Tablet, Smartphone - White, USB-IF Certified</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</si>
  <si>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</si>
  <si>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</si>
  <si>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B097ZQTDVZ</t>
  </si>
  <si>
    <t>7SEVEN¬Æ TCL Remote Control Smart TV RC802V Remote Compatible for TCL TV Remote Original 55EP680 40A325 49S6500 55P8S 55P8 50P8 65P8 40S6500 43S6500FS 49S6800FS 49S6800 49S6510FS(Without Voice Function/Google Assistant and Non-Bluetooth remote)</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</si>
  <si>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</si>
  <si>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</si>
  <si>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B0B5F3YZY4</t>
  </si>
  <si>
    <t>Wayona 3in1 Nylon Braided 66W USB Fast Charging Cable with Type C, Lightening and Micro USB Port, Compatible with iPhone, iPad, Samsung Galaxy, OnePlus, Mi, Oppo, Vivo, iQOO, Xiaomi (1M, Black)</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</si>
  <si>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</si>
  <si>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</si>
  <si>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B09G5TSGXV</t>
  </si>
  <si>
    <t>Hi-Mobiler iPhone Charger Lightning Cable,2 Pack Apple MFi Certified USB iPhone Fast Chargering Cord,Data Sync Transfer for 13/12/11 Pro Max Xs X XR 8 7 6 5 5s iPad iPod More Model Cell Phone Cables</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</si>
  <si>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</si>
  <si>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</si>
  <si>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B006LW0WDQ</t>
  </si>
  <si>
    <t>Amazon Basics 16-Gauge Speaker Wire - 50 Feet</t>
  </si>
  <si>
    <t>Electronics|HomeTheater,TV&amp;Video|Accessories|Cables|SpeakerCables</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</si>
  <si>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</si>
  <si>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</si>
  <si>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B09YLX91QR</t>
  </si>
  <si>
    <t>Ambrane 60W / 3A Fast Charging Output Cable with Type-C to USB for Mobile, Neckband, True Wireless Earphone Charging, 480mbps Data Sync Speed, 1m Length (ACT - AZ10, White)</t>
  </si>
  <si>
    <t>B081FJWN52</t>
  </si>
  <si>
    <t>Wayona Usb Type C To Usb Nylon Braided Quick Charger Fast Charging Short Cable For Smartphone (Samsung Galaxy S21/S20/S10/S9/S9+/Note 9/S8/Note 8, Lg G7 G5 G6, Moto G6 G7) (0.25M,Grey)</t>
  </si>
  <si>
    <t>B0758F7KK7</t>
  </si>
  <si>
    <t>Caprigo Heavy Duty TV Wall Mount Bracket for 14 to 32 Inch LED/HD/Smart TV‚Äôs, Universal Fixed TV Wall Mount Stand (M452)</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</si>
  <si>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</si>
  <si>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</si>
  <si>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B09L835C3V</t>
  </si>
  <si>
    <t>Smashtronics¬Æ - Case for Firetv Remote, Fire Stick Remote Cover Case, Silicone Cover for TV Firestick 4K/TV 2nd Gen(3rd Gen) Remote Control - Light Weight/Anti Slip/Shockproof (Black)</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</si>
  <si>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</si>
  <si>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</si>
  <si>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B098TV3L96</t>
  </si>
  <si>
    <t>Electvision Remote Control for led Smart tv Compatible with VU Smart Led (Without Voice)</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</si>
  <si>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</si>
  <si>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</si>
  <si>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B08NCKT9FG</t>
  </si>
  <si>
    <t>Boat A 350 Type C Cable 1.5m(Jet Black)</t>
  </si>
  <si>
    <t>B0B4T6MR8N</t>
  </si>
  <si>
    <t>pTron Solero M241 2.4A Micro USB Data &amp; Charging Cable, Made in India, 480Mbps Data Sync, Durable 1-Meter Long USB Cable for Micro USB Devices (White)</t>
  </si>
  <si>
    <t>B01GGKZ4NU</t>
  </si>
  <si>
    <t>AmazonBasics USB Type-C to USB Type-C 2.0 Cable for Charging Adapter, Smartphone - 9 Feet (2.7 Meters) - White</t>
  </si>
  <si>
    <t>B09BW2GP18</t>
  </si>
  <si>
    <t>Croma 3A Fast charge 1m Type-C to All Type-C Phones sync and charge cable, Made in India, 480Mbps Data transfer rate, Tested Durability with 8000+ bends (12 months warranty) - CRCMA0106sTC10, Black</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</si>
  <si>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</si>
  <si>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</si>
  <si>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B09WN3SRC7</t>
  </si>
  <si>
    <t>Sony Bravia 164 cm (65 inches) 4K Ultra HD Smart LED Google TV KD-65X74K (Black)</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</si>
  <si>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</si>
  <si>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</si>
  <si>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B09B125CFJ</t>
  </si>
  <si>
    <t>7SEVEN¬Æ Compatible for Mi tv Remote Control Original Suitable with Smart Android 4K LED Non Voice Command Xiaomi Redmi Remote of 4A Model 32 43 55 65 inches</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</si>
  <si>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</si>
  <si>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</si>
  <si>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B09RQRZW2X</t>
  </si>
  <si>
    <t>7SEVEN¬Æ Compatible Vu Smart Tv Remote Control Suitable for Original 4K Android LED Ultra HD UHD Vu Tv Remote with Non Voice Feature without google assistant</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</si>
  <si>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</si>
  <si>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</si>
  <si>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B07924P3C5</t>
  </si>
  <si>
    <t>Storite High Speed Micro USB 3.0 Cable A to Micro B for External &amp; Desktop Hard Drives 45cm</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</si>
  <si>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</si>
  <si>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</si>
  <si>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B08N1WL9XW</t>
  </si>
  <si>
    <t>FLiX (Beetel) 3in1 (Type C|Micro|Iphone Lightening) Textured Pattern 3A Fast Charging Cable with QC &amp; PD Support for Type C,Micro USB &amp; Lightning Iphone Cable,Made in India,1.5 Meter Long Cable(T101)</t>
  </si>
  <si>
    <t>B07VVXJ2P5</t>
  </si>
  <si>
    <t>SVM Products Unbreakable Set Top Box Stand with Dual Remote Holder (Black)</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</si>
  <si>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</si>
  <si>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</si>
  <si>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B0BC8BQ432</t>
  </si>
  <si>
    <t>VU 164 cm (65 inches) The GloLED Series 4K Smart LED Google TV 65GloLED (Grey)</t>
  </si>
  <si>
    <t>B06XFTHCNY</t>
  </si>
  <si>
    <t>CableCreation RCA to 3.5mm Male Audio Cable, 3.5mm to 2RCA Cable Male RCA Cable,Y Splitter Stereo Jack Cable for Home Theater,Subwoofer, Receiver, Speakers and More (3Feet/0.9Meter,Black)</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</si>
  <si>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</si>
  <si>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</si>
  <si>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B08CT62BM1</t>
  </si>
  <si>
    <t>Wayona USB Type C Fast Charging Cable Charger Cord 3A QC 3.0 Data Cable Compatible with Samsung Galaxy S10e S10 S9 S8 S20 Plus, Note 10 9 8, M51 A40 A50 A70, Moto G7 G8 (1M, Grey)</t>
  </si>
  <si>
    <t>B07CRL2GY6</t>
  </si>
  <si>
    <t>boAt Rugged V3 Braided Micro USB Cable (Pearl White)</t>
  </si>
  <si>
    <t>B07DWFX9YS</t>
  </si>
  <si>
    <t>Amazon Basics USB A to Lightning PVC Molded Nylon MFi Certified Charging Cable (Black, 1.2 meter)</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</si>
  <si>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</si>
  <si>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</si>
  <si>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B01D5H90L4</t>
  </si>
  <si>
    <t>AmazonBasics - High-Speed Male to Female HDMI Extension Cable - 6 Feet</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</si>
  <si>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</si>
  <si>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</si>
  <si>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B07F1P8KNV</t>
  </si>
  <si>
    <t>Wayona Nylon Braided Usb Type C 3Ft 1M 3A Fast Charger Cable For Samsung Galaxy S9 S8 (Wc3Cb1, Black)</t>
  </si>
  <si>
    <t>B084N1BM9L</t>
  </si>
  <si>
    <t>Belkin Apple Certified Lightning to USB Charge and Sync Tough Braided Cable for iPhone, iPad, Air Pods, 3.3 feet (1 meters) ‚Äì Black</t>
  </si>
  <si>
    <t>B09F6D21BY</t>
  </si>
  <si>
    <t>7SEVEN Compatible LG TV Remote Suitable for LG Non Magic Smart tv Remote Control (Mouse &amp; Voice Non-Support) MR20GA Prime Video and Netflix Hotkeys</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</si>
  <si>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</si>
  <si>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</si>
  <si>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B09LQQYNZQ</t>
  </si>
  <si>
    <t>Realme Smart TV Stick 4K</t>
  </si>
  <si>
    <t>Electronics|HomeAudio|MediaStreamingDevices|StreamingClients</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</si>
  <si>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</si>
  <si>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</si>
  <si>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B0BC9BW512</t>
  </si>
  <si>
    <t>Acer 100 cm (40 inches) P Series Full HD Android Smart LED TV AR40AR2841FDFL (Black)</t>
  </si>
  <si>
    <t>B0B61HYR92</t>
  </si>
  <si>
    <t>Lapster usb 2.0 mantra cable, mantra mfs 100 data cable (black)</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</si>
  <si>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</si>
  <si>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</si>
  <si>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B075ZTJ9XR</t>
  </si>
  <si>
    <t>AmazonBasics High-Speed Braided HDMI Cable - 3 Feet - Supports Ethernet, 3D, 4K and Audio Return (Black)</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</si>
  <si>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</si>
  <si>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</si>
  <si>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B0978V2CP6</t>
  </si>
  <si>
    <t>Cubetek 3 in 1 LCD Display V5.0 Bluetooth Transmitter Receiver, Bypass Audio Adapter with Aux, Optical, Dual Link Support for TV, Home Stereo, PC, Headphones, Speakers, Model: CB-BT27</t>
  </si>
  <si>
    <t>Electronics|HomeTheater,TV&amp;Video|AVReceivers&amp;Amplifiers</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</si>
  <si>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</si>
  <si>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</si>
  <si>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B09LRZYBH1</t>
  </si>
  <si>
    <t>KRISONS Thunder Speaker, Multimedia Home Theatre, Floor Standing Speaker, LED Display with Bluetooth, FM, USB, Micro SD Card, AUX Connectivity</t>
  </si>
  <si>
    <t>Electronics|HomeAudio|Speakers|TowerSpeakers</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</si>
  <si>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</si>
  <si>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</si>
  <si>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B0B997FBZT</t>
  </si>
  <si>
    <t>Acer 139 cm (55 inches) H Series 4K Ultra HD Android Smart LED TV AR55AR2851UDPRO (Black)</t>
  </si>
  <si>
    <t>B098LCVYPW</t>
  </si>
  <si>
    <t>Dealfreez Case Compatible for Fire TV Stick 4K All Alexa Voice Remote Shockproof Silicone Anti-Lost Cover with Loop (C-Black)</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</si>
  <si>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</si>
  <si>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</si>
  <si>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B09HV71RL1</t>
  </si>
  <si>
    <t>Wayona Type C to Lightning MFI Certified 20W Fast charging Nylon Braided USB C Cable for iPhone 14 Pro, 14 Pro Max, 14, 14 Plus, 13, 13 Pro, 13 Pro Max, 13 Mini, 12, 12 Pro, 11, 11 Pro Max, iPhone 12 Mini (2M, Black)</t>
  </si>
  <si>
    <t>B08PZ6HZLT</t>
  </si>
  <si>
    <t>VW 80 cm (32 inches) HD Ready Android Smart LED TV VW32PRO (Black)</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</si>
  <si>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</si>
  <si>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</si>
  <si>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B075TJHWVC</t>
  </si>
  <si>
    <t>Airtel Digital TV HD Set Top Box with 1 Month Basic Pack with Recording + Free Standard Installation</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</si>
  <si>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</si>
  <si>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</si>
  <si>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B09LV13JFB</t>
  </si>
  <si>
    <t>LOHAYA Voice Assistant Remote Compatible for Airtel Xstream Set-Top Box Remote Control with Netflix Function (Black) (Non - Voice)</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</si>
  <si>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</si>
  <si>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</si>
  <si>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B092BL5DCX</t>
  </si>
  <si>
    <t>Samsung 138 cm (55 inches) Crystal 4K Series Ultra HD Smart LED TV UA55AUE60AKLXL (Black)</t>
  </si>
  <si>
    <t>B09VH568H7</t>
  </si>
  <si>
    <t>Amazon Brand - Solimo 3A Fast Charging Tough Type C USB Data Cable¬† ‚Äì 1 Meter</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</si>
  <si>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</si>
  <si>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</si>
  <si>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B09HQSV46W</t>
  </si>
  <si>
    <t>Mi 100 cm (40 inches) Horizon Edition Full HD Android LED TV 4A | L40M6-EI (Black)</t>
  </si>
  <si>
    <t>B08TZD7FQN</t>
  </si>
  <si>
    <t>Astigo Compatible Remote Control for Mi Smart LED 4A (43"/32")</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</si>
  <si>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</si>
  <si>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</si>
  <si>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B0B21XL94T</t>
  </si>
  <si>
    <t>Toshiba 108 cm (43 inches) V Series Full HD Smart Android LED TV 43V35KP (Silver)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</si>
  <si>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</si>
  <si>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</si>
  <si>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B09PTT8DZF</t>
  </si>
  <si>
    <t>Lenovo USB A to Type-C Tangle-free¬†¬†Aramid fiber braided¬†1.2m cable with 4A Fast charging &amp; 480 MBPS data transmission, certified 10000+ bend lifespan, Metallic Grey</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</si>
  <si>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</si>
  <si>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</si>
  <si>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B0B94JPY2N</t>
  </si>
  <si>
    <t>Amazon Brand - Solimo 65W Fast Charging Braided Type C to C Data Cable | Suitable For All Supported Mobile Phones (1 Meter, Black)</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</si>
  <si>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</si>
  <si>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</si>
  <si>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B0B3XXSB1K</t>
  </si>
  <si>
    <t>LG 139 cm (55 inches) 4K Ultra HD Smart LED TV 55UQ7500PSF (Ceramic Black)</t>
  </si>
  <si>
    <t>B08RZ12GKR</t>
  </si>
  <si>
    <t>Tata Sky Digital TV HD Setup Box Remote</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</si>
  <si>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</si>
  <si>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</si>
  <si>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</si>
  <si>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</si>
  <si>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</si>
  <si>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B0B7B9V9QP</t>
  </si>
  <si>
    <t>VU 108 cm (43 inches) Premium Series Full HD Smart LED TV 43GA (Black)</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</si>
  <si>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</si>
  <si>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</si>
  <si>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B08XXVXP3J</t>
  </si>
  <si>
    <t>Storite Super Speed USB 3.0 Male to Male Cable for Hard Drive Enclosures, Laptop Cooling Pad, DVD Players(60cm,Black)</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</si>
  <si>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</si>
  <si>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</si>
  <si>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B06XGWRKYT</t>
  </si>
  <si>
    <t>Kodak 80 cm (32 Inches) HD Ready LED TV Kodak 32HDX900S (Black)</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</si>
  <si>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</si>
  <si>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</si>
  <si>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B07CWDX49D</t>
  </si>
  <si>
    <t>AmazonBasics Double Braided Nylon USB Type-C to Type-C 2.0 Cable, Charging Adapter, Smartphone 6 feet, Dark Grey</t>
  </si>
  <si>
    <t>B09TY4MSH3</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</si>
  <si>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</si>
  <si>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</si>
  <si>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B07RY2X9MP</t>
  </si>
  <si>
    <t>AmazonBasics 10.2 Gbps High-Speed 4K HDMI Cable with Braided Cord (10-Foot, Dark Grey)</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</si>
  <si>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</si>
  <si>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</si>
  <si>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B0B2C5MJN6</t>
  </si>
  <si>
    <t>Hisense 126 cm (50 inches) Bezelless Series 4K Ultra HD Smart LED Google TV 50A6H (Black)</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</si>
  <si>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</si>
  <si>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</si>
  <si>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B0BBMGLQDW</t>
  </si>
  <si>
    <t>Tuarso 8K HDMI 2.1 Cable 48Gbps , 1.5 Meter High-Speed Braided HDMI Cable ( 8K@60HZ„ÄÅ4K@120HZ„ÄÅ2K@240HZ ) HDMI 2.1 Cable Compatible with Monitors , Television , Laptops , Projectors , Game Consoles and more with HDMI Ports Device</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</si>
  <si>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</si>
  <si>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</si>
  <si>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B01LONQBDG</t>
  </si>
  <si>
    <t>AmazonBasics USB Type-C to Micro-B 2.0 Cable - 6 Inches (15.2 Centimeters) - White</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</si>
  <si>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</si>
  <si>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</si>
  <si>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B08XXF5V6G</t>
  </si>
  <si>
    <t>Kodak 139 cm (55 inches) 4K Ultra HD Smart LED TV 55CA0909 (Black)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</si>
  <si>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</si>
  <si>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</si>
  <si>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B09HK9JH4F</t>
  </si>
  <si>
    <t>B09MMD1FDN</t>
  </si>
  <si>
    <t>7SEVEN¬Æ Suitable Sony Tv Remote Original Bravia for Smart Android Television Compatible for Any Model of LCD LED OLED UHD 4K Universal Sony Remote Control</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</si>
  <si>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</si>
  <si>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</si>
  <si>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B09HN7LD5L</t>
  </si>
  <si>
    <t>PROLEGEND¬Æ PL-T002 Universal TV Stand Table Top for Most 22 to 65 inch LCD Flat Screen TV, VESA up to 800 by 400mm</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</si>
  <si>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</si>
  <si>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</si>
  <si>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B0BNDD9TN6</t>
  </si>
  <si>
    <t>WANBO X1 Pro (Upgraded) | Native 1080P Full HD | Android 9 | Projector for Home | LED Cinema | 350ANSI | 3900 lumens | WiFi Bluetooth | HDMI ARC | Dolby DTS | 4D Keystone Correction (Global Version)</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</si>
  <si>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</si>
  <si>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</si>
  <si>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B0941392C8</t>
  </si>
  <si>
    <t>Lava Charging Adapter Elements D3 2A Fast Charging Speed Usb Type C Data Cable, White</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</si>
  <si>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</si>
  <si>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</si>
  <si>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B01M5967SY</t>
  </si>
  <si>
    <t>TIZUM High Speed HDMI Cable Aura -Gold Plated-High Speed Data 10.2Gbps, 3D, 4K, HD 1080P (10 Ft/ 3 M)</t>
  </si>
  <si>
    <t>B016MDK4F4</t>
  </si>
  <si>
    <t>Technotech High Speed HDMI Cable 5 Meter V1.4 - Supports Full HD 1080p (Color May Vary)</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</si>
  <si>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</si>
  <si>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</si>
  <si>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B08G43CCLC</t>
  </si>
  <si>
    <t>NK STAR 950 Mbps USB WiFi Adapter Wireless Network Receiver Dongle for Desktop Laptop, (Support- Windows XP/7/8/10 &amp; MAC OS) NOt Support to DVR and HDTV</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</si>
  <si>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</si>
  <si>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</si>
  <si>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B0B61GCHC1</t>
  </si>
  <si>
    <t>LS LAPSTER Quality Assured USB 2.0 morpho cable, morpho device cable for Mso 1300 E3/E2/E Biometric Finger Print Scanner morpho USB cable (Black)</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</si>
  <si>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</si>
  <si>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</si>
  <si>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B07RX14W1Q</t>
  </si>
  <si>
    <t>Amazon Basics 10.2 Gbps High-Speed 4K HDMI Cable with Braided Cord, 1.8 Meter, Dark Grey</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</si>
  <si>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</si>
  <si>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</si>
  <si>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B09PLD9TCD</t>
  </si>
  <si>
    <t>Kodak 126 cm (50 inches) Bezel-Less Design Series 4K Ultra HD Smart Android LED TV 50UHDX7XPROBL (Black)</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</si>
  <si>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</si>
  <si>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</si>
  <si>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B0B8ZKWGKD</t>
  </si>
  <si>
    <t>ZORBES¬Æ Wall Adapter Holder for Alexa Echo Dot 4th Generation,A Space-Saving Solution with Cord Management for Your Smart Home Speakers -White (Holder Only)</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</si>
  <si>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</si>
  <si>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</si>
  <si>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B09NNJ9WYM</t>
  </si>
  <si>
    <t>Sansui 80cm (32 inches) HD Ready Smart LED TV JSY32SKHD (BLACK) With Bezel-less Design</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</si>
  <si>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</si>
  <si>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</si>
  <si>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B08H5L8V1L</t>
  </si>
  <si>
    <t>Synqe USB Type C Fast Charging Cable 2M Charger Cord Data Cable Compatible with Samsung Galaxy M51,Galaxy M31S, S10e S10 S9 S20 Plus, Note10 9 8,M40 A50 A70, Redmi Note 9, Moto G7, Poco F1 (2M, Grey)</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</si>
  <si>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</si>
  <si>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</si>
  <si>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B0B8CXTTG3</t>
  </si>
  <si>
    <t>MI 80 cm (32 inches) HD Ready Smart Android LED TV 5A Pro | L32M7-EAIN (Black)</t>
  </si>
  <si>
    <t>B09HCH3JZG</t>
  </si>
  <si>
    <t>Bestor ¬Æ 8K Hdmi 2.1 Cable 48Gbps 9.80Ft/Ultra High Speed Hdmi Braided Cord For Roku Tv/Ps5/Hdtv/Blu-Ray Projector, Laptop, Television, Personal Computer, Xbox, Ps4, Ps5, Ps4 Pro (1 M, Grey)</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</si>
  <si>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</si>
  <si>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</si>
  <si>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B097JVLW3L</t>
  </si>
  <si>
    <t>Irusu Play VR Plus Virtual Reality Headset with Headphones for Gaming (Black)</t>
  </si>
  <si>
    <t>Electronics|HomeTheater,TV&amp;Video|Accessories|3DGlasses</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</si>
  <si>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</si>
  <si>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</si>
  <si>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B09SB6SJB4</t>
  </si>
  <si>
    <t>Amazon Brand - Solimo Fast Charging Braided Type C Data Cable Seam, Suitable For All Supported Mobile Phones (1 Meter, Black)</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</si>
  <si>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</si>
  <si>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</si>
  <si>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B08NW8GHCJ</t>
  </si>
  <si>
    <t>Synqe USB C to USB C 60W Nylon Braided Fast Charging Type C to Type C Cable Compatible with Samsung Galaxy Note 20/Ultra, S20 S22 S21 S20 FE A73 A53 A33 (2M, Black)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</si>
  <si>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</si>
  <si>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</si>
  <si>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B09YHLPQYT</t>
  </si>
  <si>
    <t>Shopoflux Silicone Remote Cover for Mi Smart TV and Mi TV Stick/MI Box S / 3S / MI 4X / 4A Smart LED TV (Black)</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</si>
  <si>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</si>
  <si>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</si>
  <si>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B08G1RW2Q3</t>
  </si>
  <si>
    <t>EYNK Extra Long Micro USB Fast Charging USB Cable | Micro USB Data Cable | Quick Fast Charging Cable | Charger Sync Cable | High Speed Transfer Android Smartphones V8 Cable (2.4 Amp, 3m,) (White)</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</si>
  <si>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</si>
  <si>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</si>
  <si>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B08YXJJW8H</t>
  </si>
  <si>
    <t>LUNAGARIYA¬Æ, Protective Case Compatible with JIO Settop Box Remote Control,PU Leather Cover Holder (Before Placing Order,Please Compare The Dimensions of The Product with Your Remote)</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</si>
  <si>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</si>
  <si>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</si>
  <si>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B09P8M18QM</t>
  </si>
  <si>
    <t>7SEVEN¬Æ Compatible with Fire Tv Stick Remote with Voice Command Feature Suitable for Second Generation Amazon Fire Tv Stick Remote Only - Pairing Must</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</si>
  <si>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</si>
  <si>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</si>
  <si>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B08BG4M4N7</t>
  </si>
  <si>
    <t>PRUSHTI COVER AND BAGS, Protective Case for Airtel Xstream settop Box Remote Remote Control Pouch Cover Holder PU Leather Cover Holder(only Cover for Selling Purpose)</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</si>
  <si>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</si>
  <si>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</si>
  <si>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B07VJ9ZTXS</t>
  </si>
  <si>
    <t>Aine HDMI Male to VGA Female Video Converter Adapter Cable (Black)</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</si>
  <si>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</si>
  <si>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</si>
  <si>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B084872DQY</t>
  </si>
  <si>
    <t>Mi 80 cm (32 inches) HD Ready Android Smart LED TV 4A PRO | L32M5-AL (Black)</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</si>
  <si>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</si>
  <si>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</si>
  <si>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B00GGGOYEU</t>
  </si>
  <si>
    <t>Storite USB 2.0 A to Mini 5 pin B Cable for External HDDS/Camera/Card Readers (150cm - 1.5M)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</si>
  <si>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</si>
  <si>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</si>
  <si>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B08FD2VSD9</t>
  </si>
  <si>
    <t>TCL 108 cm (43 inches) 4K Ultra HD Certified Android Smart LED TV 43P615 (Black)</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</si>
  <si>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</si>
  <si>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</si>
  <si>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B0BQRJ3C47</t>
  </si>
  <si>
    <t>REDTECH USB-C to Lightning Cable 3.3FT, [Apple MFi Certified] Lightning to Type C Fast Charging Cord Compatible with iPhone 14/13/13 pro/Max/12/11/X/XS/XR/8, Supports Power Delivery - White</t>
  </si>
  <si>
    <t>Awesome Product</t>
  </si>
  <si>
    <t>Quick delivery.Awesome ProductPacking was goodJust opened the productExcited to you it</t>
  </si>
  <si>
    <t>B095JPKPH3</t>
  </si>
  <si>
    <t>OnePlus 163.8 cm (65 inches) U Series 4K LED Smart Android TV 65U1S (Black)</t>
  </si>
  <si>
    <t>B087JWLZ2K</t>
  </si>
  <si>
    <t>AmazonBasics 108 cm (43 inches) 4K Ultra HD Smart LED Fire TV AB43U20PS (Black)</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</si>
  <si>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</si>
  <si>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</si>
  <si>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B09DSXK8JX</t>
  </si>
  <si>
    <t>Kodak 80 cm (32 inches) HD Ready Certified Android Smart LED TV 32HDX7XPROBL (Black)</t>
  </si>
  <si>
    <t>B08V9C4B1J</t>
  </si>
  <si>
    <t>Synqe Type C to Type C Short Fast Charging 60W Cable Compatible with Samsung Galaxy Z Fold3 5G, Z Flip3 5G, S22 5G, S22 Ultra, S21, S20, S20FE, A52, A73, A53 (0.25M, Black)</t>
  </si>
  <si>
    <t>B08PKBMJKS</t>
  </si>
  <si>
    <t>Airtel DigitalTV HD Setup Box Remote</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</si>
  <si>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</si>
  <si>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</si>
  <si>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B0B8VQ7KDS</t>
  </si>
  <si>
    <t>Airtel Digital TV HD Set Top Box with FTA Pack | Unlimited Entertainment + Recording Feature + Free Standard Installation (6 Months Pack)</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</si>
  <si>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</si>
  <si>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</si>
  <si>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B086JTMRYL</t>
  </si>
  <si>
    <t>ESR USB C to Lightning Cable, 10 ft (3 m), MFi-Certified, Braided Nylon Power Delivery Fast Charging for iPhone 14/14 Plus/14 Pro/14 Pro Max, iPhone 13/12/11/X/8 Series, Use with Type-C Chargers, Black</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</si>
  <si>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</si>
  <si>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</si>
  <si>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B09RWQ7YR6</t>
  </si>
  <si>
    <t>MI 138.8 cm (55 inches) 5X Series 4K Ultra HD LED Smart Android TV L55M6-ES (Grey)</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</si>
  <si>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</si>
  <si>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</si>
  <si>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B00OFM6PEO</t>
  </si>
  <si>
    <t>Storite USB Extension Cable USB 3.0 Male to Female Extension Cable High Speed 5GBps Extension Cable Data Transfer for Keyboard, Mouse, Flash Drive, Hard Drive, Printer and More- 1.5M - Blue</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</si>
  <si>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</si>
  <si>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</si>
  <si>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B0BF57RN3K</t>
  </si>
  <si>
    <t>Fire-Boltt Ninja Call Pro Plus 1.83" Smart Watch with Bluetooth Calling, AI Voice Assistance, 100 Sports Modes IP67 Rating, 240*280 Pixel High Resolution</t>
  </si>
  <si>
    <t>Electronics|WearableTechnology|SmartWatches</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</si>
  <si>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</si>
  <si>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</si>
  <si>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B0B3RRWSF6</t>
  </si>
  <si>
    <t>Fire-Boltt Phoenix Smart Watch with Bluetooth Calling 1.3",120+ Sports Modes, 240*240 PX High Res with SpO2, Heart Rate Monitoring &amp; IP67 Rating</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</si>
  <si>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</si>
  <si>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</si>
  <si>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B0B5B6PQCT</t>
  </si>
  <si>
    <t>boAt Wave Call Smart Watch, Smart Talk with Advanced Dedicated Bluetooth Calling Chip, 1.69‚Äù HD Display with 550 NITS &amp; 70% Color Gamut, 150+ Watch Faces, Multi-Sport Modes,HR,SpO2, IP68(Active Black)</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</si>
  <si>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</si>
  <si>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</si>
  <si>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B08HV83HL3</t>
  </si>
  <si>
    <t>MI Power Bank 3i 20000mAh Lithium Polymer 18W Fast Power Delivery Charging | Input- Type C | Micro USB| Triple Output | Sandstone Black</t>
  </si>
  <si>
    <t>Electronics|Mobiles&amp;Accessories|MobileAccessories|Chargers|PowerBanks</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</si>
  <si>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</si>
  <si>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</si>
  <si>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B0BBN4DZBD</t>
  </si>
  <si>
    <t>Redmi A1 (Light Blue, 2GB RAM, 32GB Storage) | Segment Best AI Dual Cam | 5000mAh Battery | Leather Texture Design | Android 12</t>
  </si>
  <si>
    <t>Electronics|Mobiles&amp;Accessories|Smartphones&amp;BasicMobiles|Smartphones</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</si>
  <si>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</si>
  <si>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</si>
  <si>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B0B3CPQ5PF</t>
  </si>
  <si>
    <t>OnePlus Nord 2T 5G (Jade Fog, 8GB RAM, 128GB Storage)</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</si>
  <si>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</si>
  <si>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</si>
  <si>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B0B3CQBRB4</t>
  </si>
  <si>
    <t>OnePlus Nord 2T 5G (Gray Shadow, 8GB RAM, 128GB Storage)</t>
  </si>
  <si>
    <t>B0BBN56J5H</t>
  </si>
  <si>
    <t>Redmi A1 (Black, 2GB RAM, 32GB Storage) | Segment Best AI Dual Cam | 5000mAh Battery | Leather Texture Design | Android 12</t>
  </si>
  <si>
    <t>B0BBN3WF7V</t>
  </si>
  <si>
    <t>Redmi A1 (Light Green, 2GB RAM 32GB ROM) | Segment Best AI Dual Cam | 5000mAh Battery | Leather Texture Design | Android 12</t>
  </si>
  <si>
    <t>B0BDRVFDKP</t>
  </si>
  <si>
    <t>SanDisk Ultra¬Æ microSDXC‚Ñ¢ UHS-I Card, 64GB, 140MB/s R, 10 Y Warranty, for Smartphones</t>
  </si>
  <si>
    <t>Electronics|Accessories|MemoryCards|MicroSD</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</si>
  <si>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</si>
  <si>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</si>
  <si>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B0B5LVS732</t>
  </si>
  <si>
    <t>Noise Pulse Go Buzz Smart Watch Bluetooth Calling with 1.69" Display, 550 NITS, 150+ Cloud Watch Face, SPo2, Heart Rate Tracking, 100 Sports Mode with Auto Detection, Longer Battery (Jet Black)</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</si>
  <si>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</si>
  <si>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</si>
  <si>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B09V2Q4QVQ</t>
  </si>
  <si>
    <t>Nokia 105 Single SIM, Keypad Mobile Phone with Wireless FM Radio | Charcoal</t>
  </si>
  <si>
    <t>Electronics|Mobiles&amp;Accessories|Smartphones&amp;BasicMobiles|BasicMobiles</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</si>
  <si>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</si>
  <si>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</si>
  <si>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B09V12K8NT</t>
  </si>
  <si>
    <t>boAt Wave Lite Smartwatch with 1.69" HD Display, Sleek Metal Body, HR &amp; SpO2 Level Monitor, 140+ Watch Faces, Activity Tracker, Multiple Sports Modes, IP68 &amp; 7 Days Battery Life(Active Black)</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</si>
  <si>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</si>
  <si>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</si>
  <si>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B01DEWVZ2C</t>
  </si>
  <si>
    <t>JBL C100SI Wired In Ear Headphones with Mic, JBL Pure Bass Sound, One Button Multi-function Remote, Angled Buds for Comfort fit (Black)</t>
  </si>
  <si>
    <t>Electronics|Headphones,Earbuds&amp;Accessories|Headphones|In-Ear</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</si>
  <si>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</si>
  <si>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</si>
  <si>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B0BMGB3CH9</t>
  </si>
  <si>
    <t>Samsung Galaxy M04 Dark Blue, 4GB RAM, 64GB Storage | Upto 8GB RAM with RAM Plus | MediaTek Helio P35 | 5000 mAh Battery</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</si>
  <si>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</si>
  <si>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</si>
  <si>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B08D77XZX5</t>
  </si>
  <si>
    <t>PTron Tangentbeat in-Ear Bluetooth 5.0 Wireless Headphones with Mic, Enhanced Bass, 10mm Drivers, Clear Calls, Snug-Fit, Fast Charging, Magnetic Buds, Voice Assistant &amp; IPX4 Wireless Neckband (Black)</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</si>
  <si>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</si>
  <si>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</si>
  <si>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B09XB8GFBQ</t>
  </si>
  <si>
    <t>Redmi 10A (Charcoal Black, 4GB RAM, 64GB Storage) | 2 Ghz Octa Core Helio G25 | 5000 mAh Battery | Finger Print Sensor | Upto 5GB RAM with RAM Booster</t>
  </si>
  <si>
    <t>Good.,Best at the price,Good phone,NICE,Value for money,‡§†‡•Ä‡§ï-‡§†‡§æ‡§ï hai ‚ò∫Ô∏è,Overall review,Good</t>
  </si>
  <si>
    <t>Camera and display is very poor quality and battery üîã is very good nothing bad,Nice phone at reasonable price.,Good,NICE,Value for money,Theek hai ü•∞,Not bad,Good</t>
  </si>
  <si>
    <t>B07WG8PDCW</t>
  </si>
  <si>
    <t>pTron Bullet Pro 36W PD Quick Charger, 3 Port Fast Car Charger Adapter - Compatible with All Smartphones &amp; Tablets (Black)</t>
  </si>
  <si>
    <t>Electronics|Mobiles&amp;Accessories|MobileAccessories|Chargers|AutomobileChargers</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</si>
  <si>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</si>
  <si>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</si>
  <si>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B07GPXXNNG</t>
  </si>
  <si>
    <t>boAt Bassheads 100 in Ear Wired Earphones with Mic(Taffy Pink)</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</si>
  <si>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</si>
  <si>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</si>
  <si>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B0BDYVC5TD</t>
  </si>
  <si>
    <t>SanDisk Ultra¬Æ microSDXC‚Ñ¢ UHS-I Card, 128GB, 140MB/s R, 10 Y Warranty, for Smartphones</t>
  </si>
  <si>
    <t>B0BMGB2TPR</t>
  </si>
  <si>
    <t>Samsung Galaxy M04 Light Green, 4GB RAM, 64GB Storage | Upto 8GB RAM with RAM Plus | MediaTek Helio P35 | 5000 mAh Battery</t>
  </si>
  <si>
    <t>B08MC57J31</t>
  </si>
  <si>
    <t>MI 10000mAh Lithium Ion, Lithium Polymer Power Bank Pocket Pro with 22.5 Watt Fast Charging, Dual Input Ports(Micro-USB and Type C), Triple Output Ports, (Black)</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</si>
  <si>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</si>
  <si>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</si>
  <si>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B08HVL8QN3</t>
  </si>
  <si>
    <t>Mi 10000mAH Li-Polymer, Micro-USB and Type C Input Port, Power Bank 3i with 18W Fast Charging (Midnight Black)</t>
  </si>
  <si>
    <t>B0746JGVDS</t>
  </si>
  <si>
    <t>ELV Car Mount Adjustable Car Phone Holder Universal Long Arm, Windshield for Smartphones - Black</t>
  </si>
  <si>
    <t>Electronics|Mobiles&amp;Accessories|MobileAccessories|AutomobileAccessories|Cradles</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</si>
  <si>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</si>
  <si>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</si>
  <si>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B08VFF6JQ8</t>
  </si>
  <si>
    <t>Samsung 25W USB Travel Adapter for Cellular Phones - White</t>
  </si>
  <si>
    <t>Electronics|Mobiles&amp;Accessories|MobileAccessories|Chargers|WallChargers</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</si>
  <si>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</si>
  <si>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</si>
  <si>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B09NVPSCQT</t>
  </si>
  <si>
    <t>Noise ColorFit Pulse Grand Smart Watch with 1.69"(4.29cm) HD Display, 60 Sports Modes, 150 Watch Faces, Fast Charge, Spo2, Stress, Sleep, Heart Rate Monitoring &amp; IP68 Waterproof (Jet Black)</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</si>
  <si>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</si>
  <si>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</si>
  <si>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B09YV4RG4D</t>
  </si>
  <si>
    <t>Fire-Boltt Ninja 3 Smartwatch Full Touch 1.69 &amp; 60 Sports Modes with IP68, Sp02 Tracking, Over 100 Cloud based watch faces - Black</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</si>
  <si>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</si>
  <si>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</si>
  <si>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B09TWHTBKQ</t>
  </si>
  <si>
    <t>Samsung Galaxy M33 5G (Mystique Green, 8GB, 128GB Storage) | 6000mAh Battery | Upto 16GB RAM with RAM Plus | Travel Adapter to be Purchased Separately</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</si>
  <si>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</si>
  <si>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</si>
  <si>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B08L5HMJVW</t>
  </si>
  <si>
    <t>SanDisk Ultra microSD UHS-I Card 32GB, 120MB/s R</t>
  </si>
  <si>
    <t>B0B4F2XCK3</t>
  </si>
  <si>
    <t>Samsung Galaxy M13 (Aqua Green, 6GB, 128GB Storage) | 6000mAh Battery | Upto 12GB RAM with RAM Plus</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</si>
  <si>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</si>
  <si>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</si>
  <si>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B0BF54972T</t>
  </si>
  <si>
    <t>B09YV4MW2T</t>
  </si>
  <si>
    <t>Fire-Boltt India's No 1 Smartwatch Brand Talk 2 Bluetooth Calling Smartwatch with Dual Button, Hands On Voice Assistance, 60 Sports Modes, in Built Mic &amp; Speaker with IP68 Rating</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</si>
  <si>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</si>
  <si>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</si>
  <si>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B09TWH8YHM</t>
  </si>
  <si>
    <t>Samsung Galaxy M33 5G (Emerald Brown, 6GB, 128GB Storage) | 6000mAh Battery | Upto 12GB RAM with RAM Plus | Travel Adapter to be Purchased Separately</t>
  </si>
  <si>
    <t>B07WGMMQGP</t>
  </si>
  <si>
    <t>iQOO vivo Z6 5G (Chromatic Blue, 6GB RAM, 128GB Storage) | Snapdragon 695-6nm Processor | 120Hz FHD+ Display | 5000mAh Battery</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</si>
  <si>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</si>
  <si>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</si>
  <si>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B0BF563HB4</t>
  </si>
  <si>
    <t>B09GFPVD9Y</t>
  </si>
  <si>
    <t>Redmi 9 Activ (Carbon Black, 4GB RAM, 64GB Storage) | Octa-core Helio G35 | 5000 mAh Battery</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</si>
  <si>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</si>
  <si>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</si>
  <si>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B09GFLXVH9</t>
  </si>
  <si>
    <t>Redmi 9A Sport (Coral Green, 2GB RAM, 32GB Storage) | 2GHz Octa-core Helio G25 Processor | 5000 mAh Battery</t>
  </si>
  <si>
    <t>B0BF4YBLPX</t>
  </si>
  <si>
    <t>B09XB7DPW1</t>
  </si>
  <si>
    <t>Redmi 10A (Sea Blue, 4GB RAM, 64GB Storage) | 2 Ghz Octa Core Helio G25 | 5000 mAh Battery | Finger Print Sensor | Upto 5GB RAM with RAM Booster</t>
  </si>
  <si>
    <t>B07PFJ5W31</t>
  </si>
  <si>
    <t>AGARO Blaze USB 3.0 to USB Type C OTG Adapter</t>
  </si>
  <si>
    <t>Electronics|Mobiles&amp;Accessories|MobileAccessories|Cables&amp;Adapters|OTGAdapters</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</si>
  <si>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</si>
  <si>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B0B3N7LR6K</t>
  </si>
  <si>
    <t>Fire-Boltt Visionary 1.78" AMOLED Bluetooth Calling Smartwatch with 368*448 Pixel Resolution 100+ Sports Mode, TWS Connection, Voice Assistance, SPO2 &amp; Heart Rate Monitoring</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</si>
  <si>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</si>
  <si>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</si>
  <si>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B09ZQK9X8G</t>
  </si>
  <si>
    <t>Noise ColorFit Pro 4 Advanced Bluetooth Calling Smart Watch with 1.72" TruView Display, Fully-Functional Digital Crown, 311 PPI, 60Hz Refresh Rate, 500 NITS Brightness (Charcoal Black)</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</si>
  <si>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</si>
  <si>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</si>
  <si>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B07WJV6P1R</t>
  </si>
  <si>
    <t>iQOO Z6 Lite 5G by vivo (Stellar Green, 6GB RAM, 128GB Storage) | World's First Snapdragon 4 Gen 1 | 120Hz Refresh Rate | 5000mAh Battery | Travel Adapter to be Purchased Separately</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</si>
  <si>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</si>
  <si>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</si>
  <si>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Not quite durable and sturdy,https://m.media-amazon.com/images/I/71rIggrbUCL._SY88.jpg,Working good,https://m.media-amazon.com/images/I/61bKp9YO6wL._SY88.jpg,Product,Very nice product,Working well,It's a really nice product</t>
  </si>
  <si>
    <t>B0BF54LXW6</t>
  </si>
  <si>
    <t>B09XB7SRQ5</t>
  </si>
  <si>
    <t>Redmi 10A (Slate Grey, 4GB RAM, 64GB Storage) | 2 Ghz Octa Core Helio G25 | 5000 mAh Battery | Finger Print Sensor | Upto 5GB RAM with RAM Booster</t>
  </si>
  <si>
    <t>B09FFK1PQG</t>
  </si>
  <si>
    <t>Duracell 38W Fast Car Charger Adapter with Dual Output. Quick Charge, Type C PD 20W &amp; Qualcomm Certified 3.0 Compatible for iPhone, All Smartphones, Tablets &amp; More (Copper &amp; Black)</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</si>
  <si>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</si>
  <si>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</si>
  <si>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B09RMQYHLH</t>
  </si>
  <si>
    <t>realme narzo 50 (Speed Blue, 4GB RAM+64GB Storage) Helio G96 Processor | 50MP AI Triple Camera | 120Hz Ultra Smooth Display</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</si>
  <si>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</si>
  <si>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</si>
  <si>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</si>
  <si>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</si>
  <si>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</si>
  <si>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</si>
  <si>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</si>
  <si>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B0B3RSDSZ3</t>
  </si>
  <si>
    <t>B08VB34KJ1</t>
  </si>
  <si>
    <t>OPPO A74 5G (Fantastic Purple,6GB RAM,128GB Storage) with No Cost EMI/Additional Exchange Offers</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</si>
  <si>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</si>
  <si>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</si>
  <si>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B09T39K9YL</t>
  </si>
  <si>
    <t>Redmi Note 11 Pro + 5G (Stealth Black, 6GB RAM, 128GB Storage) | 67W Turbo Charge | 120Hz Super AMOLED Display | Additional Exchange Offers | Charger Included</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</si>
  <si>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</si>
  <si>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</si>
  <si>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B08VF8V79P</t>
  </si>
  <si>
    <t>Samsung Original 25W USB Travel Lightning Adapter for Cellular Phones, Black</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</si>
  <si>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</si>
  <si>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</si>
  <si>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B08G28Z33M</t>
  </si>
  <si>
    <t>realme Buds Classic Wired in Ear Earphones with Mic (Black)</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</si>
  <si>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</si>
  <si>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</si>
  <si>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B09PNKXSKF</t>
  </si>
  <si>
    <t>Noise ColorFit Pulse Grand Smart Watch with 1.69" HD Display, 60 Sports Modes, 150 Watch Faces, Spo2 Monitoring, Call Notification, Quick Replies to Text &amp; Calls (Rose Pink)</t>
  </si>
  <si>
    <t>B0B5DDJNH4</t>
  </si>
  <si>
    <t>boAt Wave Call Smart Watch, Smart Talk with Advanced Dedicated Bluetooth Calling Chip, 1.69‚Äù HD Display with 550 NITS &amp; 70% Color Gamut, 150+ Watch Faces, Multi-Sport Modes, HR, SpO2, IP68(Mauve)</t>
  </si>
  <si>
    <t>B07WDKLDRX</t>
  </si>
  <si>
    <t>iQOO Neo 6 5G (Dark Nova, 8GB RAM, 128GB Storage) | Snapdragon¬Æ 870 5G | 80W FlashCharge</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</si>
  <si>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</si>
  <si>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</si>
  <si>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B09MQSCJQ1</t>
  </si>
  <si>
    <t>boAt Xtend Smartwatch with Alexa Built-in, 1.69‚Äù HD Display, Multiple Watch Faces, Stress Monitor, Heart &amp; SpO2 Monitoring, 14 Sports Modes, Sleep Monitor, 5 ATM &amp; 7 Days Battery(Charcoal Black)</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</si>
  <si>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</si>
  <si>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</si>
  <si>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</si>
  <si>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</si>
  <si>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</si>
  <si>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</si>
  <si>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</si>
  <si>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B09MT84WV5</t>
  </si>
  <si>
    <t>Samsung EVO Plus 128GB microSDXC UHS-I U3 130MB/s Full HD &amp; 4K UHD Memory Card with Adapter (MB-MC128KA), Blue</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</si>
  <si>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</si>
  <si>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</si>
  <si>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B08VS3YLRK</t>
  </si>
  <si>
    <t>Portronics Adapto 20 Type C 20W Fast PD/Type C Adapter Charger with Fast Charging for iPhone 12/12 Pro/12 Mini/12 Pro Max/11/XS/XR/X/8/Plus, iPad Pro/Air/Mini, Galaxy 10/9/8 (Adapter Only) White</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</si>
  <si>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</si>
  <si>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</si>
  <si>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B0B4F3QNDM</t>
  </si>
  <si>
    <t>Samsung Galaxy M13 5G (Aqua Green, 6GB, 128GB Storage) | 5000mAh Battery | Upto 12GB RAM with RAM Plus</t>
  </si>
  <si>
    <t>B07GQD4K6L</t>
  </si>
  <si>
    <t>boAt Bassheads 100 in Ear Wired Earphones with Mic(Furious Red)</t>
  </si>
  <si>
    <t>B07WDKLRM4</t>
  </si>
  <si>
    <t>iQOO Z6 44W by vivo (Lumina Blue, 4GB RAM, 128GB Storage) | 6.44" FHD+ AMOLED Display | 50% Charge in just 27 mins | in-Display Fingerprint Scanning</t>
  </si>
  <si>
    <t>B0BP18W8TM</t>
  </si>
  <si>
    <t>Fire-Boltt Gladiator 1.96" Biggest Display Smart Watch with Bluetooth Calling, Voice Assistant &amp;123 Sports Modes, 8 Unique UI Interactions, SpO2, 24/7 Heart Rate Tracking</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</si>
  <si>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</si>
  <si>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</si>
  <si>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</si>
  <si>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</si>
  <si>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</si>
  <si>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</si>
  <si>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</si>
  <si>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</si>
  <si>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</si>
  <si>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B08FN6WGDQ</t>
  </si>
  <si>
    <t>Samsung Galaxy Buds Live Bluetooth Truly Wireless in Ear Earbuds with Mic, Upto 21 Hours Playtime, Mystic Black</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</si>
  <si>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</si>
  <si>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</si>
  <si>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B0B3D39RKV</t>
  </si>
  <si>
    <t>OnePlus Nord 2T 5G (Jade Fog, 12GB RAM, 256GB Storage)</t>
  </si>
  <si>
    <t>B085HY1DGR</t>
  </si>
  <si>
    <t>Sounce Spiral Charger Cable Protector Data Cable Saver Charging Cord Protective Cable Cover Headphone MacBook Laptop Earphone Cell Phone Set of 3 (Cable Protector (12 Units))</t>
  </si>
  <si>
    <t>Sounce Spiral Charger Cable Protector</t>
  </si>
  <si>
    <t>Computers&amp;Accessories|Accessories&amp;Peripherals|Cables&amp;Accessories|CableConnectionProtectors</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</si>
  <si>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</si>
  <si>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</si>
  <si>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B08D75R3Z1</t>
  </si>
  <si>
    <t>PTron Boom Ultima 4D Dual Driver, in-Ear Gaming Wired Headphones with in-line Mic, Volume Control &amp; Passive Noise Cancelling Boom 3 Earphones - (Dark Blue)</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</si>
  <si>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</si>
  <si>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</si>
  <si>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B0B4F2TTTS</t>
  </si>
  <si>
    <t>Samsung Galaxy M13 (Aqua Green, 4GB, 64GB Storage) | 6000mAh Battery | Upto 8GB RAM with RAM Plus</t>
  </si>
  <si>
    <t>B09WRMNJ9G</t>
  </si>
  <si>
    <t>OnePlus 10R 5G (Forest Green, 8GB RAM, 128GB Storage, 80W SuperVOOC)</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</si>
  <si>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</si>
  <si>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</si>
  <si>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B0B14MR9L1</t>
  </si>
  <si>
    <t>B09ZPL5VYM</t>
  </si>
  <si>
    <t>Ambrane Mobile Holding Stand, 180¬∞ Perfect View, Height Adjustment, Wide Compatibility, Multipurpose, Anti-Skid Design (Twistand, Black)</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</si>
  <si>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</si>
  <si>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</si>
  <si>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B0993BB11X</t>
  </si>
  <si>
    <t>Ambrane 10000mAh Slim Power Bank, 20W Fast Charging, Dual Output, Type C PD (Input &amp; Output), Quick Charge, Li-Polymer, Multi-Layer Protection for iPhone, Anrdoid &amp; Other Devices (Stylo 10K, Black)</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</si>
  <si>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</si>
  <si>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</si>
  <si>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B09V2PZDX8</t>
  </si>
  <si>
    <t>Nokia 105 Single SIM, Keypad Mobile Phone with Wireless FM Radio | Blue</t>
  </si>
  <si>
    <t>B085W8CFLH</t>
  </si>
  <si>
    <t>PTron Tangent Lite Bluetooth 5.0 Earphones with Mic, Hi-Fi Stereo Sound Neckband, 8Hrs Playtime, Lightweight Snug-fit in-Ear Headphones, IPX4 Water Resistant, Fast Charge &amp; Voice Assistant (Black)</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</si>
  <si>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</si>
  <si>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</si>
  <si>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B09MT6XSFW</t>
  </si>
  <si>
    <t>Samsung EVO Plus 64GB microSDXC UHS-I U1 130MB/s Full HD &amp; 4K UHD Memory Card with Adapter (MB-MC64KA), Blue</t>
  </si>
  <si>
    <t>B07RD611Z8</t>
  </si>
  <si>
    <t>Ambrane 20000mAh Power Bank with 20W Fast Charging, Triple Output, Power Delivery, Type C Input, Made in India, Multi-Layer Protection, Li-Polymer + Type C Cable (Stylo-20k, Black)</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</si>
  <si>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</si>
  <si>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</si>
  <si>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B0B4F52B5X</t>
  </si>
  <si>
    <t>Samsung Galaxy M13 (Midnight Blue, 4GB, 64GB Storage) | 6000mAh Battery | Upto 8GB RAM with RAM Plus</t>
  </si>
  <si>
    <t>B096VF5YYF</t>
  </si>
  <si>
    <t>boAt Xtend Smartwatch with Alexa Built-in, 1.69‚Äù HD Display, Multiple Watch Faces, Stress Monitor, Heart &amp; SpO2 Monitoring, 14 Sports Modes, Sleep Monitor, 5 ATM &amp; 7 Days Battery(Pitch Black)</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</si>
  <si>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</si>
  <si>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</si>
  <si>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B0B5D39BCD</t>
  </si>
  <si>
    <t>boAt Wave Call Smart Watch, Smart Talk with Advanced Dedicated Bluetooth Calling Chip, 1.69‚Äù HD Display with 550 NITS &amp; 70% Color Gamut, 150+ Watch Faces, Multi-Sport Modes, HR, SpO2, IP68(Deep Blue)</t>
  </si>
  <si>
    <t>B09XBJ1CTN</t>
  </si>
  <si>
    <t>MI Xiaomi 22.5W Fast USB Type C Charger Combo for Tablets - White</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</si>
  <si>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</si>
  <si>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</si>
  <si>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B0B4F5L738</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</si>
  <si>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</si>
  <si>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</si>
  <si>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</si>
  <si>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</si>
  <si>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</si>
  <si>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B09QS8V5N8</t>
  </si>
  <si>
    <t>Redmi Note 11 (Space Black, 4GB RAM, 64GB Storage)|90Hz FHD+ AMOLED Display | Qualcomm¬Æ Snapdragon‚Ñ¢ 680-6nm | 33W Charger Included</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</si>
  <si>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</si>
  <si>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</si>
  <si>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B09T2WRLJJ</t>
  </si>
  <si>
    <t>Redmi Note 11 Pro + 5G (Phantom White, 8GB RAM, 128GB Storage) | 67W Turbo Charge | 120Hz Super AMOLED Display | Additional Exchange Offers | Charger Included</t>
  </si>
  <si>
    <t>B089WB69Y1</t>
  </si>
  <si>
    <t>USB Charger, Oraimo Elite Dual Port 5V/2.4A Wall Charger, USB Wall Charger Adapter for iPhone 11/Xs/XS Max/XR/X/8/7/6/Plus, iPad Pro/Air 2/Mini 3/Mini 4, Samsung S4/S5, and More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</si>
  <si>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</si>
  <si>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</si>
  <si>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B0116MIKKC</t>
  </si>
  <si>
    <t>Goldmedal Curve Plus 202042 Plastic Spice 3-Pin 240V Universal Travel Adaptor (White)</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</si>
  <si>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</si>
  <si>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</si>
  <si>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B09P858DK8</t>
  </si>
  <si>
    <t>WeCool C1 Car Mobile Holder with One Click Technology,360¬∞ Rotational, Strong Suction Cup,Compatible with 4 to 6 Inch Devices, Wildshield and Dashboard Mobile Holder for Car, and Use</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</si>
  <si>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</si>
  <si>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</si>
  <si>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B07DJLFMPS</t>
  </si>
  <si>
    <t>HP 32GB Class 10 MicroSD Memory Card (U1 TF Card¬†32GB)</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</si>
  <si>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</si>
  <si>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</si>
  <si>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B07WHQWXL7</t>
  </si>
  <si>
    <t>iQOO Z6 44W by vivo (Lumina Blue, 6GB RAM, 128GB Storage) | 6.44" FHD+ AMOLED Display | 50% Charge in just 27 mins | in-Display Fingerprint Scanning</t>
  </si>
  <si>
    <t>B07WDK3ZS6</t>
  </si>
  <si>
    <t>iQOO Z6 Lite 5G by vivo (Mystic Night, 6GB RAM, 128GB Storage) | World's First Snapdragon 4 Gen 1 | 120Hz Refresh Rate | 5000mAh Battery | Travel Adapter to be Purchased Separately</t>
  </si>
  <si>
    <t>B09T2S8X9C</t>
  </si>
  <si>
    <t>Redmi Note 11 Pro + 5G (Stealth Black, 8GB RAM, 256GB Storage) | 67W Turbo Charge | 120Hz Super AMOLED Display | Additional Exchange Offers | Charger Included</t>
  </si>
  <si>
    <t>B07S9S86BF</t>
  </si>
  <si>
    <t>boAt Bassheads 242 in Ear Wired Earphones with Mic(Active Black)</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</si>
  <si>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</si>
  <si>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</si>
  <si>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B07N8RQ6W7</t>
  </si>
  <si>
    <t>Portronics MODESK POR-122 Universal Mobile Tabletop Holder (Black)</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</si>
  <si>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</si>
  <si>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</si>
  <si>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B09FKDH6FS</t>
  </si>
  <si>
    <t>realme narzo 50i (Mint Green, 2GB RAM+32GB Storage) Octa Core Processor | 6.5" inch Large Display</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</si>
  <si>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</si>
  <si>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</si>
  <si>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B08HVJCW95</t>
  </si>
  <si>
    <t>MI 10000mAh 3i Lithium Polymer Power Bank Dual Input(Micro-USB and Type C) and Output Ports 18W Fast Charging (Metallic Blue)</t>
  </si>
  <si>
    <t>B09YDFDVNS</t>
  </si>
  <si>
    <t>Nokia 105 Plus Single SIM, Keypad Mobile Phone with Wireless FM Radio, Memory Card Slot and MP3 Player | Red</t>
  </si>
  <si>
    <t>B07WGPKTS4</t>
  </si>
  <si>
    <t>iQOO Z6 44W by vivo (Raven Black, 4GB RAM, 128GB Storage) | 6.44" FHD+ AMOLED Display | 50% Charge in just 27 mins | in-Display Fingerprint Scanning</t>
  </si>
  <si>
    <t>B09MZCQYHZ</t>
  </si>
  <si>
    <t>Ambrane 10000mAh Slim Power Bank, 20W Fast Charging, Dual Output, Type C PD (Input &amp; Output), Quick Charge, Li-Polymer, Multi-Layer Protection for iPhone, Anrdoid &amp; Other Devices (Stylo 10K, Green)</t>
  </si>
  <si>
    <t>B0B4F2ZWL3</t>
  </si>
  <si>
    <t>Samsung Galaxy M13 (Stardust Brown, 6GB, 128GB Storage) | 6000mAh Battery | Upto 12GB RAM with RAM Plus</t>
  </si>
  <si>
    <t>B08VB2CMR3</t>
  </si>
  <si>
    <t>OPPO A74 5G (Fluid Black, 6GB RAM, 128GB Storage) with No Cost EMI/Additional Exchange Offers</t>
  </si>
  <si>
    <t>B095RTJH1M</t>
  </si>
  <si>
    <t>Spigen EZ Fit Tempered Glass Screen Protector Guard for iPhone 14/13/13 Pro - 2 Pack</t>
  </si>
  <si>
    <t>Electronics|Mobiles&amp;Accessories|MobileAccessories|Maintenance,Upkeep&amp;Repairs|ScreenProtectors</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</si>
  <si>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</si>
  <si>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</si>
  <si>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B097R25DP7</t>
  </si>
  <si>
    <t>Noise ColorFit Pulse Smartwatch with 3.56 cm (1.4") Full Touch HD Display, SpO2, Heart Rate, Sleep Monitors &amp; 10-Day Battery - Jet Black</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</si>
  <si>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</si>
  <si>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</si>
  <si>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B09YDFKJF8</t>
  </si>
  <si>
    <t>Nokia 105 Plus Single SIM, Keypad Mobile Phone with Wireless FM Radio, Memory Card Slot and MP3 Player | Charcoal</t>
  </si>
  <si>
    <t>B07WDK3ZS2</t>
  </si>
  <si>
    <t>iQOO Z6 Pro 5G by vivo (Legion Sky, 8GB RAM, 128GB Storage) | Snapdragon 778G 5G | 66W FlashCharge | 1300 nits Peak Brightness | HDR10+</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</si>
  <si>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</si>
  <si>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</si>
  <si>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B08RZ5K9YH</t>
  </si>
  <si>
    <t>MI 33W SonicCharge 2.0 USB Charger for Cellular Phones - White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</si>
  <si>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</si>
  <si>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</si>
  <si>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B08444S68L</t>
  </si>
  <si>
    <t>OPPO A31 (Mystery Black, 6GB RAM, 128GB Storage) with No Cost EMI/Additional Exchange Offers</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</si>
  <si>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</si>
  <si>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</si>
  <si>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B07WHQBZLS</t>
  </si>
  <si>
    <t>iQOO vivo Z6 5G (Chromatic Blue, 8GB RAM, 128GB Storage) | Snapdragon 695-6nm Processor | 120Hz FHD+ Display | 5000mAh Battery</t>
  </si>
  <si>
    <t>B09JS562TP</t>
  </si>
  <si>
    <t>Motorola a10 Dual Sim keypad Mobile with 1750 mAh Battery, Expandable Storage Upto 32GB, Wireless FM with Recording - Rose Gold</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</si>
  <si>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</si>
  <si>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</si>
  <si>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B09V17S2BG</t>
  </si>
  <si>
    <t>boAt Wave Lite Smartwatch with 1.69" HD Display, Heart Rate &amp; SpO2 Level Monitor, Multiple Watch Faces, Activity Tracker, Multiple Sports Modes &amp; IP68 (Deep Blue)</t>
  </si>
  <si>
    <t>B0B5CGTBKV</t>
  </si>
  <si>
    <t>boAt Wave Call Smart Watch, Smart Talk with Advanced Dedicated Bluetooth Calling Chip, 1.69‚Äù HD Display with 550 NITS &amp; 70% Color Gamut, 150+ Watch Faces, Multi-Sport Modes,HR,SpO2(Caribbean Green)</t>
  </si>
  <si>
    <t>B0B23LW7NV</t>
  </si>
  <si>
    <t>Spigen EZ Fit Tempered Glass Screen Protector for iPhone 14 Pro Max - 2 Pack (Sensor Protection)</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</si>
  <si>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</si>
  <si>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</si>
  <si>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</si>
  <si>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</si>
  <si>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</si>
  <si>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</si>
  <si>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</si>
  <si>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B0971DWFDT</t>
  </si>
  <si>
    <t>Portronics CarPower Mini Car Charger with Dual Output, Fast Charging (Type C PD 18W + QC 3.0A) Compatible with All Smartphones(Black)</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</si>
  <si>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</si>
  <si>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</si>
  <si>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B0BNV7JM5Y</t>
  </si>
  <si>
    <t>boAt Newly Launched Wave Electra with 1.81" HD Display, Smart Calling with Ultra-Seamless BT Calling Chip,20 Built-In Watch Faces,100 + Sports Modes,Menu Personalization,In-Built Games(Charcoal Black)</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</si>
  <si>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</si>
  <si>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</si>
  <si>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B0B53QFZPY</t>
  </si>
  <si>
    <t>PTron Newly Launched Force X10 Bluetooth Calling Smartwatch with 1.7" Full Touch Color Display, Real Heart Rate Monitor, SpO2, Watch Faces, 5 Days Runtime, Fitness Trackers &amp; IP68 Waterproof (Pink)</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</si>
  <si>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</si>
  <si>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</si>
  <si>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</si>
  <si>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B07WJWRNVK</t>
  </si>
  <si>
    <t>iQOO vivo Z6 5G (Dynamo Black, 6GB RAM, 128GB Storage) | Snapdragon 695-6nm Processor | 120Hz FHD+ Display | 5000mAh Battery</t>
  </si>
  <si>
    <t>B01F25X6RQ</t>
  </si>
  <si>
    <t>Samsung Ehs64 Ehs64Avfwecinu Hands-Free Wired In Ear Earphones With Mic With Remote Note (White)</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</si>
  <si>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</si>
  <si>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</si>
  <si>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B0B244R4KB</t>
  </si>
  <si>
    <t>Spigen EZ Fit Tempered Glass Screen Protector for iPhone 14 Pro - 2 Pack (Sensor Protection)</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</si>
  <si>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</si>
  <si>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</si>
  <si>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B0BMGG6NKT</t>
  </si>
  <si>
    <t>Samsung Galaxy M04 Dark Blue, 4GB RAM, 128GB Storage | Upto 8GB RAM with RAM Plus | MediaTek Helio P35 | 5000 mAh Battery</t>
  </si>
  <si>
    <t>B092JHPL72</t>
  </si>
  <si>
    <t>SWAPKART Flexible Mobile Tabletop Stand, Metal Built, Heavy Duty Foldable Lazy Bracket Clip Mount Multi Angle Clamp for All Smartphones (Pack of 1), Multi Color</t>
  </si>
  <si>
    <t>Electronics|Mobiles&amp;Accessories|MobileAccessories|Mounts|Bedstand&amp;DeskMounts</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</si>
  <si>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</si>
  <si>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</si>
  <si>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</si>
  <si>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</si>
  <si>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B09GFM8CGS</t>
  </si>
  <si>
    <t>Redmi 9A Sport (Carbon Black, 2GB RAM, 32GB Storage) | 2GHz Octa-core Helio G25 Processor | 5000 mAh Battery</t>
  </si>
  <si>
    <t>B0B3MWYCHQ</t>
  </si>
  <si>
    <t>Fire-Boltt Ring 3 Smart Watch 1.8 Biggest Display with Advanced Bluetooth Calling Chip, Voice Assistance,118 Sports Modes, in Built Calculator &amp; Games, SpO2, Heart Rate Monitoring</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</si>
  <si>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</si>
  <si>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</si>
  <si>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B09J2MM5C6</t>
  </si>
  <si>
    <t>Amozo Ultra Hybrid Camera and Drop Protection Back Cover Case for iPhone 13 (TPU + Polycarbonate | Crystal Transparent)</t>
  </si>
  <si>
    <t>Electronics|Mobiles&amp;Accessories|MobileAccessories|Cases&amp;Covers|BasicCases</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</si>
  <si>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</si>
  <si>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</si>
  <si>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B07Q4QV1DL</t>
  </si>
  <si>
    <t>ELV Aluminum Adjustable Mobile Phone Foldable Tabletop Stand Dock Mount for All Smartphones, Tabs, Kindle, iPad (Black)</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</si>
  <si>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</si>
  <si>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</si>
  <si>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B0B56YRBNT</t>
  </si>
  <si>
    <t>Tecno Spark 9 (Sky Mirror, 6GB RAM,128GB Storage) | 11GB Expandable RAM | Helio G37 Gaming Processor</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</si>
  <si>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</si>
  <si>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</si>
  <si>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B01DF26V7A</t>
  </si>
  <si>
    <t>JBL C100SI Wired In Ear Headphones with Mic, JBL Pure Bass Sound, One Button Multi-function Remote, Premium Metallic Finish, Angled Buds for Comfort fit (Red)</t>
  </si>
  <si>
    <t>B08K4PSZ3V</t>
  </si>
  <si>
    <t>Tukzer Capacitive Stylus Pen for Touch Screens Devices, Fine Point, Lightweight Metal Body with Magnetism Cover Cap for Smartphones/Tablets/iPad/iPad Pro/iPhone (Grey)</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</si>
  <si>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</si>
  <si>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</si>
  <si>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B0B4F1YC3J</t>
  </si>
  <si>
    <t>B08K4RDQ71</t>
  </si>
  <si>
    <t>Tukzer Capacitive Stylus Pen for Touch Screens Devices, Fine Point, Lightweight Metal Body with Magnetism Cover Cap for Smartphones/Tablets/iPad/iPad Pro/iPhone (White)</t>
  </si>
  <si>
    <t>B085CZ3SR1</t>
  </si>
  <si>
    <t>Mi 10W Wall Charger for Mobile Phones with Micro USB Cable (Black)</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</si>
  <si>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</si>
  <si>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</si>
  <si>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B09YV3K34W</t>
  </si>
  <si>
    <t>B09Z6WH2N1</t>
  </si>
  <si>
    <t>STRIFF 12 Pieces Highly Flexible Silicone Micro USB Protector, Mouse Cable Protector, Suit for All Cell Phones, Computers and Chargers (White)</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</si>
  <si>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</si>
  <si>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</si>
  <si>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B09NL4DJ2Z</t>
  </si>
  <si>
    <t>FLiX (Beetel) USB to Type C PVC Data Sync &amp; 2A Smartphone Fast Charging Cable, Made in India, 480Mbps Data Sync, Tough Cable, 1 Meter Long USB Cable for USB Type C Devices Black XCD-C12</t>
  </si>
  <si>
    <t>B0BGSV43WY</t>
  </si>
  <si>
    <t>Noise ColorFit Pro 4 Alpha Bluetooth Calling Smart Watch with 1.78 AMOLED Display, Tru Sync, 60hz Refresh Rate, instacharge, Gesture Control, Functional 360 Digital Crown (Jet Black)</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</si>
  <si>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</si>
  <si>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</si>
  <si>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B0926V9CTV</t>
  </si>
  <si>
    <t>Elv Mobile Phone Mount Tabletop Holder for Phones and Tablets - Black</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</si>
  <si>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</si>
  <si>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</si>
  <si>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B07WGPKMP5</t>
  </si>
  <si>
    <t>iQOO Z6 44W by vivo (Raven Black, 6GB RAM, 128GB Storage) | 6.44" FHD+ AMOLED Display | 50% Charge in just 27 mins | in-Display Fingerprint Scanning</t>
  </si>
  <si>
    <t>B0BBFJ9M3X</t>
  </si>
  <si>
    <t>Redmi 11 Prime 5G (Meadow Green, 4GB RAM 64GB ROM) | Prime Design | MTK Dimensity 700 | 50 MP Dual Cam | 5000mAh | 7 Band 5G</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</si>
  <si>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</si>
  <si>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</si>
  <si>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B09PLFJ7ZW</t>
  </si>
  <si>
    <t>Noise Pulse Buzz 1.69" Bluetooth Calling Smart Watch with Call Function, 150 Watch Faces, 60 Sports Modes, Spo2 &amp; Heart Rate Monitoring, Calling Smart Watch for Men &amp; Women - Rose Pink</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</si>
  <si>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</si>
  <si>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</si>
  <si>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B0B53NXFFR</t>
  </si>
  <si>
    <t>PTron Newly Launched Force X10 Bluetooth Calling Smartwatch with 1.7" Full Touch Display, Real Heart Rate Monitor, SpO2, Watch Faces, 5 Days Runtime, Health/Fitness Trackers &amp; IP68 Waterproof (Black)</t>
  </si>
  <si>
    <t>B07GNC2592</t>
  </si>
  <si>
    <t>Portronics CLAMP X Car-Vent Mobile Holder 360 Degree Rotational(Black)</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</si>
  <si>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</si>
  <si>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</si>
  <si>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B09TP5KBN7</t>
  </si>
  <si>
    <t>pTron Volta Dual Port 12W Smart USB Charger Adapter, Multi-Layer Protection, Made in India, BIS Certified, Fast Charging Power Adaptor Without Cable for All iOS &amp; Android Devices (Black)</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</si>
  <si>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</si>
  <si>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</si>
  <si>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B0949SBKMP</t>
  </si>
  <si>
    <t>boAt Flash Edition Smart Watch with Activity Tracker, Multiple Sports Modes, 1.3" Screen, 170+ Watch Faces, Sleep Monitor, Gesture, Camera &amp; Music Control, IP68 &amp; 7 Days Battery Life(Lightning Black)</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</si>
  <si>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</si>
  <si>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</si>
  <si>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B09V175NP7</t>
  </si>
  <si>
    <t>boAt Wave Lite Smartwatch with 1.69 Inches(4.29cm) HD Display, Heart Rate &amp; SpO2 Level Monitor, Multiple Watch Faces, Activity Tracker, Multiple Sports Modes &amp; IP68 (Scarlet Red)</t>
  </si>
  <si>
    <t>B07WHSJXLF</t>
  </si>
  <si>
    <t>iQOO Z6 Pro 5G by vivo (Phantom Dusk, 8GB RAM, 128GB Storage) | Snapdragon 778G 5G | 66W FlashCharge | 1300 nits Peak Brightness | HDR10+</t>
  </si>
  <si>
    <t>B0BD3T6Z1D</t>
  </si>
  <si>
    <t>Samsung Galaxy M32 Prime Edition (Light Blue, 4GB RAM, 64GB)</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</si>
  <si>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</si>
  <si>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</si>
  <si>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B09LHYZ3GJ</t>
  </si>
  <si>
    <t>Redmi Note 11T 5G (Matte Black, 6GB RAM, 128GB ROM)| Dimensity 810 5G | 33W Pro Fast Charging | Charger Included | Additional Exchange Offers|Get 2 Months of YouTube Premium Free!</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</si>
  <si>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</si>
  <si>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</si>
  <si>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B07WFPMGQQ</t>
  </si>
  <si>
    <t>iQOO Z6 Pro 5G by vivo (Legion Sky, 6GB RAM, 128GB Storage) | Snapdragon 778G 5G | 66W FlashCharge | 1300 nits Peak Brightness | HDR10+</t>
  </si>
  <si>
    <t>B09QS9X9L8</t>
  </si>
  <si>
    <t>Redmi Note 11 (Horizon Blue, 6GB RAM, 64GB Storage)|90Hz FHD+ AMOLED Display | Qualcomm¬Æ Snapdragon‚Ñ¢ 680-6nm | 33W Charger Included</t>
  </si>
  <si>
    <t>B0B6BLTGTT</t>
  </si>
  <si>
    <t>Noise Pulse 2 Max Advanced Bluetooth Calling Smart Watch with 1.85'' TFT and 550 Nits Brightness, Smart DND, 10 Days Battery, 100 Sports Mode, Smartwatch for Men and Women - (Jet Black)</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</si>
  <si>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</si>
  <si>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</si>
  <si>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</si>
  <si>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</si>
  <si>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B084DTMYWK</t>
  </si>
  <si>
    <t>Myvn 30W Warp/20W Dash Charging Usb Type C Charger Cable Compatible For Cellular Phones Oneplus 8T 8 8Pro 7 Pro / 7T / 7T Pro Nord And Oneplus 3 / 3T / 5 / 5T / 6 / 6T / 7</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</si>
  <si>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</si>
  <si>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</si>
  <si>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B0B53QLB9H</t>
  </si>
  <si>
    <t>PTron Newly Launched Force X10 Bluetooth Calling Smartwatch with 1.7" Full Touch Color Display, Real Heart Rate Monitor, SpO2, Watch Faces, 5 Days Runtime, Fitness Trackers &amp; IP68 Waterproof (Blue)</t>
  </si>
  <si>
    <t>B0BDYW3RN3</t>
  </si>
  <si>
    <t>SanDisk Ultra¬Æ microSDXC‚Ñ¢ UHS-I Card, 256GB, 150MB/s R, 10 Y Warranty, for Smartphones</t>
  </si>
  <si>
    <t>B0B3RS9DNF</t>
  </si>
  <si>
    <t>B09QS9X16F</t>
  </si>
  <si>
    <t>Redmi Note 11 (Space Black, 6GB RAM, 64GB Storage) | 90Hz FHD+ AMOLED Display | Qualcomm¬Æ Snapdragon‚Ñ¢ 680-6nm | 33W Charger Included</t>
  </si>
  <si>
    <t>B08HV25BBQ</t>
  </si>
  <si>
    <t>Noise ColorFit Pro 2 Full Touch Control Smart Watch with 35g Weight &amp; Upgraded LCD Display (Deep Wine)</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</si>
  <si>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</si>
  <si>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</si>
  <si>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B09LJ116B5</t>
  </si>
  <si>
    <t>Redmi Note 11T 5G (Aquamarine Blue, 6GB RAM, 128GB ROM)| Dimensity 810 5G | 33W Pro Fast Charging | Charger Included | Additional Exchange Offers| Get 2 Months of YouTube Premium Free!</t>
  </si>
  <si>
    <t>B0BMVWKZ8G</t>
  </si>
  <si>
    <t>Newly Launched Boult Dive+ with 1.85" HD Display, Bluetooth Calling Smartwatch, 500 Nits Brightness, 7 Days Battery Life, 150+ Watch Faces, 100+ Sport Modes, IP68 Waterproof Smart Watch (Jet Black)</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</si>
  <si>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</si>
  <si>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</si>
  <si>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B0BD92GDQH</t>
  </si>
  <si>
    <t>OnePlus Nord Watch with 1.78‚Äù AMOLED Display, 60 Hz Refresh Rate, 105 Fitness Modes, 10 Days Battery, SPO2, Heart Rate, Stress Monitor, Women Health Tracker &amp; Multiple Watch Face [Midnight Black]</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</si>
  <si>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</si>
  <si>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</si>
  <si>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B0B5GF6DQD</t>
  </si>
  <si>
    <t>Noise Agile 2 Buzz Bluetooth Calling Smart Watch with 1.28" TFT Display,Dual Button,in-Built Mic &amp; Speaker,AI Voice Assistant, Health Suite,in-Built Games, 100 Watch Faces-(Jet Black)</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</si>
  <si>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</si>
  <si>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</si>
  <si>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B09JS94MBV</t>
  </si>
  <si>
    <t>Motorola a10 Dual Sim keypad Mobile with 1750 mAh Battery, Expandable Storage Upto 32GB, Wireless FM with Recording - Dark Blue</t>
  </si>
  <si>
    <t>B09YV463SW</t>
  </si>
  <si>
    <t>Fire-Boltt Ninja 3 Smartwatch Full Touch 1.69 " &amp; 60 Sports Modes with IP68, Sp02 Tracking, Over 100 Cloud based watch faces ( Silver )</t>
  </si>
  <si>
    <t>B09NL4DCXK</t>
  </si>
  <si>
    <t>Flix (Beetel) Bolt 2.4 12W Dual USB Smart Charger, Made in India, Bis Certified, Fast Charging Power Adaptor with 1 Meter USB to Type C Cable for Cellular Phones (White)(Xwc-64D)</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</si>
  <si>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</si>
  <si>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</si>
  <si>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B0B8CHJLWJ</t>
  </si>
  <si>
    <t>Kyosei Advanced Tempered Glass Compatible with Google Pixel 6a with Military-Grade Anti-Explosion Edge-to-Edge Coverage Screen Protector Guard</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</si>
  <si>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</si>
  <si>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</si>
  <si>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B0B8ZWNR5T</t>
  </si>
  <si>
    <t>STRIFF 12 Pieces Highly Flexible Silicone Micro USB Protector, Mouse Cable Protector, Suit for All Cell Phones, Computers and Chargers (Black)</t>
  </si>
  <si>
    <t>B0BBFJLP21</t>
  </si>
  <si>
    <t>Redmi 11 Prime 5G (Thunder Black, 4GB RAM, 64GB Storage) | Prime Design | MTK Dimensity 700 | 50 MP Dual Cam | 5000mAh | 7 Band 5G</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</si>
  <si>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</si>
  <si>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</si>
  <si>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B01F262EUU</t>
  </si>
  <si>
    <t>Samsung Original EHS64 Wired in Ear Earphones with Mic, Black</t>
  </si>
  <si>
    <t>B09VZBGL1N</t>
  </si>
  <si>
    <t>STRIFF Multi Angle Tablet/Mobile Stand. Holder for iPhone, Android, Samsung, OnePlus, Xiaomi. Portable,Foldable Stand.Perfect for Bed,Office, Home,Gift and Desktop (Black)</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</si>
  <si>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</si>
  <si>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</si>
  <si>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B0BNVBJW2S</t>
  </si>
  <si>
    <t>boAt Newly Launched Wave Electra with 1.81" HD Display, Smart Calling Ultra-Seamless BT Calling Chip, 20 Built-in Watch Faces, 100 + Sports Modes, Menu Personalization, in-Built Games(Cherry Blossom)</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</si>
  <si>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</si>
  <si>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</si>
  <si>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</si>
  <si>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</si>
  <si>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</si>
  <si>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B096TWZRJC</t>
  </si>
  <si>
    <t>Sounce 360 Adjustable Mobile Phone Holder, Universal Phone Holder Clip Lazy Bracket Flexible Gooseneck Clamp Long Arms Mount for Mobile Tabletop Stand for Bedroom, Office, Bathroom, White</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</si>
  <si>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</si>
  <si>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</si>
  <si>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B09GP6FBZT</t>
  </si>
  <si>
    <t>OpenTech¬Æ Military-Grade Tempered Glass Screen Protector Compatible for iPhone 13/13 Pro / 14 with Edge to Edge Coverage and Easy Installation kit (6.1 Inches)</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</si>
  <si>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</si>
  <si>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</si>
  <si>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B0B3DV7S9B</t>
  </si>
  <si>
    <t>EN LIGNE Adjustable Cell Phone Stand, Foldable Portable Phone Stand Phone Holder for Desk, Desktop Tablet Stand Compatible with Mobile Phone/iPad/Tablet (Black)</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</si>
  <si>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</si>
  <si>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</si>
  <si>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B09MKP344P</t>
  </si>
  <si>
    <t>Tecno Spark 8T (Turquoise Cyan, 4GB RAM,64GB Storage) | 50MP AI Camera | 7GB Expandable RAM</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</si>
  <si>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</si>
  <si>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</si>
  <si>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B08JW1GVS7</t>
  </si>
  <si>
    <t>URBN 20000 mAh Lithium_Polymer 22.5W Super Fast Charging Ultra Compact Power Bank with Quick Charge &amp; Power Delivery, Type C Input/Output, Made in India, Type C Cable Included (Camo)</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</si>
  <si>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</si>
  <si>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</si>
  <si>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B09LHZSMRR</t>
  </si>
  <si>
    <t>Redmi Note 11T 5G (Stardust White, 6GB RAM, 128GB ROM)| Dimensity 810 5G | 33W Pro Fast Charging | Charger Included | Additional Exchange Offers|Get 2 Months of YouTube Premium Free!</t>
  </si>
  <si>
    <t>B0B5V47VK4</t>
  </si>
  <si>
    <t>OnePlus 10T 5G (Moonstone Black, 8GB RAM, 128GB Storage)</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</si>
  <si>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</si>
  <si>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</si>
  <si>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B08H21B6V7</t>
  </si>
  <si>
    <t>Nokia 150 (2020) (Cyan)</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</si>
  <si>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</si>
  <si>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</si>
  <si>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B09BNXQ6BR</t>
  </si>
  <si>
    <t>Noise ColorFit Ultra SE Smart Watch with 1.75"(4.3cm) HD Display, Aluminium Alloy Body, 60 Sports Modes, Spo2, Lightweight, Stock Market Info, Calls &amp; SMS Reply (Vintage Brown)</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</si>
  <si>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</si>
  <si>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</si>
  <si>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B01FSYQ2A4</t>
  </si>
  <si>
    <t>boAt Rockerz 400 Bluetooth On Ear Headphones With Mic With Upto 8 Hours Playback &amp; Soft Padded Ear Cushions(Grey/Green)</t>
  </si>
  <si>
    <t>Electronics|Headphones,Earbuds&amp;Accessories|Headphones|On-Ear</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</si>
  <si>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</si>
  <si>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</si>
  <si>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B08L5FM4JC</t>
  </si>
  <si>
    <t>SanDisk Ultra microSD UHS-I Card 64GB, 120MB/s R</t>
  </si>
  <si>
    <t>B0B54Y2SNX</t>
  </si>
  <si>
    <t>iPhone Original 20W C Type Fast PD Charger Compatible with I-Phone13/13 mini/13pro/13 pro Max I-Phone 12/12 Pro/12mini/12 Pro Max, I-Phone11/11 Pro/11 Pro Max 2020 (Only Adapter)</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</si>
  <si>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</si>
  <si>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</si>
  <si>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B08BQ947H3</t>
  </si>
  <si>
    <t>LIRAMARK Webcam Cover Slide, Ultra Thin Laptop Camera Cover Slide Blocker for Computer MacBook Pro iMac PC Tablet (Pack of 3)</t>
  </si>
  <si>
    <t>Computers&amp;Accessories|Accessories&amp;Peripherals|LaptopAccessories|CameraPrivacyCovers</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</si>
  <si>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</si>
  <si>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</si>
  <si>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B0B7DHSKS7</t>
  </si>
  <si>
    <t>Nokia 8210 4G Volte keypad Phone with Dual SIM, Big Display, inbuilt MP3 Player &amp; Wireless FM Radio | Blue</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</si>
  <si>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</si>
  <si>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</si>
  <si>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B09SJ1FTYV</t>
  </si>
  <si>
    <t>Sounce Protective Case Cover Compatible Boat Xtend Overall Protective Case TPU HD Clear Ultra-Thin Cover with Unbreakable Screen Guard</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</si>
  <si>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</si>
  <si>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</si>
  <si>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B09XJ5LD6L</t>
  </si>
  <si>
    <t>Samsung Galaxy M53 5G (Deep Ocean Blue, 6GB, 128GB Storage) | 108MP | sAmoled+ 120Hz | 12GB RAM with RAM Plus | Travel Adapter to be Purchased Separately</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</si>
  <si>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</si>
  <si>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</si>
  <si>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B07WHS7MZ1</t>
  </si>
  <si>
    <t>iQOO 9 SE 5G (Sunset Sierra, 8GB RAM, 128GB Storage) | Qualcomm Snapdragon 888 | 66W Flash Charge</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</si>
  <si>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</si>
  <si>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</si>
  <si>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B0BBVKRP7B</t>
  </si>
  <si>
    <t>SHREENOVA ID116 Plus Bluetooth Fitness Smart Watch for Men Women and Kids Activity Tracker (Black)</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</si>
  <si>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</si>
  <si>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</si>
  <si>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B09NY7W8YD</t>
  </si>
  <si>
    <t>POCO C31 (Shadow Gray, 64 GB) (4 GB RAM)</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</si>
  <si>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</si>
  <si>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</si>
  <si>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B0BMM7R92G</t>
  </si>
  <si>
    <t>Noise_Colorfit Smart Watch Charger 2 Pin USB Fast Charger Magnetic Charging Cable Adapter (Smart Watch Charger 2 pin)</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</si>
  <si>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</si>
  <si>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</si>
  <si>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B08M66K48D</t>
  </si>
  <si>
    <t>POPIO Tempered Glass Screen Protector Compatible for iPhone 12 / iPhone 12 Pro with Case Friendly Edge to Edge Coverage and Easy Installation kit, Pack of 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</si>
  <si>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</si>
  <si>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</si>
  <si>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B09RFB2SJQ</t>
  </si>
  <si>
    <t>10WeRun Id-116 Bluetooth Smartwatch Wireless Fitness Band for Boys, Girls, Men, Women &amp; Kids | Sports Gym Watch for All Smart Phones I Heart Rate and spo2 Monitor</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</si>
  <si>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</si>
  <si>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</si>
  <si>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B0B82YGCF6</t>
  </si>
  <si>
    <t>Tokdis MX-1 Pro Bluetooth Calling Smartwatch - 1.69‚Äù LCD Display, Multiple Watch Faces, Sleep Monitor, Heart &amp; SpO2 Monitoring, Multiple Sports Modes, Water Resistant</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</si>
  <si>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</si>
  <si>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</si>
  <si>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B08HF4W2CT</t>
  </si>
  <si>
    <t>URBN 20000 mAh lithium_polymer Power Bank with 12 Watt Fast Charging, Camo</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</si>
  <si>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</si>
  <si>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</si>
  <si>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B08BCKN299</t>
  </si>
  <si>
    <t>Sounce Gold Plated 3.5 mm Headphone Splitter for Computer 2 Male to 1 Female 3.5mm Headphone Mic Audio Y Splitter Cable Smartphone Headset to PC Adapter ‚Äì (Black,20cm)</t>
  </si>
  <si>
    <t>Electronics|Headphones,Earbuds&amp;Accessories|Adapters</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</si>
  <si>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</si>
  <si>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</si>
  <si>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B0B2X35B1K</t>
  </si>
  <si>
    <t>Noise ColorFit Ultra 2 Buzz 1.78" AMOLED Bluetooth Calling Watch with 368*448px Always On Display, Premium Metallic Finish, 100+ Watch Faces, 100+ Sports Modes, Health Suite (Jet Black)</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</si>
  <si>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</si>
  <si>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</si>
  <si>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B09QS9CWLV</t>
  </si>
  <si>
    <t>B0B1NX6JTN</t>
  </si>
  <si>
    <t>Spigen Ultra Hybrid Back Cover Case Compatible with iPhone 14 Pro max (TPU + Poly Carbonate | Crystal Clear)</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</si>
  <si>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</si>
  <si>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</si>
  <si>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B078G6ZF5Z</t>
  </si>
  <si>
    <t>Oraimo 18W USB &amp; Type-C Dual Output Super Fast Charger Wall Adapter PE2.0&amp;Quick Charge 3.0 &amp; Power Delivery 3.0 Compatible for iPhone 13/13 Mini/13 Pro Max/12/12 Pro Max, iPad Mini/Pro, Pixel, Galaxy, Airpods Pro</t>
  </si>
  <si>
    <t>B0BBW521YC</t>
  </si>
  <si>
    <t>LAPSTER 12pcs Spiral Cable Protectors for Charger, Wires, Data Charger Cable Protector for Computers, Cell Phones etc.(Grey)</t>
  </si>
  <si>
    <t>Electronics|Mobiles&amp;Accessories|MobileAccessories|D√©cor|PhoneCharms</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</si>
  <si>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</si>
  <si>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</si>
  <si>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B09HSKYMB3</t>
  </si>
  <si>
    <t>MI REDMI 9i Sport (Carbon Black, 64 GB) (4 GB RAM)</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</si>
  <si>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</si>
  <si>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</si>
  <si>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B09YV42QHZ</t>
  </si>
  <si>
    <t>Fire-Boltt Ninja 3 Smartwatch Full Touch 1.69 " &amp; 60 Sports Modes with IP68, Sp02 Tracking, Over 100 Cloud based watch faces ( Green )</t>
  </si>
  <si>
    <t>B09BF8JBWX</t>
  </si>
  <si>
    <t>Lava A1 Josh 21(Blue Silver) -Dual Sim,Call Blink Notification,Military Grade Certified with 4 Day Battery Backup, Keypad Mobile</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</si>
  <si>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</si>
  <si>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</si>
  <si>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B0B5YBGCKD</t>
  </si>
  <si>
    <t>POPIO Tempered Glass Compatible for iPhone 13 / iPhone 13 Pro/iPhone 14 (Transparent) Edge to Edge Full Screen Coverage with Installation Kit, Pack of 2</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</si>
  <si>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</si>
  <si>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</si>
  <si>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B09MY4W73Q</t>
  </si>
  <si>
    <t>Amozo Ultra Hybrid Camera and Drop Protection Back Cover Case for iPhone 13 (Polycarbonate| Back Transparent - Sides Black)</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</si>
  <si>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</si>
  <si>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</si>
  <si>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B09T37CKQ5</t>
  </si>
  <si>
    <t>FLiX Usb Charger,Flix (Beetel) Bolt 2.4 Dual Poart,5V/2.4A/12W Usb Wall Charger Fast Charging,Adapter For Android/Iphone 11/Xs/Xs Max/Xr/X/8/7/6/Plus,Ipad Pro/Air 2/Mini 3/4,Samsung S4/S5 &amp; More-Black</t>
  </si>
  <si>
    <t>B09GFPN6TP</t>
  </si>
  <si>
    <t>Redmi 9A Sport (Coral Green, 3GB RAM, 32GB Storage) | 2GHz Octa-core Helio G25 Processor | 5000 mAh Battery</t>
  </si>
  <si>
    <t>B0B298D54H</t>
  </si>
  <si>
    <t>Prolet Classic Bumper Case Cover for Samsung Galaxy Watch 4 44mm TPU Plated Full Screen Protector (Black)</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</si>
  <si>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</si>
  <si>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</si>
  <si>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B08VB57558</t>
  </si>
  <si>
    <t>Samsung Galaxy S20 FE 5G (Cloud Navy, 8GB RAM, 128GB Storage) with No Cost EMI &amp; Additional Exchange Offers</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</si>
  <si>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</si>
  <si>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</si>
  <si>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B0B9BXKBC7</t>
  </si>
  <si>
    <t>WeCool S5 Long Selfie Stick, with Large Reinforced Tripod Stand up to 61 Inch / 156 Cms, Ultra Long Multi Function Bluetooth Selfie Stick with 1/4 Screw Compatible with Gopro, Camera, and Ring Light</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</si>
  <si>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</si>
  <si>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</si>
  <si>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B09NY6TRXG</t>
  </si>
  <si>
    <t>POCO C31 (Royal Blue, 64 GB) (4 GB RAM)</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</si>
  <si>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</si>
  <si>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</si>
  <si>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B09NVPJ3P4</t>
  </si>
  <si>
    <t>Noise ColorFit Pulse Grand Smart Watch with 1.69"(4.29cm) HD Display, 60 Sports Modes, 150 Watch Faces, Fast Charge, Spo2, Stress, Sleep, Heart Rate Monitoring &amp; IP68 Waterproof (Electric Blue)</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</si>
  <si>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</si>
  <si>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</si>
  <si>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B0B3NDPCS9</t>
  </si>
  <si>
    <t>B09VGKFM7Y</t>
  </si>
  <si>
    <t>Amazon Basics 2 Amp USB Wall Charger &amp; Micro USB Cable (White)</t>
  </si>
  <si>
    <t>Quality product,Excellent, it's fast charging,After 12 days not working üòî</t>
  </si>
  <si>
    <t>Product works well and charges the devices in a quick mannerValue for money.,I like this product,Not working üòî after 12 days</t>
  </si>
  <si>
    <t>B07QCWY5XV</t>
  </si>
  <si>
    <t>Mobilife Bluetooth Extendable Selfie Stick with Tripod Stand and Wireless Remote,3-in-1 Multifunctional Selfie Stick Tripod for iPhone Samsung Mi Realme Oppo Vivo Google More,Black</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</si>
  <si>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</si>
  <si>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</si>
  <si>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B098QXR9X2</t>
  </si>
  <si>
    <t>Ambrane 27000mAh Power Bank, 20W Fast Charging, Triple Output, Type C PD (Input &amp; Output), Quick Charge, Li-Polymer, Multi-Layer Protection for iPhone, Smartphones &amp; Other Devices (Stylo Pro, Black)</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</si>
  <si>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</si>
  <si>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</si>
  <si>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B07H1S7XW8</t>
  </si>
  <si>
    <t>STRIFF Wall Mount Phone Holder Wall Mount with Adhesive Strips, Charging Holder Compatible with iPhone, Smartphone and Mini Tablet (Pack of 1) (White)</t>
  </si>
  <si>
    <t>Electronics|Mobiles&amp;Accessories|MobileAccessories|Mounts|Shower&amp;WallMounts</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</si>
  <si>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</si>
  <si>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</si>
  <si>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B0BNXFDTZ2</t>
  </si>
  <si>
    <t>Fire-Boltt Tank 1.85" Bluetooth Calling Smart Watch, 123 Sports Mode, 8 UI Interactions, Built in Speaker &amp; Mic, 7 Days Battery &amp; Fire-Boltt Health Suite</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</si>
  <si>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</si>
  <si>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</si>
  <si>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B088ZFJY82</t>
  </si>
  <si>
    <t>Elv Aluminium Adjustable Mobile Phone Foldable Holder Tabletop Stand Dock Mount for All Smartphones, Tabs, Kindle, iPad (Moonlight Silver)</t>
  </si>
  <si>
    <t>B0B4F4QZ1H</t>
  </si>
  <si>
    <t>Samsung Galaxy M13 5G (Stardust Brown, 6GB, 128GB Storage) | 5000mAh Battery | Upto 12GB RAM with RAM Plus</t>
  </si>
  <si>
    <t>B09BCNQ9R2</t>
  </si>
  <si>
    <t>DYAZO USB 3.0 Type C Female to USB A Male Connector/Converter/Adapter Compatible for Samsung Galaxy Note s 20 10 Plus Ultra,Google Pixel 4 5 3 2 &amp; Other Type-c Devices</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</si>
  <si>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</si>
  <si>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</si>
  <si>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B0B9BD2YL4</t>
  </si>
  <si>
    <t>KINGONE Wireless Charging Pencil (2nd Generation) for iPad with Magnetic and Tilt Sensitive, Palm Rejection, Compatible with Apple iPad Pro 11 inch 1/2/3/4, iPad Pro 12.9 Inch 3/4/5/6, iPad Air 4/5, mini6</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</si>
  <si>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</si>
  <si>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</si>
  <si>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B071Z8M4KX</t>
  </si>
  <si>
    <t>boAt BassHeads 100 in-Ear Wired Headphones with Mic (Black)</t>
  </si>
  <si>
    <t>B09N3ZNHTY</t>
  </si>
  <si>
    <t>boAt Airdopes 141 Bluetooth Truly Wireless in Ear Earbuds with mic, 42H Playtime, Beast Mode(Low Latency Upto 80ms) for Gaming, ENx Tech, ASAP Charge, IWP, IPX4 Water Resistance (Bold Black)</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</si>
  <si>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</si>
  <si>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</si>
  <si>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B005FYNT3G</t>
  </si>
  <si>
    <t>SanDisk Cruzer Blade 32GB USB Flash Drive</t>
  </si>
  <si>
    <t>Computers&amp;Accessories|ExternalDevices&amp;DataStorage|PenDrives</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</si>
  <si>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</si>
  <si>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</si>
  <si>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B01J0XWYKQ</t>
  </si>
  <si>
    <t>Logitech B170 Wireless Mouse, 2.4 GHz with USB Nano Receiver, Optical Tracking, 12-Months Battery Life, Ambidextrous, PC/Mac/Laptop - Black</t>
  </si>
  <si>
    <t>Computers&amp;Accessories|Accessories&amp;Peripherals|Keyboards,Mice&amp;InputDevices|Mice</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</si>
  <si>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</si>
  <si>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</si>
  <si>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B09CTRPSJR</t>
  </si>
  <si>
    <t>Storio Kids Toys LCD Writing Tablet 8.5Inch E-Note Pad Best Birthday Gift for Girls Boys, Multicolor (SC1667)</t>
  </si>
  <si>
    <t>Storio Kids Toys LCD Writing Tablet</t>
  </si>
  <si>
    <t>Computers&amp;Accessories|Accessories&amp;Peripherals|Keyboards,Mice&amp;InputDevices|GraphicTablets</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</si>
  <si>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</si>
  <si>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</si>
  <si>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B08JQN8DGZ</t>
  </si>
  <si>
    <t>boAt Airdopes 121v2 in-Ear True Wireless Earbuds with Upto 14 Hours Playback, 8MM Drivers, Battery Indicators, Lightweight Earbuds &amp; Multifunction Controls (Active Black, with Mic)</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</si>
  <si>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</si>
  <si>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</si>
  <si>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B0B72BSW7K</t>
  </si>
  <si>
    <t>SKE Bed Study Table Portable Wood Multifunction Laptop-Table Lapdesk for Children Bed Foldabe Table Work with Tablet Slot &amp; Cup Holder Brown Black</t>
  </si>
  <si>
    <t>Computers&amp;Accessories|Accessories&amp;Peripherals|LaptopAccessories|Lapdesks</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</si>
  <si>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</si>
  <si>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</si>
  <si>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B08TV2P1N8</t>
  </si>
  <si>
    <t>boAt Rockerz 255 Pro+ in-Ear Bluetooth Neckband with Upto 40 Hours Playback, ASAP  Charge, IPX7, Dual Pairing, BT v5.0, with Mic (Active Black)</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</si>
  <si>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</si>
  <si>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</si>
  <si>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</si>
  <si>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</si>
  <si>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</si>
  <si>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</si>
  <si>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</si>
  <si>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B07T5DKR5D</t>
  </si>
  <si>
    <t>ZEBRONICS Zeb-Bro in Ear Wired Earphones with Mic, 3.5mm Audio Jack, 10mm Drivers, Phone/Tablet Compatible(Black)</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</si>
  <si>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</si>
  <si>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</si>
  <si>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B07PR1CL3S</t>
  </si>
  <si>
    <t>boAt Rockerz 450 Bluetooth On Ear Headphones with Mic, Upto 15 Hours Playback, 40MM Drivers, Padded Ear Cushions, Integrated Controls and Dual Modes(Luscious Black)</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</si>
  <si>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</si>
  <si>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</si>
  <si>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</si>
  <si>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</si>
  <si>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B07JQKQ91F</t>
  </si>
  <si>
    <t>JBL C50HI, Wired in Ear Headphones with Mic, One Button Multi-Function Remote, Lightweight &amp; Comfortable fit (Black)</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</si>
  <si>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</si>
  <si>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</si>
  <si>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B08W56G1K9</t>
  </si>
  <si>
    <t>LAPSTER Spiral Charger Spiral Charger Cable Protectors for Wires Data Cable Saver Charging Cord Protective Cable Cover Set of 3 (12 Pieces)</t>
  </si>
  <si>
    <t>LAPSTER Spiral Charger Spiral Charger Cable Protector</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</si>
  <si>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</si>
  <si>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</si>
  <si>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B01L8ZNWN2</t>
  </si>
  <si>
    <t>HP v236w USB 2.0 64GB Pen Drive, Metal</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</si>
  <si>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</si>
  <si>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</si>
  <si>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B009VCGPSY</t>
  </si>
  <si>
    <t>HP X1000 Wired USB Mouse with 3 Handy Buttons, Fast-Moving Scroll Wheel and Optical Sensor works on most Surfaces (H2C21AA, Black/Grey)</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</si>
  <si>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</si>
  <si>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</si>
  <si>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B0B296NTFV</t>
  </si>
  <si>
    <t>Portronics Toad 23 Wireless Optical Mouse with 2.4GHz, USB Nano Dongle, Optical Orientation, Click Wheel, Adjustable DPI(Black)</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</si>
  <si>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</si>
  <si>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</si>
  <si>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B07TCN5VR9</t>
  </si>
  <si>
    <t>Boult Audio BassBuds X1 in-Ear Wired Earphones with 10mm Extra Bass Driver and HD Sound with mic(Black)</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</si>
  <si>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</si>
  <si>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</si>
  <si>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B00ZYLMQH0</t>
  </si>
  <si>
    <t>Dell KB216 Wired Multimedia USB Keyboard with Super Quite Plunger Keys with Spill-Resistant ‚Äì Black</t>
  </si>
  <si>
    <t>Computers&amp;Accessories|Accessories&amp;Peripherals|Keyboards,Mice&amp;InputDevices|Keyboards</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</si>
  <si>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</si>
  <si>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</si>
  <si>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</si>
  <si>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</si>
  <si>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B01HJI0FS2</t>
  </si>
  <si>
    <t>Dell MS116 1000Dpi USB Wired Optical Mouse, Led Tracking, Scrolling Wheel, Plug and Play.</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</si>
  <si>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</si>
  <si>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</si>
  <si>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B076B8G5D8</t>
  </si>
  <si>
    <t>Boya ByM1 Auxiliary Omnidirectional Lavalier Condenser Microphone with 20ft Audio Cable (Black)</t>
  </si>
  <si>
    <t>MusicalInstruments|Microphones|Condenser</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</si>
  <si>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</si>
  <si>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</si>
  <si>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B014SZO90Y</t>
  </si>
  <si>
    <t>Duracell Ultra Alkaline AA Battery, 8 Pcs</t>
  </si>
  <si>
    <t>Electronics|GeneralPurposeBatteries&amp;BatteryChargers|DisposableBatteries</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</si>
  <si>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</si>
  <si>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</si>
  <si>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</si>
  <si>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</si>
  <si>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</si>
  <si>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</si>
  <si>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</si>
  <si>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B00N1U9AJS</t>
  </si>
  <si>
    <t>3M Scotch Double Sided Heavy Duty Tape(1m holds 4.5Kgs) for indoor hanging applications (Photo frames, Mirrors, Key Holders, Car Interiors, Extension Boards, Wall decoration, etc)(L: 3m, W: 24mm)</t>
  </si>
  <si>
    <t>Home&amp;Kitchen|CraftMaterials|Scrapbooking|Tape</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</si>
  <si>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</si>
  <si>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</si>
  <si>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B07KY3FNQP</t>
  </si>
  <si>
    <t>boAt Bassheads 152 in Ear Wired Earphones with Mic(Active Black)</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</si>
  <si>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</si>
  <si>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</si>
  <si>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B07QZ3CZ48</t>
  </si>
  <si>
    <t>boAt BassHeads 122 Wired Earphones with Heavy Bass, Integrated Controls and Mic (Gun Metal)</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</si>
  <si>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</si>
  <si>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</si>
  <si>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</si>
  <si>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</si>
  <si>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</si>
  <si>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</si>
  <si>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</si>
  <si>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</si>
  <si>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</si>
  <si>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B08ZJDWTJ1</t>
  </si>
  <si>
    <t>Seagate Expansion 1TB External HDD - USB 3.0 for Windows and Mac with 3 yr Data Recovery Services, Portable Hard Drive (STKM1000400)</t>
  </si>
  <si>
    <t>Computers&amp;Accessories|ExternalDevices&amp;DataStorage|ExternalHardDisks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</si>
  <si>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</si>
  <si>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</si>
  <si>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B08FTFXNNB</t>
  </si>
  <si>
    <t>HP w100 480P 30 FPS Digital Webcam with Built-in Mic, Plug and Play Setup, Wide-Angle View for Video Calling on Skype, Zoom, Microsoft Teams and Other Apps (Black)</t>
  </si>
  <si>
    <t>Electronics|Cameras&amp;Photography|VideoCameras</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</si>
  <si>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</si>
  <si>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</si>
  <si>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B08YDFX7Y1</t>
  </si>
  <si>
    <t>ZEBRONICS Zeb-Dash Plus 2.4GHz High Precision Wireless Mouse with up to 1600 DPI, Power Saving Mode, Nano Receiver and Plug &amp; Play Usage - USB</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</si>
  <si>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</si>
  <si>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</si>
  <si>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B087FXHB6J</t>
  </si>
  <si>
    <t>Zebronics Zeb-Companion 107 USB Wireless Keyboard and Mouse Set with Nano Receiver (Black)</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</si>
  <si>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</si>
  <si>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</si>
  <si>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</si>
  <si>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</si>
  <si>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</si>
  <si>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</si>
  <si>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</si>
  <si>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B0B31BYXQQ</t>
  </si>
  <si>
    <t>Boult Audio Airbass Z20 True Wireless, 40H Battery Life, Zen ENC Mic, Type-C Lightning Boult Fast Charging (10Mins=100Mins), BoomX Tech Bass, ENC, IPX5 in Ear Earbuds with mic (Green)</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</si>
  <si>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</si>
  <si>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</si>
  <si>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B07SLMR1K6</t>
  </si>
  <si>
    <t>SanDisk Ultra Flair 64GB USB 3.0 Pen Drive, Multicolor</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</si>
  <si>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</si>
  <si>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</si>
  <si>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B092X94QNQ</t>
  </si>
  <si>
    <t>boAt Rockerz 330 in-Ear Bluetooth Neckband with Upto 30 Hours Playtime, ASAP  Charge, Signature Sound, Dual Pairing &amp; IPX5 with Mic (Active Black)</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</si>
  <si>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</si>
  <si>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</si>
  <si>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B0846D5CBP</t>
  </si>
  <si>
    <t>Casio FX-991ES Plus-2nd Edition Scientific Calculator, Black</t>
  </si>
  <si>
    <t>OfficeProducts|OfficeElectronics|Calculators|Scientific</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</si>
  <si>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</si>
  <si>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</si>
  <si>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</si>
  <si>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</si>
  <si>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</si>
  <si>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</si>
  <si>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</si>
  <si>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B08H9Z3XQW</t>
  </si>
  <si>
    <t>boAt Bassheads 242 in Ear Wired Earphones with Mic(Blue)</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</si>
  <si>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</si>
  <si>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</si>
  <si>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B08LPJZSSW</t>
  </si>
  <si>
    <t>DIGITEK¬Æ (DTR 260 GT) Gorilla Tripod/Mini 33 cm (13 Inch) Tripod for Mobile Phone with Phone Mount &amp; Remote, Flexible Gorilla Stand for DSLR &amp; Action Cameras</t>
  </si>
  <si>
    <t>Electronics|Cameras&amp;Photography|Accessories|Tripods&amp;Monopods|TripodLegs</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</si>
  <si>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</si>
  <si>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</si>
  <si>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</si>
  <si>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</si>
  <si>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B08CYPB15D</t>
  </si>
  <si>
    <t>HP 805 Black Original Ink Cartridge</t>
  </si>
  <si>
    <t>Computers&amp;Accessories|Printers,Inks&amp;Accessories|Inks,Toners&amp;Cartridges|InkjetInkCartridges</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</si>
  <si>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</si>
  <si>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</si>
  <si>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B00MFPCY5C</t>
  </si>
  <si>
    <t>GIZGA essentials Universal Silicone Keyboard Protector Skin for 15.6-inches Laptop (5 x 6 x 3 inches)</t>
  </si>
  <si>
    <t xml:space="preserve">GIZGA essentials Universal Silicone </t>
  </si>
  <si>
    <t>Computers&amp;Accessories|Accessories&amp;Peripherals|Keyboards,Mice&amp;InputDevices|Keyboard&amp;MiceAccessories|DustCovers</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</si>
  <si>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</si>
  <si>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</si>
  <si>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B07JJFSG2B</t>
  </si>
  <si>
    <t>SanDisk Ultra 128 GB USB 3.0 Pen Drive (Black)</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</si>
  <si>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</si>
  <si>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</si>
  <si>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B09NR6G588</t>
  </si>
  <si>
    <t>Boult Audio ZCharge Bluetooth Wireless in Ear Earphones with Mic, 40H Playtime and Super Fast Charging, Environmental Noise Cancellation for Pro+ Calling and IPX5 Water Resistant (Black)</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</si>
  <si>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</si>
  <si>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</si>
  <si>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B07JPX9CR7</t>
  </si>
  <si>
    <t>Dell WM118 Wireless Mouse, 2.4 Ghz with USB Nano Receiver, Optical Tracking, 12-Months Battery Life, Ambidextrous, Pc/Mac/Laptop - Black.</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</si>
  <si>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</si>
  <si>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</si>
  <si>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B08D11DZ2W</t>
  </si>
  <si>
    <t>Boult Audio AirBass PowerBuds with Inbuilt Powerbank, 120H Total Playtime, IPX7 Fully Waterproof, Lightning Boult Type-C Fast Charging, Low Latency Gaming, TWS Earbuds with Pro+ Calling Mic (Black)</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</si>
  <si>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</si>
  <si>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</si>
  <si>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B07Q7561HD</t>
  </si>
  <si>
    <t>Eveready 1015 Carbon Zinc AA Battery - 10 Pieces</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</si>
  <si>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</si>
  <si>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</si>
  <si>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B0819HZPXL</t>
  </si>
  <si>
    <t>Zebronics Zeb-Transformer-M Optical USB Gaming Mouse with LED Effect(Black)</t>
  </si>
  <si>
    <t>Computers&amp;Accessories|Accessories&amp;Peripherals|PCGamingPeripherals|GamingMice</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</si>
  <si>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</si>
  <si>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</si>
  <si>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B00LXTFMRS</t>
  </si>
  <si>
    <t>PIDILITE Fevicryl Acrylic Colours Sunflower Kit (10 Colors x 15 ml) DIY Paint, Rich Pigment, Non-Craking Paint for Canvas, Wood, Leather, Earthenware, Metal, Diwali Gifts for Diwali</t>
  </si>
  <si>
    <t>Home&amp;Kitchen|CraftMaterials|PaintingMaterials|Paints</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</si>
  <si>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</si>
  <si>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</si>
  <si>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B0B9LDCX89</t>
  </si>
  <si>
    <t>STRIFF Mpad Mouse Mat 230X190X3mm Gaming Mouse Pad, Non-Slip Rubber Base, Waterproof Surface, Premium-Textured, Compatible with Laser and Optical Mice(Universe Black)</t>
  </si>
  <si>
    <t>STRIFF Mpad Mouse Mat 230X190X3mm Gaming Mouse Pad</t>
  </si>
  <si>
    <t>Computers&amp;Accessories|Accessories&amp;Peripherals|Keyboards,Mice&amp;InputDevices|Keyboard&amp;MiceAccessories|MousePads</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</si>
  <si>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</si>
  <si>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</si>
  <si>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B0765B3TH7</t>
  </si>
  <si>
    <t>Gizga Essentials Hard Drive Case Shell, 6.35cm/2.5-inch, Portable Storage Organizer Bag for Earphone USB Cable Power Bank Mobile Charger Digital Gadget Hard Disk, Water Resistance Material, Black</t>
  </si>
  <si>
    <t>Gizga Essentials Hard Drive Case</t>
  </si>
  <si>
    <t>Computers&amp;Accessories|Accessories&amp;Peripherals|HardDiskBags</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</si>
  <si>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</si>
  <si>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</si>
  <si>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B0B1F6GQPS</t>
  </si>
  <si>
    <t>Boult Audio FXCharge with ENC, 32H Playtime, 5min=7H Type C Fast Charging, Zen ENC, 14.2 mm BoomX Rich Bass, IPX5, Bluetooth Wireless in Ear Earphones Neckband with mic (Black)</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</si>
  <si>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</si>
  <si>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</si>
  <si>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B07LG59NPV</t>
  </si>
  <si>
    <t>Boult Audio Probass Curve Bluetooth Wireless in Ear Earphones with Mic with Ipx5 Water Resistant, 12H Battery Life &amp; Extra Bass (Black)</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</si>
  <si>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</si>
  <si>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</si>
  <si>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B00AXHBBXU</t>
  </si>
  <si>
    <t>Casio FX-82MS 2nd Gen Non-Programmable Scientific Calculator, 240 Functions and 2-line Display, Black</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</si>
  <si>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</si>
  <si>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</si>
  <si>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B08MCD9JFY</t>
  </si>
  <si>
    <t>Tygot 10 Inches Big LED Ring Light for Camera, Phone tiktok YouTube Video Shooting and Makeup, 10" inch Ring Light with 7 Feet Long Foldable and Lightweight Tripod Stand</t>
  </si>
  <si>
    <t>Electronics|Cameras&amp;Photography|Flashes|Macro&amp;RinglightFlashes</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</si>
  <si>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</si>
  <si>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</si>
  <si>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B083RCTXLL</t>
  </si>
  <si>
    <t>HP X200 Wireless Mouse with 2.4 GHz Wireless connectivity, Adjustable DPI up to 1600, ambidextrous Design, and 18-Month Long Battery Life. 3-Years Warranty (6VY95AA)</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</si>
  <si>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</si>
  <si>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</si>
  <si>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</si>
  <si>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</si>
  <si>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</si>
  <si>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</si>
  <si>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</si>
  <si>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B07GVR9TG7</t>
  </si>
  <si>
    <t>TP-Link Archer AC1200 Archer C6 Wi-Fi Speed Up to 867 Mbps/5 GHz + 400 Mbps/2.4 GHz, 5 Gigabit Ports, 4 External Antennas, MU-MIMO, Dual Band, WiFi Coverage with Access Point Mode, Black</t>
  </si>
  <si>
    <t>Computers&amp;Accessories|NetworkingDevices|Routers</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</si>
  <si>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</si>
  <si>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</si>
  <si>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B0856HY85J</t>
  </si>
  <si>
    <t>boAt Rockerz 550 Over Ear Bluetooth Headphones with Upto 20 Hours Playback, 50MM Drivers, Soft Padded Ear Cushions and Physical Noise Isolation, Without Mic (Black)</t>
  </si>
  <si>
    <t>Electronics|Headphones,Earbuds&amp;Accessories|Headphones|Over-Ear</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</si>
  <si>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</si>
  <si>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</si>
  <si>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B07CD2BN46</t>
  </si>
  <si>
    <t>Xiaomi Mi Wired in Ear Earphones with Mic Basic with Ultra Deep Bass &amp; Aluminum Alloy Sound Chamber (Black)</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</si>
  <si>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</si>
  <si>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</si>
  <si>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B07PLHTTB4</t>
  </si>
  <si>
    <t>Zodo 8. 5 inch LCD E-Writer Electronic Writing Pad/Tablet Drawing Board (Paperless Memo Digital Tablet)</t>
  </si>
  <si>
    <t>Zodo 8. 5 inch LCD E-Writer Electronic Writing Pad/Tablet</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</si>
  <si>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</si>
  <si>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</si>
  <si>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B077T3BG5L</t>
  </si>
  <si>
    <t>Zebronics ZEB-KM2100 Multimedia USB Keyboard Comes with 114 Keys Including 12 Dedicated Multimedia Keys &amp; with Rupee Key</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</si>
  <si>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</si>
  <si>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</si>
  <si>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B079Y6JZC8</t>
  </si>
  <si>
    <t>ZEBRONICS Zeb-Comfort Wired USB Mouse, 3-Button, 1000 DPI Optical Sensor, Plug &amp; Play, for Windows/Mac, Black</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</si>
  <si>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</si>
  <si>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</si>
  <si>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B0856HNMR7</t>
  </si>
  <si>
    <t>boAt Rockerz 370 On Ear Bluetooth Headphones with Upto 12 Hours Playtime, Cozy Padded Earcups and Bluetooth v5.0, with Mic (Buoyant Black)</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</si>
  <si>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</si>
  <si>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</si>
  <si>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</si>
  <si>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</si>
  <si>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</si>
  <si>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</si>
  <si>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</si>
  <si>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</si>
  <si>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B00LVMTA2A</t>
  </si>
  <si>
    <t>Panasonic CR-2032/5BE Lithium Coin Battery - Pack of 5</t>
  </si>
  <si>
    <t>Electronics|GeneralPurposeBatteries&amp;BatteryChargers</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</si>
  <si>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</si>
  <si>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</si>
  <si>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B07TR5HSR9</t>
  </si>
  <si>
    <t>MemeHo¬Æ Smart Standard Multi-Purpose Laptop Table with Dock Stand/Study Table/Bed Table/Foldable and Portable/Ergonomic &amp; Rounded Edges/Non-Slip Legs/Engineered Wood with Cup Holder (Black)</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</si>
  <si>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</si>
  <si>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</si>
  <si>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B0819ZZK5K</t>
  </si>
  <si>
    <t>SanDisk Ultra Dual Drive Go USB Type C Pendrive for Mobile (Black, 128 GB, 5Y - SDDDC3-128G-I35)</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</si>
  <si>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</si>
  <si>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</si>
  <si>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B08QJJCY2Q</t>
  </si>
  <si>
    <t>Tizum Mouse Pad/ Computer Mouse Mat with Anti-Slip Rubber Base | Smooth Mouse Control | Spill-Resistant Surface for Laptop, Notebook, MacBook, Gaming, Laser/ Optical Mouse, 9.4‚Äùx 7.9‚Äù, Multicolored</t>
  </si>
  <si>
    <t>Tizum Mouse Pad</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</si>
  <si>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</si>
  <si>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</si>
  <si>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B07L5L4GTB</t>
  </si>
  <si>
    <t>Epson 003 65 ml for EcoTank L1110/L3100/L3101/L3110/L3115/L3116/L3150/L3151/L3152/L3156/L5190 Black Ink Bottle</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</si>
  <si>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</si>
  <si>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</si>
  <si>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B07L8KNP5F</t>
  </si>
  <si>
    <t>ZEBRONICS Zeb-Thunder Bluetooth Wireless Over Ear Headphone FM, mSD, 9 hrs Playback with Mic (Black)</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</si>
  <si>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</si>
  <si>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</si>
  <si>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B08CF4SCNP</t>
  </si>
  <si>
    <t>Quantum QHM-7406 Full-Sized Keyboard with () Rupee Symbol, Hotkeys and 3-pieces LED function for Desktop/Laptop/Smart TV Spill-Resistant Wired USB Keyboard with 10 million keystrokes lifespan (Black)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</si>
  <si>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</si>
  <si>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</si>
  <si>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B09XX51X2G</t>
  </si>
  <si>
    <t>STRIFF Laptop Tabletop Stand, Fold-Up, Adjustable, Ventilated, Portable Holder for Desk, Aluminum Foldable Laptop Ergonomic Compatibility with up to 15.6-inch Laptop, All Mac, Tab, and Mobile (Silver)</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</si>
  <si>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</si>
  <si>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</si>
  <si>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B01M72LILF</t>
  </si>
  <si>
    <t>Logitech M221 Wireless Mouse, Silent Buttons, 2.4 GHz with USB Mini Receiver, 1000 DPI Optical Tracking, 18-Month Battery Life, Ambidextrous PC / Mac / Laptop - Charcoal Grey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</si>
  <si>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</si>
  <si>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</si>
  <si>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B00LZLQ624</t>
  </si>
  <si>
    <t>Classmate Soft Cover 6 Subject Spiral Binding Notebook, Single Line, 300 Pages</t>
  </si>
  <si>
    <t>OfficeProducts|OfficePaperProducts|Paper|Stationery|Notebooks,WritingPads&amp;Diaries|WireboundNotebooks</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</si>
  <si>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</si>
  <si>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</si>
  <si>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B09GB5B4BK</t>
  </si>
  <si>
    <t>HP 150 Wireless USB Mouse with Ergonomic and ambidextrous Design, 1600 DPI Optical Tracking, 2.4 GHz Wireless connectivity, Dual-Function Scroll Wheel and 12 Month Long Battery Life. 3-Years Warranty.</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</si>
  <si>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</si>
  <si>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</si>
  <si>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B015ZXUDD0</t>
  </si>
  <si>
    <t>Duracell Rechargeable AA 1300mAh Batteries, 4Pcs</t>
  </si>
  <si>
    <t>Electronics|GeneralPurposeBatteries&amp;BatteryChargers|RechargeableBatteries</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</si>
  <si>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</si>
  <si>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</si>
  <si>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B09PL79D2X</t>
  </si>
  <si>
    <t>boAt Airdopes 181 in-Ear True Wireless Earbuds with ENx  Tech, Beast  Mode(Low Latency Upto 60ms) for Gaming, with Mic, ASAP  Charge, 20H Playtime, Bluetooth v5.2, IPX4 &amp; IWP (Cool Grey)</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</si>
  <si>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</si>
  <si>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</si>
  <si>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</si>
  <si>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</si>
  <si>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</si>
  <si>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</si>
  <si>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</si>
  <si>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B084PJSSQ1</t>
  </si>
  <si>
    <t>SanDisk Ultra Dual Drive Luxe USB Type C Flash Drive (Silver, 128 GB, 5Y - SDDDC4-128G-I35)</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</si>
  <si>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</si>
  <si>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</si>
  <si>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</si>
  <si>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</si>
  <si>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B097C564GC</t>
  </si>
  <si>
    <t>rts [2 Pack] Mini USB C Type C Adapter Plug, Type C Female to USB A Male Charger Charging Cable Adapter Converter compatible for iPhone, Samsung S20 ultra/S21/S10/S8/S9/MacBook Pro iPad Silver</t>
  </si>
  <si>
    <t>rts [2 Pack] Mini USB C Type C Adapter Plug, Type C Female to USB A Male Charger Charging Cable</t>
  </si>
  <si>
    <t>Computers&amp;Accessories|Accessories&amp;Peripherals|Adapters|USBtoUSBAdapters</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</si>
  <si>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</si>
  <si>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</si>
  <si>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B08CYNJ5KY</t>
  </si>
  <si>
    <t>HP 682 Black Original Ink Cartridge</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</si>
  <si>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</si>
  <si>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</si>
  <si>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B00Y4ORQ46</t>
  </si>
  <si>
    <t>Logitech H111 Wired On Ear Headphones With Mic Black</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</si>
  <si>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</si>
  <si>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</si>
  <si>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</si>
  <si>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</si>
  <si>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</si>
  <si>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</si>
  <si>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</si>
  <si>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B00A0VCJPI</t>
  </si>
  <si>
    <t>TP-Link TL-WA850RE Single_Band 300Mbps RJ45 Wireless Range Extender, Broadband/Wi-Fi Extender, Wi-Fi Booster/Hotspot with 1 Ethernet Port, Plug and Play, Built-in Access Point Mode, White</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</si>
  <si>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</si>
  <si>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</si>
  <si>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B00UGZWM2I</t>
  </si>
  <si>
    <t>COI Note Pad/Memo Book with Sticky Notes &amp; Clip Holder with Pen for Gifting</t>
  </si>
  <si>
    <t>OfficeProducts|OfficePaperProducts|Paper|Stationery|Notebooks,WritingPads&amp;Diaries|Notepads&amp;MemoBooks</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</si>
  <si>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</si>
  <si>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</si>
  <si>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B00R1P3B4O</t>
  </si>
  <si>
    <t>Fujifilm Instax Mini Single Pack 10 Sheets Instant Film for Fuji Instant Cameras</t>
  </si>
  <si>
    <t>Electronics|Cameras&amp;Photography|Accessories|Film</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</si>
  <si>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</si>
  <si>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</si>
  <si>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B09DG9VNWB</t>
  </si>
  <si>
    <t>Samsung Galaxy Watch4 Bluetooth(4.4 cm, Black, Compatible with Android only)</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</si>
  <si>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</si>
  <si>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</si>
  <si>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B09Y5MP7C4</t>
  </si>
  <si>
    <t>Noise Buds Vs104 Bluetooth Truly Wireless in Ear Earbuds with Mic, 30-Hours of Playtime, Instacharge, 13Mm Driver and Hyper Sync (Charcoal Black)</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</si>
  <si>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</si>
  <si>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</si>
  <si>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B01DJJVFPC</t>
  </si>
  <si>
    <t>Duracell Ultra Alkaline AAA Battery, 8 Pcs</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</si>
  <si>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</si>
  <si>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</si>
  <si>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B07DFYJRQV</t>
  </si>
  <si>
    <t>JBL C200SI, Premium in Ear Wired Earphones with Mic, Signature Sound, One Button Multi-Function Remote, Angled Earbuds for Comfort fit (Blue)</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</si>
  <si>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</si>
  <si>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</si>
  <si>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B08L879JSN</t>
  </si>
  <si>
    <t>Acer EK220Q 21.5 Inch (54.61 cm) Full HD (1920x1080) VA Panel LCD Monitor with LED Back Light I 250 Nits I HDMI, VGA Ports I Eye Care Features Like Bluelight Shield, Flickerless &amp; Comfy View (Black)</t>
  </si>
  <si>
    <t>Computers&amp;Accessories|Monitors</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</si>
  <si>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</si>
  <si>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</si>
  <si>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B08TDJNM3G</t>
  </si>
  <si>
    <t>E-COSMOS 5V 1.2W Portable Flexible USB LED Light (Colors May Vary, Small) - Set of 2 Pieces</t>
  </si>
  <si>
    <t>Computers&amp;Accessories|Accessories&amp;Peripherals|USBGadgets|Lamps</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</si>
  <si>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</si>
  <si>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</si>
  <si>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B06XSK3XL6</t>
  </si>
  <si>
    <t>boAt Dual Port Rapid Car Charger (Qualcomm Certified) with Quick Charge 3.0 + Free Micro USB Cable - (Black)</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</si>
  <si>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</si>
  <si>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</si>
  <si>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B07YNTJ8ZM</t>
  </si>
  <si>
    <t>Zebronics ZEB-COUNTY 3W Wireless Bluetooth Portable Speaker With Supporting Carry Handle, USB, SD Card, AUX, FM &amp; Call Function. (Green)</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</si>
  <si>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</si>
  <si>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</si>
  <si>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B07KR5P3YD</t>
  </si>
  <si>
    <t>Zebronics Wired Keyboard and Mouse Combo with 104 Keys and a USB Mouse with 1200 DPI - JUDWAA 750</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</si>
  <si>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</si>
  <si>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</si>
  <si>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B08FB2LNSZ</t>
  </si>
  <si>
    <t>JBL Tune 215BT, 16 Hrs Playtime with Quick Charge, in Ear Bluetooth Wireless Earphones with Mic, 12.5mm Premium Earbuds with Pure Bass, BT 5.0, Dual Pairing, Type C &amp; Voice Assistant Support (Black)</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</si>
  <si>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</si>
  <si>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</si>
  <si>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</si>
  <si>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</si>
  <si>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</si>
  <si>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</si>
  <si>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</si>
  <si>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B01N6LU1VF</t>
  </si>
  <si>
    <t>SanDisk Ultra Dual 64 GB USB 3.0 OTG Pen Drive (Black)</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</si>
  <si>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</si>
  <si>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</si>
  <si>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</si>
  <si>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</si>
  <si>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</si>
  <si>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</si>
  <si>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</si>
  <si>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B086WMSCN3</t>
  </si>
  <si>
    <t>boAt Airdopes 171 in Ear Bluetooth True Wireless Earbuds with Upto 13 Hours Battery, IPX4, Bluetooth v5.0, Dual Tone Finish with Mic (Mysterious Blue)</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</si>
  <si>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</si>
  <si>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</si>
  <si>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B003B00484</t>
  </si>
  <si>
    <t>Duracell Plus AAA Rechargeable Batteries (750 mAh) Pack of 4</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</si>
  <si>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</si>
  <si>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</si>
  <si>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B003L62T7W</t>
  </si>
  <si>
    <t>Logitech B100 Wired USB Mouse, 3 yr Warranty, 800 DPI Optical Tracking, Ambidextrous PC/Mac/Laptop - Black</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</si>
  <si>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</si>
  <si>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</si>
  <si>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B09P18XVW6</t>
  </si>
  <si>
    <t>Noise Pulse Buzz 1.69" Bluetooth Calling Smart Watch with Call Function, 150 Watch Faces, 60 Sports Modes, Spo2 &amp; Heart Rate Monitoring, Calling Smart Watch for Men &amp; Women - Jet Black</t>
  </si>
  <si>
    <t>B00LZLPYHW</t>
  </si>
  <si>
    <t>Classmate 2100117 Soft Cover 6 Subject Spiral Binding Notebook, Single Line, 300 Pages</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</si>
  <si>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</si>
  <si>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</si>
  <si>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B00NNQMYNE</t>
  </si>
  <si>
    <t>AirCase Rugged Hard Drive Case for 2.5-inch Western Digital, Seagate, Toshiba, Portable Storage Shell for Gadget Hard Disk USB Cable Power Bank Mobile Charger Earphone, Waterproof (Black)</t>
  </si>
  <si>
    <t>AirCase</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</si>
  <si>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</si>
  <si>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</si>
  <si>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B0B217Z5VK</t>
  </si>
  <si>
    <t>Noise Buds VS402 Truly Wireless in Ear Earbuds, 35-Hours of Playtime, Instacharge, Quad Mic with ENC, Hyper Sync, Low Latency, 10mm Driver, Bluetooth v5.3 and Breathing LED Lights (Neon Black)</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</si>
  <si>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</si>
  <si>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</si>
  <si>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B07B88KQZ8</t>
  </si>
  <si>
    <t>JBL Go 2, Wireless Portable Bluetooth Speaker with Mic, JBL Signature Sound, Vibrant Color Options with IPX7 Waterproof &amp; AUX (Blue)</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</si>
  <si>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</si>
  <si>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</si>
  <si>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B07Z3K96FR</t>
  </si>
  <si>
    <t>Robustrion Tempered Glass Screen Protector for iPad 10.2 inch 9th Gen Generation 2021 8th Gen 2020 7th Gen 2019</t>
  </si>
  <si>
    <t>Computers&amp;Accessories|Accessories&amp;Peripherals|TabletAccessories|ScreenProtectors</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</si>
  <si>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</si>
  <si>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</si>
  <si>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B0756CLQWL</t>
  </si>
  <si>
    <t>Redgear Pro Wireless Gamepad with 2.4GHz Wireless Technology, Integrated Dual Intensity Motor, Illuminated Keys for PC(Compatible with Windows 7/8/8.1/10 only)</t>
  </si>
  <si>
    <t>Computers&amp;Accessories|Accessories&amp;Peripherals|PCGamingPeripherals|Gamepads</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</si>
  <si>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</si>
  <si>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</si>
  <si>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B004IO5BMQ</t>
  </si>
  <si>
    <t>Logitech M235 Wireless Mouse, 1000 DPI Optical Tracking, 12 Month Life Battery, Compatible with Windows, Mac, Chromebook/PC/Laptop</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</si>
  <si>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</si>
  <si>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</si>
  <si>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B01HGCLUH6</t>
  </si>
  <si>
    <t>TP-link N300 WiFi Wireless Router TL-WR845N | 300Mbps Wi-Fi Speed | Three 5dBi high gain Antennas | IPv6 Compatible | AP/RE/WISP Mode | Parental Control | Guest Network</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</si>
  <si>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</si>
  <si>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</si>
  <si>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B01N4EV2TL</t>
  </si>
  <si>
    <t>Logitech MK240 Nano Wireless USB Keyboard and Mouse Set, 12 Function Keys 2.4GHz Wireless, 1000DPI, Spill-Resistant Design, PC/Mac, Black/Chartreuse Yellow</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</si>
  <si>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</si>
  <si>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</si>
  <si>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B08MZQBFLN</t>
  </si>
  <si>
    <t>Callas Multipurpose Foldable Laptop Table with Cup Holder | Drawer | Mac Holder | Table Holder Study Table, Breakfast Table, Foldable and Portable/Ergonomic &amp; Rounded Edges/Non-Slip Legs (WA-27-Black)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</si>
  <si>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</si>
  <si>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</si>
  <si>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B0752LL57V</t>
  </si>
  <si>
    <t>Casio MJ-12D 150 Steps Check and Correct Desktop Calculator</t>
  </si>
  <si>
    <t>OfficeProducts|OfficeElectronics|Calculators|Basic</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</si>
  <si>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</si>
  <si>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</si>
  <si>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B09Z28BQZT</t>
  </si>
  <si>
    <t>Amazon Basics Multipurpose Foldable Laptop Table with Cup Holder, Brown</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</si>
  <si>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</si>
  <si>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</si>
  <si>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B094DQWV9B</t>
  </si>
  <si>
    <t>Kanget [2 Pack] Type C Female to USB A Male Charger | Charging Cable Adapter Converter compatible for iPhone 14, 13, 12,11 Pro Max/Mini/XR/XS/X/SE, Samsung S20 ultra/S21/S10/S8/S9/MacBook Pro iPad (Grey)</t>
  </si>
  <si>
    <t>Kanget [2 Pack] Type C Female to USB A Male Charger Charging Cable</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</si>
  <si>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</si>
  <si>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</si>
  <si>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B0BBMPH39N</t>
  </si>
  <si>
    <t>Amazon Basics Magic Slate 8.5-inch LCD Writing Tablet with Stylus Pen, for Drawing, Playing, Noting by Kids &amp; Adults, Black</t>
  </si>
  <si>
    <t>Amazon Basics Magic Slate 8.5-inch LCD Writing Tablet</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</si>
  <si>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</si>
  <si>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</si>
  <si>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B097JQ1J5G</t>
  </si>
  <si>
    <t>Zebronics ZEB-90HB USB Hub, 4 Ports, Pocket Sized, Plug &amp; Play, for Laptop &amp; Computers</t>
  </si>
  <si>
    <t>Computers&amp;Accessories|Accessories&amp;Peripherals|USBHubs</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</si>
  <si>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</si>
  <si>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</si>
  <si>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B07YY1BY5B</t>
  </si>
  <si>
    <t>Noise ColorFit Pro 2 Full Touch Control Smart Watch with 35g Weight &amp; Upgraded LCD Display,IP68 Waterproof,Heart Rate Monitor,Sleep &amp; Step Tracker,Call &amp; Message Alerts &amp; Long Battery Life (Jet Black)</t>
  </si>
  <si>
    <t>B08VRMK55F</t>
  </si>
  <si>
    <t>Zebronics Zeb Buds C2 in Ear Type C Wired Earphones with Mic, Braided 1.2 Metre Cable, Metallic Design, 10mm Drivers, in Line Mic &amp; Volume Controller (Blue)</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</si>
  <si>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</si>
  <si>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</si>
  <si>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B08CHZ3ZQ7</t>
  </si>
  <si>
    <t>Redgear A-15 Wired Gaming Mouse with Upto 6400 DPI, RGB &amp; Driver Customization for PC(Black)</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</si>
  <si>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</si>
  <si>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</si>
  <si>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B08SCCG9D4</t>
  </si>
  <si>
    <t>JBL Commercial CSLM20B Auxiliary Omnidirectional Lavalier Microphone with Battery for Content Creation, Voiceover/Dubbing, Recording (Black,Small)</t>
  </si>
  <si>
    <t>JBL Commercial CSLM20B Auxiliary Omnidirectional Lavalier Microphone</t>
  </si>
  <si>
    <t>Computers&amp;Accessories|Accessories&amp;Peripherals|Audio&amp;VideoAccessories|PCMicrophones</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</si>
  <si>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</si>
  <si>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</si>
  <si>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B0972BQ2RS</t>
  </si>
  <si>
    <t>Fire-Boltt India's No 1 Smartwatch Brand Ring Bluetooth Calling with SpO2 &amp; 1.7‚Äù Metal Body with Blood Oxygen Monitoring, Continuous Heart Rate, Full Touch &amp; Multiple Watch Faces</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</si>
  <si>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</si>
  <si>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</si>
  <si>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B00ZRBWPA0</t>
  </si>
  <si>
    <t>Eveready Red 1012 AAA Batteries - Pack of 10</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</si>
  <si>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</si>
  <si>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</si>
  <si>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B0B2DD66GS</t>
  </si>
  <si>
    <t>SanDisk Extreme microSD UHS I Card 128GB for 4K Video on Smartphones,Action Cams 190MB/s Read,90MB/s Write</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</si>
  <si>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</si>
  <si>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</si>
  <si>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B09M869Z5V</t>
  </si>
  <si>
    <t>Portronics MPORT 31C 4-in-1 USB Hub (Type C to 4 USB-A Ports) with Fast Data Transfer</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</si>
  <si>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</si>
  <si>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</si>
  <si>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B07W6VWZ8C</t>
  </si>
  <si>
    <t>Infinity (JBL Fuze Pint, Wireless Ultra Portable Mini Speaker with Mic, Deep Bass, Dual Equalizer, Bluetooth 5.0 with Voice Assistant Support for Mobiles (Black)</t>
  </si>
  <si>
    <t>Electronics|HomeAudio|Speakers|OutdoorSpeakers</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</si>
  <si>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</si>
  <si>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</si>
  <si>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</si>
  <si>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</si>
  <si>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</si>
  <si>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</si>
  <si>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</si>
  <si>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</si>
  <si>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</si>
  <si>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</si>
  <si>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</si>
  <si>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</si>
  <si>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B0759QMF85</t>
  </si>
  <si>
    <t>TP-Link AC750 Dual Band Wireless Cable Router, 4 10/100 LAN + 10/100 WAN Ports, Support Guest Network and Parental Control, 750Mbps Speed Wi-Fi, 3 Antennas (Archer C20) Blue, 2.4 GHz</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</si>
  <si>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</si>
  <si>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</si>
  <si>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B00LM4X0KU</t>
  </si>
  <si>
    <t>Parker Quink Ink Bottle, Blue</t>
  </si>
  <si>
    <t>OfficeProducts|OfficePaperProducts|Paper|Stationery|Pens,Pencils&amp;WritingSupplies|Pens&amp;Refills|BottledInk</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</si>
  <si>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</si>
  <si>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</si>
  <si>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B08PFSZ7FH</t>
  </si>
  <si>
    <t>STRIFF Laptop Stand Adjustable Laptop Computer Stand Multi-Angle Stand Phone Stand Portable Foldable Laptop Riser Notebook Holder Stand Compatible for 9 to 15.6‚Äù Laptops Black(Black)</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</si>
  <si>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</si>
  <si>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</si>
  <si>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B012MQS060</t>
  </si>
  <si>
    <t>Logitech MK215 Wireless Keyboard and Mouse Combo for Windows, 2.4 GHz Wireless, Compact Design, 2-Year Battery Life(Keyboard),5 Month Battery Life(Mouse) PC/Laptop- Black</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</si>
  <si>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</si>
  <si>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</si>
  <si>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B01MF8MB65</t>
  </si>
  <si>
    <t>boAt Bassheads 225 in Ear Wired Earphones with Mic(Blue)</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</si>
  <si>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</si>
  <si>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</si>
  <si>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B00LHZWD0C</t>
  </si>
  <si>
    <t>Luxor 5 Subject Single Ruled Notebook - A4, 70 GSM, 300 pages</t>
  </si>
  <si>
    <t>OfficeProducts|OfficePaperProducts|Paper|Stationery|Notebooks,WritingPads&amp;Diaries|CompositionNotebooks</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</si>
  <si>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</si>
  <si>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</si>
  <si>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B08QDPB1SL</t>
  </si>
  <si>
    <t>Duracell Chhota Power AA Battery Set of 10 Pcs</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</si>
  <si>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</si>
  <si>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</si>
  <si>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B07BRKK9JQ</t>
  </si>
  <si>
    <t>Zebronics Zeb-Transformer Gaming Keyboard and Mouse Combo (USB, Braided Cable)</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</si>
  <si>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</si>
  <si>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</si>
  <si>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B01EZ0X3L8</t>
  </si>
  <si>
    <t>SanDisk Ultra 64 GB USB Pen Drives (SDDDC2-064G-I35, Black, Silver)</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</si>
  <si>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</si>
  <si>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</si>
  <si>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B00LM4W1N2</t>
  </si>
  <si>
    <t>Parker Classic Gold Gold Trim Ball Pen</t>
  </si>
  <si>
    <t>OfficeProducts|OfficePaperProducts|Paper|Stationery|Pens,Pencils&amp;WritingSupplies|Pens&amp;Refills|RetractableBallpointPens</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</si>
  <si>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</si>
  <si>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</si>
  <si>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</si>
  <si>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B08YD264ZS</t>
  </si>
  <si>
    <t>Tarkan Portable Folding Laptop Desk for Bed, Lapdesk with Handle, Drawer, Cup &amp; Mobile/Tablet Holder for Study, Eating, Work (Black)</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</si>
  <si>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</si>
  <si>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</si>
  <si>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B00GZLB57U</t>
  </si>
  <si>
    <t>Quantum RJ45 Ethernet Patch Cable/LAN Router Cable with Heavy Duty Gold Plated Connectors Supports Hi-Speed Gigabit Upto 1000Mbps, Waterproof and Durable,1-Year Warranty-32.8 Feet (10 Meters)(White)</t>
  </si>
  <si>
    <t>Quantum RJ45 Ethernet Patch Cable</t>
  </si>
  <si>
    <t>Computers&amp;Accessories|Accessories&amp;Peripherals|Cables&amp;Accessories|Cables|EthernetCables</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</si>
  <si>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</si>
  <si>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</si>
  <si>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B07V82W5CN</t>
  </si>
  <si>
    <t>HP USB Wireless Spill Resistance Keyboard and Mouse Set with 10m Working Range 2.4G Wireless Technology / 3 Years Warranty (4SC12PA), Black</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</si>
  <si>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</si>
  <si>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</si>
  <si>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B08HD7JQHX</t>
  </si>
  <si>
    <t>HUMBLE Dynamic Lapel Collar Mic Voice Recording Filter Microphone for Singing Youtube SmartPhones, Black</t>
  </si>
  <si>
    <t>HUMBLE Dynamic Lapel Collar Mic Voice Recording Filter Microphone</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</si>
  <si>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</si>
  <si>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</si>
  <si>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B0B31FR4Y2</t>
  </si>
  <si>
    <t>Boult Audio Omega with 30dB ANC+ ENC, 32H Playtime, 45ms Latency Gaming Mode, Quad Mic Zen ENC, 3 Equalizer Modes, ANC, Type-C Fast Charging, IPX5 True Wireless in Ear Bluetooth Earbuds (Black)</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</si>
  <si>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</si>
  <si>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</si>
  <si>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B09Y14JLP3</t>
  </si>
  <si>
    <t>STRIFF UPH2W Multi Angle Tablet/Mobile Stand. Holder for iPhone, Android, Samsung, OnePlus, Xiaomi. Portable,Foldable Stand.Perfect for Bed,Office, Home,Gift and Desktop (White)</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</si>
  <si>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</si>
  <si>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</si>
  <si>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B09ZHCJDP1</t>
  </si>
  <si>
    <t>Amazon Basics Wireless Mouse | 2.4 GHz Connection, 1600 DPI | Type - C Adapter | Upto 12 Months of Battery Life | Ambidextrous Design | Suitable for PC/Mac/Laptop</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</si>
  <si>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</si>
  <si>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</si>
  <si>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B08C4Z69LN</t>
  </si>
  <si>
    <t>Crucial RAM 8GB DDR4 3200MHz CL22 (or 2933MHz or 2666MHz) Laptop Memory CT8G4SFRA32A</t>
  </si>
  <si>
    <t>Computers&amp;Accessories|Components|Memory</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</si>
  <si>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</si>
  <si>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</si>
  <si>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B016XVRKZM</t>
  </si>
  <si>
    <t>APC Back-UPS BX600C-IN 600VA / 360W, 230V, UPS System, an Ideal Power Backup &amp; Protection for Home Office, Desktop PC &amp; Home Electronics</t>
  </si>
  <si>
    <t>Computers&amp;Accessories|Accessories&amp;Peripherals|UninterruptedPowerSupplies</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</si>
  <si>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</si>
  <si>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</si>
  <si>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B00LHZW3XY</t>
  </si>
  <si>
    <t>Luxor 5 Subject Single Ruled Notebook - A5 Size, 70 GSM, 300 Pages</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</si>
  <si>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</si>
  <si>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</si>
  <si>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B098JYT4SY</t>
  </si>
  <si>
    <t>Zebronics Zeb-Jaguar Wireless Mouse, 2.4GHz with USB Nano Receiver, High Precision Optical Tracking, 4 Buttons, Plug &amp; Play, Ambidextrous, for PC/Mac/Laptop (Black+Grey)</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</si>
  <si>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</si>
  <si>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</si>
  <si>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B08CFCK6CW</t>
  </si>
  <si>
    <t>Boult Audio Truebuds with 30H Playtime, IPX7 Waterproof, Lightning Boult‚Ñ¢ Type C Fast Charging (10 Min=100Mins), BoomX‚Ñ¢ Tech Rich Bass, Pro+ Calling HD Mic, Touch Controls in Ear Earbuds TWS (Grey)</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</si>
  <si>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</si>
  <si>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</si>
  <si>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B09P564ZTJ</t>
  </si>
  <si>
    <t>Wembley LCD Writing Pad/Tab | Writing, Drawing, Reusable, Portable Pad with Colorful Letters | 9 Inch Graphic Tablet (Assorted)</t>
  </si>
  <si>
    <t>Wembley LCD Writing Pad</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</si>
  <si>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</si>
  <si>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</si>
  <si>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B07MSLTW8Z</t>
  </si>
  <si>
    <t>Gizga Essentials Multi-Purpose Portable &amp; Foldable Wooden Desk for Bed Tray, Laptop Table, Study Table (Black)</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</si>
  <si>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</si>
  <si>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</si>
  <si>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B09N6TTHT6</t>
  </si>
  <si>
    <t>E-COSMOS Plug in LED Night Light Mini USB LED Light Flexible USB LED Ambient Light Mini USB LED Light, LED Portable car Bulb, Indoor, Outdoor, Reading, Sleep (4 pcs)</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</si>
  <si>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</si>
  <si>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</si>
  <si>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B098R25TGC</t>
  </si>
  <si>
    <t>Noise Buds VS201 V2 in-Ear Truly Wireless Earbuds with Dual Equalizer | with Mic | Total 14-Hour Playtime | Full Touch Control | IPX5 Water Resistance and Bluetooth v5.1 (Olive Green)</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</si>
  <si>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</si>
  <si>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</si>
  <si>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B0B2PQL5N3</t>
  </si>
  <si>
    <t>Lapster Gel Mouse pad with Wrist Rest , Gaming Mouse Pad with Lycra Cloth Nonslip for Laptop , Computer, , Home &amp; Office (Black)</t>
  </si>
  <si>
    <t>Lapster Gel Mouse pad with Wrist Rest , Gaming Mouse Pad</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</si>
  <si>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</si>
  <si>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</si>
  <si>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B07DKZCZ89</t>
  </si>
  <si>
    <t>Gizga Essentials Earphone Carrying Case, Multi-Purpose Pocket Storage Travel Organizer for Earphones, Headset, Pen Drives, SD Cards, Shock-Proof Ballistic Nylon, Soft Fabric, Mesh Pocket, Green</t>
  </si>
  <si>
    <t>Electronics|Headphones,Earbuds&amp;Accessories|Cases</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</si>
  <si>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</si>
  <si>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</si>
  <si>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B08GYG6T12</t>
  </si>
  <si>
    <t>SanDisk Ultra SDHC UHS-I Card 32GB 120MB/s R for DSLR Cameras, for Full HD Recording, 10Y Warranty</t>
  </si>
  <si>
    <t>Electronics|Accessories|MemoryCards|SecureDigitalCards</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</si>
  <si>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</si>
  <si>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</si>
  <si>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</si>
  <si>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</si>
  <si>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</si>
  <si>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</si>
  <si>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</si>
  <si>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B00J4YG0PC</t>
  </si>
  <si>
    <t>Classmate Long Notebook - 140 Pages, Single Line, 297mm x 210mm (Pack of 12)</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</si>
  <si>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</si>
  <si>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</si>
  <si>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B073BRXPZX</t>
  </si>
  <si>
    <t>Lenovo 300 Wired Plug &amp; Play USB Mouse, High Resolution 1600 DPI Optical Sensor, 3-Button Design with clickable Scroll Wheel, Ambidextrous, Ergonomic Mouse for Comfortable All-Day Grip (GX30M39704)</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</si>
  <si>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</si>
  <si>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</si>
  <si>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B08LHTJTBB</t>
  </si>
  <si>
    <t>Dyazo 6 Angles Adjustable Aluminum Ergonomic Foldable Portable Tabletop Laptop/Desktop Riser Stand Holder Compatible for MacBook, HP, Dell, Lenovo &amp; All Other Notebook (Silver)</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</si>
  <si>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</si>
  <si>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</si>
  <si>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B07VTFN6HM</t>
  </si>
  <si>
    <t>Western Digital WD 2TB My Passport Portable Hard Disk Drive, USB 3.0 with¬† Automatic Backup, 256 Bit AES Hardware Encryption,Password Protection,Compatible with Windows and Mac, External HDD-Black</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</si>
  <si>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</si>
  <si>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</si>
  <si>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B008QS9J6Y</t>
  </si>
  <si>
    <t>Logitech C270 Digital HD Webcam with Widescreen HD Video Calling, HD Light Correction, Noise-Reducing Mic, for Skype, FaceTime, Hangouts, WebEx, PC/Mac/Laptop/MacBook/Tablet - (Black, HD 720p/30fps)</t>
  </si>
  <si>
    <t>Logitech C270 Digital HD Webcam</t>
  </si>
  <si>
    <t>Computers&amp;Accessories|Accessories&amp;Peripherals|Audio&amp;VideoAccessories|Webcams&amp;VoIPEquipment|Webcams</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</si>
  <si>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</si>
  <si>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</si>
  <si>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B09M8888DM</t>
  </si>
  <si>
    <t>Portronics MPORT 31 4 Ports USB Hub (USB A to 4 USB-A Ports 4 in 1 Connector USB HUB(Grey)</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</si>
  <si>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</si>
  <si>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</si>
  <si>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B07Z1YVP72</t>
  </si>
  <si>
    <t>AirCase Protective Laptop Bag Sleeve fits Upto 15.6" Laptop/ MacBook, Wrinkle Free, Padded, Waterproof Light Neoprene case Cover Pouch, for Men &amp; Women, Black- 6 Months Warranty</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</si>
  <si>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</si>
  <si>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</si>
  <si>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B082FTPRSK</t>
  </si>
  <si>
    <t>Zinq Five Fan Cooling Pad and Laptop Stand with Dual Height Adjustment and Dual USB Port Extension (Black)</t>
  </si>
  <si>
    <t>Computers&amp;Accessories|Accessories&amp;Peripherals|LaptopAccessories|CoolingPads</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</si>
  <si>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</si>
  <si>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</si>
  <si>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B09RF2QXGX</t>
  </si>
  <si>
    <t>Gizga Essentials Webcam Cover, Privacy Protector Webcam Cover Slide, Compatible with Laptop, Desktop, PC, Smartphone, Protect Your Privacy and Security, Strong Adhesive, Set of 3, Black</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</si>
  <si>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</si>
  <si>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</si>
  <si>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B01KK0HU3Y</t>
  </si>
  <si>
    <t>HP Z3700 Wireless Optical Mouse with USB Receiver and 2.4GHz Wireless Connection/ 1200DPI / 16 Months Long Battery Life /Ambidextrous and Slim Design (Modern Gold)</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</si>
  <si>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</si>
  <si>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</si>
  <si>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B07JF9B592</t>
  </si>
  <si>
    <t>MAONO AU-400 Lavalier Auxiliary Omnidirectional Microphone (Black)</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</si>
  <si>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</si>
  <si>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</si>
  <si>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B086394NY5</t>
  </si>
  <si>
    <t>TABLE MAGIC Multipurpose Laptop Table Mat Finish Top Work at Home Study Table (TM Regular- Black) (Alloy Steel)</t>
  </si>
  <si>
    <t>Computers&amp;Accessories|Accessories&amp;Peripherals|LaptopAccessories</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</si>
  <si>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</si>
  <si>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</si>
  <si>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</si>
  <si>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</si>
  <si>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</si>
  <si>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</si>
  <si>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</si>
  <si>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B07NC12T2R</t>
  </si>
  <si>
    <t>boAt Stone 650 10W Bluetooth Speaker with Upto 7 Hours Playback, IPX5 and Integrated Controls (Blue)</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</si>
  <si>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</si>
  <si>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</si>
  <si>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B07WKBD37W</t>
  </si>
  <si>
    <t>ESnipe Mart Worldwide Travel Adapter with Build in Dual USB Charger Ports with 125V 6A, 250V Protected Electrical Plug for Laptops, Cameras (White)</t>
  </si>
  <si>
    <t>HomeImprovement|Electrical|Adapters&amp;Multi-Outlets</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</si>
  <si>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</si>
  <si>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</si>
  <si>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B08JMC1988</t>
  </si>
  <si>
    <t>boAt Stone 180 5W Bluetooth Speaker with Upto 10 Hours Playback, 1.75" Driver, IPX7 &amp; TWS Feature(Black)</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</si>
  <si>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</si>
  <si>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</si>
  <si>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B09GFN8WZL</t>
  </si>
  <si>
    <t>Portronics Ruffpad 8.5M Multicolor LCD Writing Pad with Screen 21.5cm (8.5-inch) for Drawing, Playing, Handwriting Gifts for Kids &amp; Adults, India's first notepad to save and share your child's first creatives via Ruffpad app on your Smartphone(Black)</t>
  </si>
  <si>
    <t>Portronics Ruffpad 8.5M Multicolor LCD Writing Pad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</si>
  <si>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</si>
  <si>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</si>
  <si>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B095X38CJS</t>
  </si>
  <si>
    <t>BRUSTRO Copytinta Coloured Craft Paper A4 Size 80 GSM Mixed Bright Colour 40 Sheets Pack (10 cols X 4 Sheets) Double Side Color for Office Printing, Art and Craft.</t>
  </si>
  <si>
    <t>OfficeProducts|OfficePaperProducts|Paper|Copy&amp;PrintingPaper|ColouredPaper</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</si>
  <si>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</si>
  <si>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</si>
  <si>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B07ZKD8T1Q</t>
  </si>
  <si>
    <t>Cuzor 12V Mini ups for WiFi Router | Power Backup up to 4 Hours | Replaceable Battery | Ups for Wi-Fi Router and Modem | Ups for Router up to 2A | ups for uninterrupted wi-fi</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</si>
  <si>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</si>
  <si>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</si>
  <si>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B07G3YNLJB</t>
  </si>
  <si>
    <t>Crucial BX500 240GB 3D NAND SATA 6.35 cm (2.5-inch) SSD (CT240BX500SSD1)</t>
  </si>
  <si>
    <t>Computers&amp;Accessories|Components|InternalSolidStateDrives</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</si>
  <si>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</si>
  <si>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</si>
  <si>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B00P93X2H6</t>
  </si>
  <si>
    <t>Classmate Pulse Spiral Notebook - 240 mm x 180 mm, Soft Cover, 200 Pages, Unruled</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</si>
  <si>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</si>
  <si>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</si>
  <si>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B0798PJPCL</t>
  </si>
  <si>
    <t>Portronics My buddy plus Adjustable Laptop cooling Table (Brown)</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</si>
  <si>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</si>
  <si>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</si>
  <si>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B09GFWJDY1</t>
  </si>
  <si>
    <t>ZEBRONICS Zeb-Evolve Wireless in Ear Neckband Earphone with Supporting Bluetooth v5.0, Voice Assistant, Rapid Charge, Call Function &amp; Magnetic Earpiece, with mic (Metallic Blue)</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</si>
  <si>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</si>
  <si>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</si>
  <si>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B09MZ6WZ6V</t>
  </si>
  <si>
    <t>INOVERA World Map Extended Anti Slip Rubber Gaming Stitched Mouse Pad Desk Mat for Computer Laptop (Black, 900L x 400B x 2H mm)</t>
  </si>
  <si>
    <t>INOVERA World Map Extended Anti Slip Rubber Gaming Stitched Mouse Pad</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</si>
  <si>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</si>
  <si>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</si>
  <si>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B094QZLJQ6</t>
  </si>
  <si>
    <t>Seagate One Touch 2TB External HDD with Password Protection ‚Äì Black, for Windows and Mac, with 3 yr Data Recovery Services, and 4 Months Adobe CC Photography (STKY2000400)</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</si>
  <si>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</si>
  <si>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</si>
  <si>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B07L3NDN24</t>
  </si>
  <si>
    <t>ZEBRONICS Zeb-Fame 5watts 2.0 Multi Media Speakers with AUX, USB and Volume Control (Black)</t>
  </si>
  <si>
    <t>Electronics|HomeAudio|Speakers|MultimediaSpeakerSystems</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</si>
  <si>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</si>
  <si>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</si>
  <si>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B08WD18LJZ</t>
  </si>
  <si>
    <t>TVARA LCD Writing Tablet 8.5 Inch E-Note Pad LCD Writing Tablet, Kids Drawing Pad 8.5 Inch Doodle Board, Toddler Boy and Girl Learning Gift for 3 4 5 6 Years Old, Black</t>
  </si>
  <si>
    <t>TVARA LCD Writing Tablet 8.5 Inch E-Note Pad</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</si>
  <si>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</si>
  <si>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</si>
  <si>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B06XDKWLJH</t>
  </si>
  <si>
    <t>Western Digital WD 1.5TB Elements Portable Hard Disk Drive, USB 3.0, Compatible with PC, PS4 and Xbox, External HDD (WDBU6Y0015BBK-WESN)</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</si>
  <si>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</si>
  <si>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</si>
  <si>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B01J1CFO5I</t>
  </si>
  <si>
    <t>Redgear MP35 Speed-Type Gaming Mousepad (Black/Red)</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</si>
  <si>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</si>
  <si>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</si>
  <si>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B07J2NGB69</t>
  </si>
  <si>
    <t>Lenovo 400 Wireless Mouse, 1200DPI Optical Sensor, 2.4GHz Wireless Nano USB, 3-Button (Left,Right,Scroll) Upto 8M Left/Right &amp; 100K Scroll clicks &amp; 1yr Battery, Ambidextrous, Ergonomic GY50R91293</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</si>
  <si>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</si>
  <si>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</si>
  <si>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B00MUTWLW4</t>
  </si>
  <si>
    <t>Logitech K480 Wireless Multi-Device Keyboard for Windows, macOS, iPadOS, Android or Chrome OS, Bluetooth, Compact, Compatible with PC, Mac, Laptop, Smartphone, Tablet - Black</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</si>
  <si>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</si>
  <si>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</si>
  <si>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B017NC2IPM</t>
  </si>
  <si>
    <t>RESONATE RouterUPS CRU12V2A | Zero Drop | UPS for WiFi Router | Mini UPS | Up to 4 Hours PowerBackup | Battery Replacement Program | Router UPS Compatible with 12V &lt;2A Routers, FTTH, Modem, Set Top Box, Alexa, Mini Camera</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</si>
  <si>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</si>
  <si>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</si>
  <si>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B00N1U7JXM</t>
  </si>
  <si>
    <t>3M Post-it Sticky Note Cube, 200 Sheets (4 Colors x 50 Sheets) | 3" x 3" Size | For notes, reminders, study, school and organizing</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</si>
  <si>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</si>
  <si>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</si>
  <si>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B08HQL67D6</t>
  </si>
  <si>
    <t>OFIXO Multi-Purpose Laptop Table/Study Table/Bed Table/Foldable and Portable Wooden/Writing Desk (Wooden)</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</si>
  <si>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</si>
  <si>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</si>
  <si>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B09RKFBCV7</t>
  </si>
  <si>
    <t>Fire-Boltt Ninja Calling 1.69" Bluetooth Calling Smart Watch, Dial Pad, Speaker, AI Voice Assistant with 450 NITS Peak Brightness, Wrist Gaming &amp; 100+ Watch Faces with SpO2, HR, Multiple Sports Mode</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</si>
  <si>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</si>
  <si>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</si>
  <si>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B08KHM9VBJ</t>
  </si>
  <si>
    <t>Airtel AMF-311WW Data Card (Black), 4g Hotspot Support with 2300 Mah Battery</t>
  </si>
  <si>
    <t>Computers&amp;Accessories|NetworkingDevices|DataCards&amp;Dongles</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</si>
  <si>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</si>
  <si>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</si>
  <si>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B01IOZUHRS</t>
  </si>
  <si>
    <t>Gizga Essentials Laptop Power Cable Cord- 3 Pin Adapter Isi Certified(1 Meter/3.3 Feet)</t>
  </si>
  <si>
    <t>Computers&amp;Accessories|Accessories&amp;Peripherals|LaptopAccessories|LaptopChargers&amp;PowerSupplies</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</si>
  <si>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</si>
  <si>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</si>
  <si>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B00CEQEGPI</t>
  </si>
  <si>
    <t>Logitech MK270r USB Wireless Keyboard and Mouse Set for Windows, 2.4 GHz Wireless, Spill-resistant Design, 8 Multimedia &amp; Shortcut Keys, 2-Year Battery Life, PC/Laptop- Black</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</si>
  <si>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</si>
  <si>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</si>
  <si>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B08B6XWQ1C</t>
  </si>
  <si>
    <t>DIGITEK¬Æ (DTR-200MT) (18 CM) Portable &amp; Flexible Mini Tripod with Mobile Holder &amp; 360 Degree Ball Head, For Smart Phones, Compact Cameras, GoPro, Maximum Operating Height: 7.87 Inch, Maximum Load Upto: 1 kgs</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</si>
  <si>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</si>
  <si>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</si>
  <si>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B01DGVKBC6</t>
  </si>
  <si>
    <t>FEDUS Cat6 Ethernet Cable, 10 Meter High Speed 550MHZ / 10 Gigabit Speed UTP LAN Cable, Network Cable Internet Cable RJ45 Cable LAN Wire, Patch Computer Cord Gigabit Category 6 Wires for Modem, Router</t>
  </si>
  <si>
    <t>FEDUS Cat6 Ethernet Cable</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</si>
  <si>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</si>
  <si>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</si>
  <si>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</si>
  <si>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B08JD36C6H</t>
  </si>
  <si>
    <t>Kingston DataTraveler Exodia DTX/32 GB Pen Drive USB 3.2 Gen 1 (Multicolor)</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</si>
  <si>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</si>
  <si>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</si>
  <si>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B00E3DVQFS</t>
  </si>
  <si>
    <t>Duracell Rechargeable AA 2500mAh Batteries, 4 Pcs</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</si>
  <si>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</si>
  <si>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</si>
  <si>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B00BN5SNF0</t>
  </si>
  <si>
    <t>ENVIE¬Æ (AA10004PLNi-CD) AA Rechargeable Batteries, Low Self Discharge, AA 1000mAh Ni-CD (Pack of 4)</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</si>
  <si>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</si>
  <si>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</si>
  <si>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B09SGGRKV8</t>
  </si>
  <si>
    <t>ZEBRONICS Zeb-Buds 30 3.5Mm Stereo Wired in Ear Earphones with Mic for Calling, Volume Control, Multifunction Button, 14Mm Drivers, Stylish Eartip,1.2 Meter Durable Cable and Lightweight Design(Red)</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</si>
  <si>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</si>
  <si>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</si>
  <si>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B084BR3QX8</t>
  </si>
  <si>
    <t>LAPSTER Accessories Power Cable Cord 2 Pin Laptop Adapter and Tape Recorder 1.5M</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</si>
  <si>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</si>
  <si>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</si>
  <si>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B09VC2D2WG</t>
  </si>
  <si>
    <t>Portronics Ruffpad 12E Re-Writable LCD Writing Pad with 30.4cm (12 inch) Writing Area, Single Tap Erase, Smart Lock, Long Battery Life, India's first notepad to save and share your child's first creatives via Ruffpad app on your Smartphone(Black)</t>
  </si>
  <si>
    <t>Portronics Ruffpad 12E Re-Writable LCD Writing Pad</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</si>
  <si>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</si>
  <si>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</si>
  <si>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B09163Q5CD</t>
  </si>
  <si>
    <t>Verilux¬Æ USB C Hub Multiport Adapter- 6 in 1 Portable Aluminum Type C Hub with 4K HDMI Output, USB 2.0/3.0 Ports, SD/Micro SD Card Reader Compatible for MacBook Pro 2016-2020, MacBook Air 2018-2020, Type-C Devices</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</si>
  <si>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</si>
  <si>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</si>
  <si>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B08K9PX15C</t>
  </si>
  <si>
    <t>Zebronics Zeb Wonderbar 10 USB Powered 2.0 Computer Speaker with RGB Lights</t>
  </si>
  <si>
    <t>Zebronics Zeb Wonderbar 10 USB Powered 2.0 Computer Speaker</t>
  </si>
  <si>
    <t>Computers&amp;Accessories|Accessories&amp;Peripherals|Audio&amp;VideoAccessories|PCSpeakers</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</si>
  <si>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</si>
  <si>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</si>
  <si>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B083RD1J99</t>
  </si>
  <si>
    <t>HP Wired Mouse 100 with 1600 DPI Optical Sensor, USB Plug-and -Play,ambidextrous Design, Built-in Scrolling and 3 Handy Buttons. 3-Years Warranty (6VY96AA)</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</si>
  <si>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</si>
  <si>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</si>
  <si>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B09Z7YGV3R</t>
  </si>
  <si>
    <t>Anjaney Enterprise Smart Multipurpose Foldable Laptop Table with Cup Holder, Study Table, Bed Table, Breakfast Table, Foldable and Portable/Ergonomic &amp; Rounded Edges/Non-Slip (Black)</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</si>
  <si>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</si>
  <si>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</si>
  <si>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B00N3XLDW0</t>
  </si>
  <si>
    <t>ENVIE ECR-20 Charger for AA &amp; AAA Rechargeable Batteries</t>
  </si>
  <si>
    <t>Electronics|Cameras&amp;Photography|Accessories|Batteries&amp;Chargers|BatteryChargers</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</si>
  <si>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</si>
  <si>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</si>
  <si>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B07Z53L5QL</t>
  </si>
  <si>
    <t>ProElite Faux Leather Smart Flip Case Cover for Apple iPad 10.2" 9th Gen (2021) / 8th Gen / 7th Gen with Stylus Pen, Black</t>
  </si>
  <si>
    <t>Computers&amp;Accessories|Accessories&amp;Peripherals|TabletAccessories|Bags,Cases&amp;Sleeves|Cases</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</si>
  <si>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</si>
  <si>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</si>
  <si>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B00P93X0VO</t>
  </si>
  <si>
    <t>Classmate Pulse 6 Subject Notebook - Unruled, 300 Pages, Spiral Binding, 240mm*180mm</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</si>
  <si>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</si>
  <si>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</si>
  <si>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B07SBGFDX9</t>
  </si>
  <si>
    <t>Pentonic Multicolor Ball Point Pen, Pack of 10</t>
  </si>
  <si>
    <t>OfficeProducts|OfficePaperProducts|Paper|Stationery|Pens,Pencils&amp;WritingSupplies|Pens&amp;Refills|StickBallpointPens</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</si>
  <si>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</si>
  <si>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</si>
  <si>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B07X2L5Z8C</t>
  </si>
  <si>
    <t>Logitech Pebble M350 Wireless Mouse with Bluetooth or USB - Silent, Slim Computer Mouse with Quiet Click for Laptop, Notebook, PC and Mac - Graphite</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</si>
  <si>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</si>
  <si>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</si>
  <si>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B00VA7YYUO</t>
  </si>
  <si>
    <t>Apsara Platinum Pencils Value Pack - Pack of 20</t>
  </si>
  <si>
    <t>Home&amp;Kitchen|CraftMaterials|DrawingMaterials|DrawingMedia|Pencils|WoodenPencils</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</si>
  <si>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</si>
  <si>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</si>
  <si>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B07L9FW9GF</t>
  </si>
  <si>
    <t>Zebronics Zeb-Power Wired USB Mouse, 3-Button, 1200 DPI Optical Sensor, Plug &amp; Play, for Windows/Mac</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</si>
  <si>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</si>
  <si>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</si>
  <si>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B08D64C9FN</t>
  </si>
  <si>
    <t>Ant Esports GM320 RGB Optical Wired Gaming Mouse | 8 Programmable Buttons | 12800 DPI</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</si>
  <si>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</si>
  <si>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</si>
  <si>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B00LOD70SC</t>
  </si>
  <si>
    <t>Pilot V7 Liquid Ink Roller Ball Pen (2 Blue + 1 Black)</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</si>
  <si>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</si>
  <si>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</si>
  <si>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B09X76VL5L</t>
  </si>
  <si>
    <t>boAt Airdopes 191G True Wireless Earbuds with ENx‚Ñ¢ Tech Equipped Quad Mics, Beast‚Ñ¢ Mode(Low Latency- 65ms) for Gaming, 2x6mm Dual Drivers, 30H Playtime, IPX5, IWP‚Ñ¢, Appealing Case LEDs(Sport Blue)</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</si>
  <si>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</si>
  <si>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</si>
  <si>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B091JF2TFD</t>
  </si>
  <si>
    <t>Boult Audio BassBuds Oak in-Ear Wired Earphones with 10mm Extra Bass Driver and HD Sound with mic(Brown)</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</si>
  <si>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</si>
  <si>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</si>
  <si>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B07S7DCJKS</t>
  </si>
  <si>
    <t>IT2M Designer Mouse Pad for Laptop/Computer (9.2 X 7.6 Inches, 12788)</t>
  </si>
  <si>
    <t>IT2M Designer Mouse Pad</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</si>
  <si>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</si>
  <si>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</si>
  <si>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B09NC2TY11</t>
  </si>
  <si>
    <t>Noise ColorFit Ultra Buzz Bluetooth Calling Smart Watch with 1.75" HD Display, 320x385 px Resolution, 100 Sports Modes, Stock Market Info Smartwatch for Men &amp; Women (Olive Green)</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</si>
  <si>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</si>
  <si>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</si>
  <si>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B0BDS8MY8J</t>
  </si>
  <si>
    <t>Lapster Caddy for ssd and HDD, Optical Bay 2nd Hard Drive Caddy, Caddy 9.5mm for Laptop</t>
  </si>
  <si>
    <t>Computers&amp;Accessories|Components|InternalHardDrives</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</si>
  <si>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</si>
  <si>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</si>
  <si>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B09X7DY7Q4</t>
  </si>
  <si>
    <t>SanDisk Extreme SD UHS I 64GB Card for 4K Video for DSLR and Mirrorless Cameras 170MB/s Read &amp; 80MB/s Write</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</si>
  <si>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</si>
  <si>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</si>
  <si>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B09YV575RK</t>
  </si>
  <si>
    <t>Fire-Boltt Ring Pro Bluetooth Calling, 1.75‚Äù 320*385px High Res, IP68 &amp; SpO2 Monitoring, Pin Code Locking Functionality &amp; Split Screen Access, Built in Mic &amp; Speaker for HD Calls, Black, Free Size</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</si>
  <si>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</si>
  <si>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</si>
  <si>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B08LW31NQ6</t>
  </si>
  <si>
    <t>Lenovo 600 Bluetooth 5.0 Silent Mouse: Compact, Portable, Dongle-Free Multi-Device connectivity with Microsoft Swift Pair | 3-Level Adjustable DPI up to 2400 | Battery Life: up to 1 yr</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</si>
  <si>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</si>
  <si>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</si>
  <si>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B09ND94ZRG</t>
  </si>
  <si>
    <t>Boult Audio Airbass Propods X TWS Bluetooth Truly Wireless in Ear Earbuds with Mic, 32H Playtime, Fast Charging Type-C, Ipx5 Water Resistant, Touch Controls and Voice Assistant (Red)</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</si>
  <si>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</si>
  <si>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</si>
  <si>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B00P93X6EK</t>
  </si>
  <si>
    <t>Classmate Soft Cover 6 Subject Spiral Binding Notebook, Unruled, 300 Pages</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</si>
  <si>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</si>
  <si>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</si>
  <si>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B0994GP1CX</t>
  </si>
  <si>
    <t>LS LAPSTER Quality Assured Universal Silicone 15.6" Keyboard Protector Skin|| Keyboard Dust Cover|| Keyboard Skin for 15.6" Laptop| 15.6" Keyguard| (3.93 x 11.81 x 0.39 inches)</t>
  </si>
  <si>
    <t xml:space="preserve">LS LAPSTER Quality Assured Universal Silicone 15.6" </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</si>
  <si>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</si>
  <si>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</si>
  <si>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B07H8W9PB6</t>
  </si>
  <si>
    <t>KLAM LCD Writing Tablet Screenwriting Toys Board Smart Digital E-Note Pad 8.5 Inch Light Weight Magic Slate for Drawing Playing Noting by Kids and Adults Best Birthday Gift Girls Boys, Multicolor</t>
  </si>
  <si>
    <t>KLAM LCD Writing Tablet Screenwriting Toys Board Smart Digital E-Note Pad</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</si>
  <si>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</si>
  <si>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</si>
  <si>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B09NNHFSSF</t>
  </si>
  <si>
    <t>CP PLUS 2MP Full HD Smart Wi-fi CCTV Security Camera | 360¬∞ with Pan Tilt | Two Way Talk | Cloud Monitor | Motion Detect | Night Vision | Supports SD Card (Up to 128 GB) | Alexa &amp; Ok Google | CP-E21A</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</si>
  <si>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</si>
  <si>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</si>
  <si>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B08D9NDZ1Y</t>
  </si>
  <si>
    <t>HP Deskjet 2331 Colour Printer, Scanner and Copier for Home/Small Office, Compact Size, Reliable, Easy Set-Up Through Smart App On Your Pc Connected Through USB, Ideal for Home.</t>
  </si>
  <si>
    <t>Computers&amp;Accessories|Printers,Inks&amp;Accessories|Printers</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</si>
  <si>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</si>
  <si>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</si>
  <si>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B0085IATT6</t>
  </si>
  <si>
    <t>D-Link DIR-615 Wi-fi Ethernet-N300 Single_band 300Mbps Router, Mobile App Support, Router | AP | Repeater | Client Modes(Black)</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</si>
  <si>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</si>
  <si>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</si>
  <si>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B08WJ86PV2</t>
  </si>
  <si>
    <t>RPM Euro Games Gaming Mouse Pad Speed Type Extended Large (Size - 800 mm x 300 mm x 3 mm)</t>
  </si>
  <si>
    <t>RPM Euro Games Gaming Mouse Pad</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</si>
  <si>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</si>
  <si>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</si>
  <si>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B078HRR1XV</t>
  </si>
  <si>
    <t>Wacom One by CTL-472/K0-CX Digital Drawing Graphics Pen Tablet (Red &amp; Black) Small (6-inch x 3.5-inch)(15x8cm) | Battery Free Cordless Pen with 2048 Pressure Level</t>
  </si>
  <si>
    <t>Wacom One by CTL-472/K0-CX Digital Drawing Graphics Pen Tablet</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</si>
  <si>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</si>
  <si>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</si>
  <si>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B09P22HXH6</t>
  </si>
  <si>
    <t>Lenovo 300 FHD Webcam with Full Stereo Dual Built-in mics | FHD 1080P 2.1 Megapixel CMOS Camera |Privacy Shutter | Ultra-Wide 95 Lens | 360 Rotation | Flexible Mount, Plug-n-Play | Cloud Grey</t>
  </si>
  <si>
    <t>Lenovo 300 FHD Webcam</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</si>
  <si>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</si>
  <si>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</si>
  <si>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B00LM4X3XE</t>
  </si>
  <si>
    <t>Parker Quink Ink Bottle (Black)</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</si>
  <si>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</si>
  <si>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</si>
  <si>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B09YLFHFDW</t>
  </si>
  <si>
    <t>Sony WI-C100 Wireless Headphones with Customizable Equalizer for Deep Bass &amp; 25 Hrs Battery, DSEE-Upscale, Splash Proof, 360RA, Fast Pair, in-Ear Bluetooth Headset with mic for Phone Calls (Black)</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</si>
  <si>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</si>
  <si>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</si>
  <si>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B07YWS9SP9</t>
  </si>
  <si>
    <t>Zebronics, ZEB-NC3300 USB Powered Laptop Cooling Pad with Dual Fan, Dual USB Port and Blue LED Lights</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</si>
  <si>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</si>
  <si>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</si>
  <si>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B08WLY8V9S</t>
  </si>
  <si>
    <t>Tukzer Gel Mouse Pad Wrist Rest Memory-Foam Ergonomic Mousepad| Cushion Wrist Support &amp; Pain Relief| Suitable for Gaming, Computer, Laptop, Home &amp; Office Non-Slip Rubber Base (Blue)</t>
  </si>
  <si>
    <t>Tukzer Gel Mouse Pad</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</si>
  <si>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</si>
  <si>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</si>
  <si>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B0873L7J6X</t>
  </si>
  <si>
    <t>Infinity (JBL Glide 510, 72 Hrs Playtime with Quick Charge, Wireless On Ear Headphone with Mic, Deep Bass, Dual Equalizer, Bluetooth 5.0 with Voice Assistant Support (Black)</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</si>
  <si>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</si>
  <si>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</si>
  <si>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B07YNHCW6N</t>
  </si>
  <si>
    <t>Robustrion Smart Trifold Hard Back Flip Stand Case Cover for Apple iPad 10.2 Cover iPad 9th Generation Cover 2021 8th Gen 2020 7th Gen 2019 Generation Case - Black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</si>
  <si>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</si>
  <si>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</si>
  <si>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B01MQ2A86A</t>
  </si>
  <si>
    <t>Logitech M331 Silent Plus Wireless Mouse, 2.4GHz with USB Nano Receiver, 1000 DPI Optical Tracking, 3 Buttons, 24 Month Life Battery, PC/Mac/Laptop - Black</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</si>
  <si>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</si>
  <si>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</si>
  <si>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B00KIE28X0</t>
  </si>
  <si>
    <t>Camel Artist Acrylic Color Box - 9ml Tubes, 12 Shades</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</si>
  <si>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</si>
  <si>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</si>
  <si>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B0BHYJ8CVF</t>
  </si>
  <si>
    <t>Portronics Key2 Combo Multimedia USB Wireless Keyboard and Mouse Set with 2.4 GHz Wireless Technology, Soft &amp; Silent Button, Compact Size (Grey)</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</si>
  <si>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</si>
  <si>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</si>
  <si>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B0BCVJ3PVP</t>
  </si>
  <si>
    <t>SupCares Laptop Stand 7 Height Adjustable, Aluminium, Ventilated, Foldable, Portable Laptop Holder for Desk &amp; Table Mount Upto 15.6 inch Laptop with Carry Pouch (Silver)</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</si>
  <si>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</si>
  <si>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</si>
  <si>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B0B2931FCV</t>
  </si>
  <si>
    <t>ZEBRONICS Zeb-Sound Bomb N1 True Wireless in Ear Earbuds with Mic ENC, Gaming Mode (up to 50ms), up to 18H Playback, BT V5.2, Fidget Case, Voice Assistant, Splash Proof, Type C (Midnight Black)</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</si>
  <si>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</si>
  <si>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</si>
  <si>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B09TMZ1MF8</t>
  </si>
  <si>
    <t>Western Digital WD Green SATA 240GB Internal SSD Solid State Drive - SATA 6Gb/s 2.5 inches - WDS240G3G0A</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</si>
  <si>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</si>
  <si>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</si>
  <si>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B07VV37FT4</t>
  </si>
  <si>
    <t>Classmate Octane Neon- 25 Blue Gel Pens | Smooth Writing Pens| Water-proof Ink For Smudge-free Writing| Preferred By Students For Exam &amp; Class Notes| Study At Home Essential</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</si>
  <si>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</si>
  <si>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</si>
  <si>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B07JB2Y4SR</t>
  </si>
  <si>
    <t>Classmate Octane Colour Burst-Multicolour Gel Pens (Pack of 10) | Gold &amp; Silver Glitter Sparkle Pens|10 colour ink shades for art lovers and kids|Fun at home essentials</t>
  </si>
  <si>
    <t>Home&amp;Kitchen|CraftMaterials|DrawingMaterials|DrawingMedia|Pens</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</si>
  <si>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</si>
  <si>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</si>
  <si>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B08KRMK9LZ</t>
  </si>
  <si>
    <t>Tukzer Stylus Pen, iPad Pencil with Palm Rejection Tilt Sensor| 2nd Gen for 2018-2022 iPad 6/7/8/9th Gen; iPad 10.2", Pro 12.9/11", Mini 6/5th, Air 5/4/3rd, Precise for Writing/Drawing (3 Spare Tips)</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</si>
  <si>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</si>
  <si>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</si>
  <si>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B08LT9BMPP</t>
  </si>
  <si>
    <t>Logitech G102 USB Light Sync Gaming Mouse with Customizable RGB Lighting, 6 Programmable Buttons, Gaming Grade Sensor, 8K DPI Tracking, 16.8mn Color, Light Weight - Black</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</si>
  <si>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</si>
  <si>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</si>
  <si>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B0814ZY6FP</t>
  </si>
  <si>
    <t>Zebronics ZEB-VITA Wireless Bluetooth 10W Portable Bar Speaker With Supporting USB, SD Card, AUX, FM, TWS &amp; Call Function</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</si>
  <si>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</si>
  <si>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</si>
  <si>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B09F3PDDRF</t>
  </si>
  <si>
    <t>Lapster USB 3.0 sata Cable for 2.5 inch SSD and HDD , USB 3.0 to SATA III Hard Driver Adapter , sata to USB Cable-(Blue)</t>
  </si>
  <si>
    <t>Lapster USB 3.0 sata Cable</t>
  </si>
  <si>
    <t>Computers&amp;Accessories|Accessories&amp;Peripherals|Cables&amp;Accessories|Cables|SATACables</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</si>
  <si>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</si>
  <si>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</si>
  <si>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B07X963JNS</t>
  </si>
  <si>
    <t>URBN 10000 mAh Lithium Power Bank UPR10K with 12 Watt Fast Charging, Blue</t>
  </si>
  <si>
    <t>B09LD3116F</t>
  </si>
  <si>
    <t>Qubo Smart Cam 360 from Hero Group | Made in India | 2MP 1080p Full HD | CCTV Wi-Fi Camera | 360 Degree Coverage| Two Way Talk | Mobile App Connectivity | Night Vision | Cloud &amp; SD Card Recording</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</si>
  <si>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</si>
  <si>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</si>
  <si>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B08Y5QJTVK</t>
  </si>
  <si>
    <t>Duracell CR2025 3V Lithium Coin Battery, 5 pcs, 2025 Coin Button Cell Battery, DL2025</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</si>
  <si>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</si>
  <si>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</si>
  <si>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B00LY1FN1K</t>
  </si>
  <si>
    <t>Camel Fabrica Acrylic Ultra Color - 15ml each, 10 Shades</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</si>
  <si>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</si>
  <si>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</si>
  <si>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B07DJ5KYDZ</t>
  </si>
  <si>
    <t>Lenovo GX20L29764 65W Laptop Adapter/Charger with Power Cord for Select Models of Lenovo (Round pin) (Black)</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</si>
  <si>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</si>
  <si>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</si>
  <si>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B009LJ2BXA</t>
  </si>
  <si>
    <t>Hp Wired On Ear Headphones With Mic With 3.5 Mm Drivers, In-Built Noise Cancelling, Foldable And Adjustable For Laptop/Pc/Office/Home/ 1 Year Warranty (B4B09Pa)</t>
  </si>
  <si>
    <t>Hp Wired On Ear Headphone</t>
  </si>
  <si>
    <t>Computers&amp;Accessories|Accessories&amp;Peripherals|Audio&amp;VideoAccessories|PCHeadsets</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</si>
  <si>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</si>
  <si>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</si>
  <si>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</si>
  <si>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</si>
  <si>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</si>
  <si>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</si>
  <si>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</si>
  <si>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B07SY4C3TD</t>
  </si>
  <si>
    <t>HP GT 53 XL Cartridge Ink</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</si>
  <si>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</si>
  <si>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</si>
  <si>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B094JB13XL</t>
  </si>
  <si>
    <t>Noise ColorFit Ultra Smart Watch with 1.75" HD Display, Aluminium Alloy Body, 60 Sports Modes, Spo2, Lightweight, Stock Market Info, Calls &amp; SMS Reply (Space Blue)</t>
  </si>
  <si>
    <t>B08CRRQK6Z</t>
  </si>
  <si>
    <t>Zebronics Zeb-JUKEBAR 3900, 80W Multimedia soundbar with subwoofer Supporting Bluetooth, HDMI(ARC), Coaxial Input, AUX, USB &amp; Remote Control (Black)</t>
  </si>
  <si>
    <t>Electronics|HomeAudio|Speakers|SoundbarSpeakers</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</si>
  <si>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</si>
  <si>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</si>
  <si>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B08MTLLSL8</t>
  </si>
  <si>
    <t>boAt Bassheads 102 Wired in Ear Earphones with Mic (Mint Green)</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</si>
  <si>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</si>
  <si>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</si>
  <si>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B08Y57TPDM</t>
  </si>
  <si>
    <t>Duracell CR2016 3V Lithium Coin Battery, 5 pcs, 2016 Coin Button Cell Battery, DL2016</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</si>
  <si>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</si>
  <si>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</si>
  <si>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B09CYTJV3N</t>
  </si>
  <si>
    <t>MI 360¬∞ Home Security Wireless Camera 2K Pro with Bluetooth Gateway BLE 4.2 l Dual Band Wi-fi Connection l 3 Million 1296p| Full Color in Low-Light | AI Human Detection, White</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</si>
  <si>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</si>
  <si>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</si>
  <si>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B07GLNJC25</t>
  </si>
  <si>
    <t>ZEBRONICS Zeb-100HB 4 Ports USB Hub for Laptop, PC Computers, Plug &amp; Play, Backward Compatible - Black</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</si>
  <si>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</si>
  <si>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</si>
  <si>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B08FY4FG5X</t>
  </si>
  <si>
    <t>Boult Audio Bass Buds Q2 Lightweight Stereo Wired Over Ear Headphones Set with Mic with Deep Bass, Comfortable Ear Cushions, &amp; Long Cord (Black)</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</si>
  <si>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</si>
  <si>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</si>
  <si>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B07TMCXRFV</t>
  </si>
  <si>
    <t>ESR Screen Protector Compatible with iPad Pro 11 Inch (2022/2021/2020/2018) and iPad Air 5/4 (2022/2020, 10.9 Inch), Tempered-Glass Film with Alignment Frame, Scratch Resistant, HD Clarity, 2 Pack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</si>
  <si>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</si>
  <si>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</si>
  <si>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B00LZPQVMK</t>
  </si>
  <si>
    <t>Parker Vector Standard Chrome Trim Ball Pen (Ink - Black)</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</si>
  <si>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</si>
  <si>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</si>
  <si>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B08X77LM8C</t>
  </si>
  <si>
    <t>Silicone Rubber Earbuds Tips, Eartips, Earpads, Earplugs, for Replacement in Earphones and Bluetooth Medium Size (10 Pcs Black)</t>
  </si>
  <si>
    <t>Electronics|Headphones,Earbuds&amp;Accessories|Earpads</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</si>
  <si>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</si>
  <si>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</si>
  <si>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B01EJ5MM5M</t>
  </si>
  <si>
    <t>Canon PIXMA MG2577s All-in-One Inkjet Colour Printer with 1 Additional Colour Cartridge</t>
  </si>
  <si>
    <t>Computers&amp;Accessories|Printers,Inks&amp;Accessories|Printers|InkjetPrinters</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</si>
  <si>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</si>
  <si>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</si>
  <si>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B08J82K4GX</t>
  </si>
  <si>
    <t>Samsung 24-inch(60.46cm) FHD Monitor, IPS, 75 Hz, Bezel Less Design, AMD FreeSync, Flicker Free, HDMI, D-sub, (LF24T350FHWXXL, Dark Blue Gray)</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</si>
  <si>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</si>
  <si>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</si>
  <si>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B07Z1Z77ZZ</t>
  </si>
  <si>
    <t>AirCase Protective Laptop Bag Sleeve fits Upto 14.1" Laptop/ MacBook, Wrinkle Free, Padded, Waterproof Light Neoprene case Cover Pouch, for Men &amp; Women, Black- 6 Months Warranty</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</si>
  <si>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</si>
  <si>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</si>
  <si>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B00DJ5N9VK</t>
  </si>
  <si>
    <t>Faber-Castell Connector Pen Set - Pack of 25 (Assorted)</t>
  </si>
  <si>
    <t>Toys&amp;Games|Arts&amp;Crafts|Drawing&amp;PaintingSupplies|ColouringPens&amp;Markers</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</si>
  <si>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</si>
  <si>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</si>
  <si>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B08FGNPQ9X</t>
  </si>
  <si>
    <t>Zinq UPS for Router, Mini UPS for 12V WiFi Router Broadband Modem with Upto 4 Hours Power Backup, Upto 2Amp, Works with Existing Adapter, Also Works with Set-top Box, Smart Camera, CCTV (Black)</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</si>
  <si>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</si>
  <si>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</si>
  <si>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B07NTKGW45</t>
  </si>
  <si>
    <t>SaleOn‚Ñ¢ Portable Storage Organizer Bag for Earphone USB Cable Power Bank Mobile Charger Digital Gadget Hard Disk, Water Resistance Material - Dark Grey</t>
  </si>
  <si>
    <t>SaleOn‚Ñ¢ Portable Storage Organizer Bag</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</si>
  <si>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</si>
  <si>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</si>
  <si>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B08J4PL1Z3</t>
  </si>
  <si>
    <t>RPM Euro Games Laptop/PC Controller Wired for Windows - 7, 8, 8.1, 10 and XP, Ps3(Upgraded with XYAB Buttons)</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</si>
  <si>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</si>
  <si>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</si>
  <si>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B07XJWTYM2</t>
  </si>
  <si>
    <t>realme Buds Wireless in Ear Bluetooth Earphones with mic, 11.2mm Bass Boost Driver, Magnetic Fast Pair, Fast Charging and 12 Hrs Playtime (Yellow)</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</si>
  <si>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</si>
  <si>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</si>
  <si>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B09939XJX8</t>
  </si>
  <si>
    <t>TVARA LCD Writing Tablet, 8.5" Inch Colorful Toddler Doodle Board Drawing Tablet, Erasable Reusable Electronic Drawing Pads, Educational and Learning Tool for 3-6 Years Old Boy and Girls Mix Colors</t>
  </si>
  <si>
    <t>TVARA LCD Writing Tablet</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</si>
  <si>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</si>
  <si>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</si>
  <si>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</si>
  <si>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</si>
  <si>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</si>
  <si>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</si>
  <si>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</si>
  <si>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B08CTQP51L</t>
  </si>
  <si>
    <t>Robustrion [Anti-Scratch] &amp; [Smudge Proof] [S Pen Compatible] Premium Tempered Glass Screen Protector for Samsung Tab S6 Lite 10.4 inch SM-P610/615 [Bubble Free]</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</si>
  <si>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</si>
  <si>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</si>
  <si>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B0BG62HMDJ</t>
  </si>
  <si>
    <t>Cablet 2.5 Inch SATA USB 3.0 HDD/SSD Portable External Enclosure for 7mm and 9.5mm, Tool-Free Design, Supports UASP Max 6TB</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</si>
  <si>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</si>
  <si>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</si>
  <si>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</si>
  <si>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</si>
  <si>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</si>
  <si>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</si>
  <si>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</si>
  <si>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B08SBH499M</t>
  </si>
  <si>
    <t>ZEBRONICS Zeb-Warrior II 10 watts 2.0 Multimedia Speaker with RGB Lights, USB Powered, AUX Input, Volume Control Pod for PC, Laptops, Desktop</t>
  </si>
  <si>
    <t>ZEBRONICS Zeb-Warrior II 10 watts 2.0 Multimedia Speaker</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</si>
  <si>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</si>
  <si>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</si>
  <si>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</si>
  <si>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</si>
  <si>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</si>
  <si>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B0B5GJRTHB</t>
  </si>
  <si>
    <t>Wecool Moonwalk M1 ENC True Wireless in Ear Earbuds with Mic, Titanium Drivers for Rich Bass Experience, 40+ Hours Play Time, Type C Fast Charging, Low Latency, BT 5.3, IPX5, Deep Bass (Black)</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</si>
  <si>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</si>
  <si>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</si>
  <si>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B09GBBJV72</t>
  </si>
  <si>
    <t>HP 330 Wireless Black Keyboard and Mouse Set with Numeric Keypad, 2.4GHz Wireless Connection and 1600 DPI, USB Receiver, LED Indicators , Black(2V9E6AA)</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</si>
  <si>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</si>
  <si>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</si>
  <si>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B07P434WJY</t>
  </si>
  <si>
    <t>RC PRINT GI 790 Ink Refill for Canon G1000, G1010, G1100, G2000, G2002, G2010, G2012, G2100, G3000, G3010, G3012, G3100, G4000, G4010</t>
  </si>
  <si>
    <t>Computers&amp;Accessories|Printers,Inks&amp;Accessories|Inks,Toners&amp;Cartridges|InkjetInkRefills&amp;Kits</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</si>
  <si>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</si>
  <si>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</si>
  <si>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B07T9FV9YP</t>
  </si>
  <si>
    <t>Redgear Cloak Wired RGB Wired Over Ear Gaming Headphones with Mic for PC</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</si>
  <si>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</si>
  <si>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</si>
  <si>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B08WKFSN84</t>
  </si>
  <si>
    <t>Wayona Type C To Type C 65W/3.25A Nylon Braided Fast Charging Cable Compatible For Laptop, Macbook, Samsung Galaxy M33 M53 M51 S20 Ultra, A71, A53, A51, Ipad Pro 2018 (1M, Grey)</t>
  </si>
  <si>
    <t>B09TBCVJS3</t>
  </si>
  <si>
    <t>Amazfit GTS2 Mini (New Version) Smart Watch with Always-on AMOLED Display, Alexa Built-in, SpO2, 14 Days' Battery Life, 68 Sports Modes, GPS, HR, Sleep &amp; Stress Monitoring (Meteor Black)</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</si>
  <si>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</si>
  <si>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</si>
  <si>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B08TR61BVK</t>
  </si>
  <si>
    <t>Tabelito¬Æ Polyester Foam, Nylon Hybrid laptopss Bag Sleeve Case Cover Pouch for laptopss Apple/Dell/Lenovo/ Asus/ Hp/Samsung/Mi/MacBook/Ultrabook/Thinkpad/Ideapad/Surfacepro (15.6 inches /39.6cm, Blue) laptopsss</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</si>
  <si>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</si>
  <si>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</si>
  <si>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B0B2CPVXHX</t>
  </si>
  <si>
    <t>Robustrion Anti-Scratch &amp; Smudge Proof Tempered Glass Screen Protector for Xiaomi Mi Pad 5 11 inch</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</si>
  <si>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</si>
  <si>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</si>
  <si>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B08XNL93PL</t>
  </si>
  <si>
    <t>Portronics Ruffpad 15 Re-Writable LCD Screen 38.1cm (15-inch) Writing Pad for Drawing, Playing, Handwriting Gifts for Kids &amp; Adults (Grey)</t>
  </si>
  <si>
    <t>OfficeProducts|OfficePaperProducts|Paper|Stationery|Notebooks,WritingPads&amp;Diaries</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</si>
  <si>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</si>
  <si>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</si>
  <si>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</si>
  <si>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</si>
  <si>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</si>
  <si>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</si>
  <si>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</si>
  <si>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B099S26HWG</t>
  </si>
  <si>
    <t>Classmate Pulse 1 Subject Notebook - 240mm x 180mm , Soft Cover, 180 Pages, Single Line, Pack of 4</t>
  </si>
  <si>
    <t>Pages size is small but good quality,Okay,Quality,Best,Classmate pulse,Best paper,Good,I loved it...</t>
  </si>
  <si>
    <t>Pages are small,Okay okay,Best product but size is too small,,Quality is goodGreat notebook,Beast paper and spring,Good,https://m.media-amazon.com/images/I/71wZSQwwaGL._SY88.jpg</t>
  </si>
  <si>
    <t>B08461VC1Z</t>
  </si>
  <si>
    <t>Scarters Mouse Pad, Desk Mat Extended for Work from Home/Office/Gaming | Vegan PU Leather | Anti-Skid, Anti-Slip, Reversible Splash-Proof ‚Äì Deskspread ~ Navy Blue &amp; Yellow</t>
  </si>
  <si>
    <t>Scarters Mouse Pad</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</si>
  <si>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</si>
  <si>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</si>
  <si>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B00K32PEW4</t>
  </si>
  <si>
    <t>Casio MJ-120D 150 Steps Check and Correct Desktop Calculator with Tax Keys, Black</t>
  </si>
  <si>
    <t>OfficeProducts|OfficeElectronics|Calculators|Financial&amp;Business</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</si>
  <si>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</si>
  <si>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</si>
  <si>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B07LFWP97N</t>
  </si>
  <si>
    <t>Gizga Essentials Laptop Bag Sleeve Case Cover Pouch with Handle for 14.1 Inch Laptop for Men &amp; Women, Padded Laptop Compartment, Premium Zipper Closure, Water Repellent Nylon Fabric, Grey</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</si>
  <si>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</si>
  <si>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</si>
  <si>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B0746N6WML</t>
  </si>
  <si>
    <t>Parker Vector Camouflage Gift Set - Roller Ball Pen &amp; Parker Logo Keychain (Black Body, Blue Ink), 2 Piece Set</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</si>
  <si>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</si>
  <si>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</si>
  <si>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B07W9KYT62</t>
  </si>
  <si>
    <t>TP-Link AC1200 Archer A6 Smart WiFi, 5GHz Gigabit Dual Band MU-MIMO Wireless Internet Router, Long Range Coverage by 4 Antennas, Qualcomm Chipset</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</si>
  <si>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</si>
  <si>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</si>
  <si>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B08D9MNH4B</t>
  </si>
  <si>
    <t>HP Deskjet 2723 AIO Printer, Copy, Scan, WiFi, Bluetooth, USB, Simple Setup Smart App, Ideal for Home.</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</si>
  <si>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</si>
  <si>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</si>
  <si>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B09MKG4ZCM</t>
  </si>
  <si>
    <t>Xiaomi Mi 4A Dual_Band Ethernet 1200Mbps Speed Router| 2.4GHz &amp; 5GHz Frequency|128MB RAM | DualCore 4 Thread CPU|4 Omni Directional Antenna|Mi Wi-Fi app-Parental Control &amp; Anti Hacking|Repeater, White</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</si>
  <si>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</si>
  <si>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</si>
  <si>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B07RZZ1QSW</t>
  </si>
  <si>
    <t>SLOVIC¬Æ Tripod Mount Adapter| Tripod Mobile Holder|Tripod Phone Mount(Made in India)| Smartphone Clip Clipper 360 Degree for Taking Magic Video Shots &amp; Pictures.</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</si>
  <si>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</si>
  <si>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</si>
  <si>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</si>
  <si>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B07222HQKP</t>
  </si>
  <si>
    <t>Orico 2.5"(6.3cm) USB 3.0 HDD Enclosure Case Cover for SATA SSD HDD | SATA SSD HDD Enclosure High Speed USB 3.0 | Tool Free Installation | Black</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</si>
  <si>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</si>
  <si>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</si>
  <si>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B00NFD0ETQ</t>
  </si>
  <si>
    <t>Logitech G402 Hyperion Fury USB Wired Gaming Mouse, 4,000 DPI, Lightweight, 8 Programmable Buttons, Compatible for PC/Mac - Black</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</si>
  <si>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</si>
  <si>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</si>
  <si>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B075DB1F13</t>
  </si>
  <si>
    <t>Panasonic Eneloop BQ-CC55N Advanced, Smart and Quick Charger for AA &amp; AAA Rechargeable Batteries, White</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</si>
  <si>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</si>
  <si>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</si>
  <si>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B0148NPH9I</t>
  </si>
  <si>
    <t>Logitech K380 Wireless Multi-Device Keyboard for Windows, Apple iOS, Apple TV Android or Chrome, Bluetooth, Compact Space-Saving Design, PC/Mac/Laptop/Smartphone/Tablet (Dark Grey)</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</si>
  <si>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</si>
  <si>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</si>
  <si>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B01JOFKL0A</t>
  </si>
  <si>
    <t>Canon PIXMA E477 All-in-One Wireless Ink Efficient Colour Printer (White/Blue)</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</si>
  <si>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</si>
  <si>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</si>
  <si>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B079S811J3</t>
  </si>
  <si>
    <t>Redgear Cosmo 7,1 Usb Gaming Wired Over Ear Headphones With Mic With Virtual Surround Sound,50Mm Driver, Rgb Leds &amp; Remote Control(Black)</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</si>
  <si>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</si>
  <si>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</si>
  <si>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B0083T231O</t>
  </si>
  <si>
    <t>Belkin Essential Series 4-Socket Surge Protector Universal Socket with 5ft Heavy Duty Cable (Grey)</t>
  </si>
  <si>
    <t>Electronics|PowerAccessories|SurgeProtectors</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</si>
  <si>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</si>
  <si>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</si>
  <si>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B086PXQ2R4</t>
  </si>
  <si>
    <t>Classmate Long Book - Unruled, 160 Pages, 314 mm x 194 mm - Pack Of 3</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</si>
  <si>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</si>
  <si>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</si>
  <si>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B07L1N3TJX</t>
  </si>
  <si>
    <t>Artis AR-45W-MG2 45 Watts MG2 Laptop Adapter/Charger Compatible with MB Air 13‚Äù &amp; MB Air 11‚Äù (14.5 V, 3.1 A) Connector: MG2 (T Tip Connector)</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</si>
  <si>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</si>
  <si>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</si>
  <si>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B07YFWVRCM</t>
  </si>
  <si>
    <t>Imou 360¬∞ 1080P Full HD Security Camera, Human Detection, Motion Tracking, 2-Way Audio, Night Vision, Dome Camera with WiFi &amp; Ethernet Connection, Alexa Google Assistant, Up to 256GB SD Card Support</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</si>
  <si>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</si>
  <si>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</si>
  <si>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B08TDJ5BVF</t>
  </si>
  <si>
    <t>E-COSMOS 5V 1.2W Portable Flexible USB LED Light (Colours May Vary, Small, EC-POF1)</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</si>
  <si>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</si>
  <si>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</si>
  <si>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B09XXZXQC1</t>
  </si>
  <si>
    <t>Xiaomi Pad 5| Qualcomm Snapdragon 860| 120Hz Refresh Rate| 6GB, 128GB| 2.5K+ Display (10.95-inch/27.81cm)|1 Billion Colours| Dolby Vision Atmos| Quad Speakers| Wi-Fi| Gray</t>
  </si>
  <si>
    <t>Computers&amp;Accessories|Tablets</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</si>
  <si>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</si>
  <si>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</si>
  <si>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B083T5G5PM</t>
  </si>
  <si>
    <t>Sennheiser CX 80S in-Ear Wired Headphones with in-line One-Button Smart Remote with Microphone Black</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</si>
  <si>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</si>
  <si>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</si>
  <si>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B0BHVPTM2C</t>
  </si>
  <si>
    <t>HB Plus Folding Height Adjustable Aluminum Foldable Portable Adjustment Desktop Laptop Holder Riser Stand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</si>
  <si>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</si>
  <si>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</si>
  <si>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</si>
  <si>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B01NBX5RSB</t>
  </si>
  <si>
    <t>HP 65W AC Laptops Charger Adapter 4.5mm for HP Pavilion Black (Without Power Cable)</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</si>
  <si>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</si>
  <si>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</si>
  <si>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B08MWJTST6</t>
  </si>
  <si>
    <t>Tukzer Fully Foldable Tabletop Desktop Tablet Mobile Stand Holder - Angle &amp; Height Adjustable for Desk, Cradle, Dock, Compatible with Smartphones &amp; Tablets (White)</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</si>
  <si>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</si>
  <si>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</si>
  <si>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B07R99NBVB</t>
  </si>
  <si>
    <t>Gizga Essentials Cable Organiser, Cord Management System for PC, TV, Home Theater, Speaker &amp; Cables, Reusable Cable Organizer for Desk, WFH Accessories, Organizer Tape Roll, Reusable Cable Ties Strap</t>
  </si>
  <si>
    <t>HomeImprovement|Electrical|CordManagement</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</si>
  <si>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</si>
  <si>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</si>
  <si>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B00LY12TH6</t>
  </si>
  <si>
    <t>Camel Oil Pastel with Reusable Plastic Box - 50 Shades</t>
  </si>
  <si>
    <t>Home&amp;Kitchen|CraftMaterials|PaintingMaterials</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</si>
  <si>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</si>
  <si>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</si>
  <si>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B08497Z1MQ</t>
  </si>
  <si>
    <t>HP M270 Backlit USB Wired Gaming Mouse with 6 Buttons, 4-Speed Customizable 2400 DPI, Ergonomic Design, Breathing LED Lighting, Metal Scroll Wheel, Lightweighted / 3 Years Warranty (7ZZ87AA), Black</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</si>
  <si>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</si>
  <si>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</si>
  <si>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</si>
  <si>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</si>
  <si>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</si>
  <si>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</si>
  <si>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</si>
  <si>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B09Q3M3WLJ</t>
  </si>
  <si>
    <t>Robustrion [Anti-Scratch] &amp; [Smudge Proof] [Bubble Free] Premium Tempered Glass Screen Protector Guard for Samsung Galaxy Tab A8 10.5 inch [SM-X200/X205/X207] 2022</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</si>
  <si>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</si>
  <si>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</si>
  <si>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B09B9SPC7F</t>
  </si>
  <si>
    <t>PC SQUARE Laptop Tabletop Stand/ Computer Tablet Stand 6 Angles Adjustable Aluminum Ergonomic Foldable Portable Desktop Holder Compatible with MacBook, HP, Dell, Lenovo &amp; All Other Notebook (Silver)</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</si>
  <si>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</si>
  <si>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</si>
  <si>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B099SD8PRP</t>
  </si>
  <si>
    <t>Lenovo 130 Wireless Compact Mouse, 1K DPI Optical sensor, 2.4GHz Wireless NanoUSB, 10m range, 3button(left,right,scroll) upto 3M left/right clicks, 10 month battery, Ambidextrous, Ergonomic GY51C12380</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</si>
  <si>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</si>
  <si>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</si>
  <si>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B00S2SEV7K</t>
  </si>
  <si>
    <t>Pilot Frixion Clicker Roller Pen (Blue), (9000019529)</t>
  </si>
  <si>
    <t>OfficeProducts|OfficePaperProducts|Paper|Stationery|Pens,Pencils&amp;WritingSupplies|Pens&amp;Refills|LiquidInkRollerballPens</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</si>
  <si>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</si>
  <si>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</si>
  <si>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B08WKCTFF3</t>
  </si>
  <si>
    <t>ZEBRONICS Aluminium Alloy Laptop Stand, Compatible with 9-15.6 inch Laptops, 7 Angles Adjustable, Anti Slip Silicon Rubber Pads, Foldable, Velvet Pouch Inside, Zeb-NS2000 (Dark Grey)</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</si>
  <si>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</si>
  <si>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</si>
  <si>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B08498D67S</t>
  </si>
  <si>
    <t>HP K500F Backlit Membrane Wired Gaming Keyboard with Mixed Color Lighting, Metal Panel with Logo Lighting, 26 Anti-Ghosting Keys, and Windows Lock Key / 3 Years Warranty(7ZZ97AA)</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</si>
  <si>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</si>
  <si>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</si>
  <si>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B00C3GBCIS</t>
  </si>
  <si>
    <t>GIZGA Club-laptop Neoprene Reversible for 15.6-inches Laptop Sleeve - Black-Red</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</si>
  <si>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</si>
  <si>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</si>
  <si>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B00URH5E34</t>
  </si>
  <si>
    <t>Inventis 5V 1.2W Portable Flexible USB LED Light Lamp (Colors may vary)</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</si>
  <si>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</si>
  <si>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</si>
  <si>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B00EYW1U68</t>
  </si>
  <si>
    <t>TP-Link TL-WA855RE 300 Mbps Wi-Fi Range Extender (White)</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</si>
  <si>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</si>
  <si>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</si>
  <si>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B08SMJT55F</t>
  </si>
  <si>
    <t>boAt Stone 250 Portable Wireless Speaker with 5W RMS Immersive Audio, RGB LEDs, Up to 8HRS Playtime, IPX7 Water Resistance, Multi-Compatibility Modes(Black)</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</si>
  <si>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</si>
  <si>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</si>
  <si>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</si>
  <si>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</si>
  <si>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</si>
  <si>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</si>
  <si>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B086Q3QMFS</t>
  </si>
  <si>
    <t>Classmate Drawing Book - Unruled, 40 Pages, 210 mm x 297 mm - Pack Of 4</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</si>
  <si>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</si>
  <si>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</si>
  <si>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B08498H13H</t>
  </si>
  <si>
    <t>HP GK320 Wired Full Size RGB Backlight Mechanical Gaming Keyboard, 4 LED Indicators, Mechanical Switches, Double Injection Key Caps, and Windows Lock Key(4QN01AA)</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</si>
  <si>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</si>
  <si>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</si>
  <si>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B07LFQLKFZ</t>
  </si>
  <si>
    <t>Parker Moments Vector Timecheck Gold Trim Roller Ball Pen (Black)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</si>
  <si>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</si>
  <si>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</si>
  <si>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B00LY17RHI</t>
  </si>
  <si>
    <t>Camlin Elegante Fountain Pen - Black/Blue/Red</t>
  </si>
  <si>
    <t>OfficeProducts|OfficePaperProducts|Paper|Stationery|Pens,Pencils&amp;WritingSupplies|Pens&amp;Refills|FountainPens</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</si>
  <si>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</si>
  <si>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</si>
  <si>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B07W14CHV8</t>
  </si>
  <si>
    <t>CARECASE¬Æ Optical Bay 2nd Hard Drive Caddy, 9.5 mm CD/DVD Drive Slot for SSD and HDD</t>
  </si>
  <si>
    <t>CARECASE¬Æ Optical Bay 2nd Hard Drive</t>
  </si>
  <si>
    <t>Computers&amp;Accessories|Accessories&amp;Peripherals|HardDriveAccessories|Caddies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</si>
  <si>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</si>
  <si>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</si>
  <si>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B09F5Z694W</t>
  </si>
  <si>
    <t>Canon E4570 All-in-One Wi-Fi Ink Efficient Colour Printer with FAX/ADF/Duplex Printing (Black)- Smart Speaker Compatible, Standard</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</si>
  <si>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</si>
  <si>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</si>
  <si>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B0B25LQQPC</t>
  </si>
  <si>
    <t>Crucial P3 500GB PCIe 3.0 3D NAND NVMe M.2 SSD, up to 3500MB/s - CT500P3SSD8</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</si>
  <si>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</si>
  <si>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</si>
  <si>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B01LYLJ99X</t>
  </si>
  <si>
    <t>HP v222w 64GB USB 2.0 Pen Drive (Silver)</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</si>
  <si>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</si>
  <si>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</si>
  <si>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B014SZPBM4</t>
  </si>
  <si>
    <t>Duracell Ultra Alkaline D Battery, 2 Pcs</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</si>
  <si>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</si>
  <si>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</si>
  <si>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B08CZHGHKH</t>
  </si>
  <si>
    <t>BESTOR¬Æ LCD Writing Tablet/pad 12 inches | Electronic Writing Scribble Board for Kids | Kids Learning Toy | Portable Ruff for LCD Paperless Memo Digital Tablet Notepad E-Writer/Writing/Drawing Pad Home/School/Office (Black)</t>
  </si>
  <si>
    <t>BESTOR¬Æ LCD Writing Tablet</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</si>
  <si>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</si>
  <si>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</si>
  <si>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B0B2RBP83P</t>
  </si>
  <si>
    <t>Lenovo IdeaPad 3 11th Gen Intel Core i3 15.6" FHD Thin &amp; Light Laptop(8GB/512GB SSD/Windows 11/Office 2021/2Yr Warranty/3months Xbox Game Pass/Platinum Grey/1.7Kg), 81X800LGIN</t>
  </si>
  <si>
    <t>Computers&amp;Accessories|Laptops|TraditionalLaptops</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</si>
  <si>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</si>
  <si>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</si>
  <si>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B078W65FJ7</t>
  </si>
  <si>
    <t>boAt BassHeads 900 On-Ear Wired Headphones with Mic (White)</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</si>
  <si>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</si>
  <si>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</si>
  <si>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B08S74GTBT</t>
  </si>
  <si>
    <t>Zebronics Astra 10 Portable Wireless BT v5.0 Speaker, 10W RMS Power, 15* Hours Backup, 2.25" Drive Size, up to 6.4" Mobile Holder Support, Carry Handle, USB, mSD, AUX Input and FM Radio with Antenna</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</si>
  <si>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</si>
  <si>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</si>
  <si>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B07QMRHWJD</t>
  </si>
  <si>
    <t>SWAPKART Portable Flexible Adjustable Eye Protection USB LED Desk Light Table Lamp for Reading, Working on PC, Laptop, Power Bank, Bedroom ( Multicolour )</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</si>
  <si>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</si>
  <si>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</si>
  <si>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B07W7Z6DVL</t>
  </si>
  <si>
    <t>Infinity (JBL Fuze 100, Wireless Portable Bluetooth Speaker with Mic, Deep Bass, Dual Equalizer, IPX7 Waterproof, Rugged Fabric Design (Black)</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</si>
  <si>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</si>
  <si>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</si>
  <si>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</si>
  <si>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</si>
  <si>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</si>
  <si>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</si>
  <si>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</si>
  <si>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B00H47GVGY</t>
  </si>
  <si>
    <t>USHA Quartz Room Heater with Overheating Protection (3002, Ivory, 800 Watts)</t>
  </si>
  <si>
    <t>Home&amp;Kitchen|Heating,Cooling&amp;AirQuality|RoomHeaters|ElectricHeaters</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</si>
  <si>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</si>
  <si>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</si>
  <si>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B07VX71FZP</t>
  </si>
  <si>
    <t>Amazon Brand - Solimo 2000/1000 Watts Room Heater with Adjustable Thermostat (ISI certified, White colour, Ideal for small to medium room/area)</t>
  </si>
  <si>
    <t>Home&amp;Kitchen|Heating,Cooling&amp;AirQuality|RoomHeaters|FanHeaters</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</si>
  <si>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</si>
  <si>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</si>
  <si>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B07NCKMXVZ</t>
  </si>
  <si>
    <t>StyleHouse Lint Remover for Woolen Clothes, Electric Lint Remover, Best Lint Shaver for Clothes</t>
  </si>
  <si>
    <t>Home&amp;Kitchen|Kitchen&amp;HomeAppliances|Vacuum,Cleaning&amp;Ironing|Irons,Steamers&amp;Accessories|LintShavers</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</si>
  <si>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</si>
  <si>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</si>
  <si>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B0B61DSF17</t>
  </si>
  <si>
    <t>beatXP Kitchen Scale Multipurpose Portable Electronic Digital Weighing Scale | Weight Machine With Back light LCD Display | White |10 kg | 2 Year Warranty |</t>
  </si>
  <si>
    <t>Home&amp;Kitchen|Kitchen&amp;HomeAppliances|SmallKitchenAppliances|DigitalKitchenScales</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</si>
  <si>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</si>
  <si>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</si>
  <si>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B07VQGVL68</t>
  </si>
  <si>
    <t>Glun Multipurpose Portable Electronic Digital Weighing Scale Weight Machine (10 Kg - with Back Light)</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</si>
  <si>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</si>
  <si>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</si>
  <si>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B01LWYDEQ7</t>
  </si>
  <si>
    <t>Pigeon Polypropylene Mini Handy and Compact Chopper with 3 Blades for Effortlessly Chopping Vegetables and Fruits for Your Kitchen (12420, Green, 400 ml)</t>
  </si>
  <si>
    <t>Home&amp;Kitchen|Kitchen&amp;Dining|KitchenTools|ManualChoppers&amp;Chippers|Choppers</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</si>
  <si>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</si>
  <si>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</si>
  <si>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B07VNFP3C2</t>
  </si>
  <si>
    <t>Prestige 1.5 Litre Kettle 1500-watts, Red</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</si>
  <si>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</si>
  <si>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</si>
  <si>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B00LUGTJGO</t>
  </si>
  <si>
    <t>Bajaj RHX-2 800-Watt Room Heater (White)</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</si>
  <si>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</si>
  <si>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</si>
  <si>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B01MQZ7J8K</t>
  </si>
  <si>
    <t>Prestige Electric Kettle PKOSS - 1500watts, Steel (1.5Ltr), Black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</si>
  <si>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</si>
  <si>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</si>
  <si>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B01GFTEV5Y</t>
  </si>
  <si>
    <t>Pigeon by Stovekraft Cruise 1800 watt Induction Cooktop (Black)</t>
  </si>
  <si>
    <t>Home&amp;Kitchen|Kitchen&amp;HomeAppliances|SmallKitchenAppliances|InductionCooktop</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</si>
  <si>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</si>
  <si>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</si>
  <si>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B00NW4UWN6</t>
  </si>
  <si>
    <t>Prestige PKGSS 1.7L 1500W Electric Kettle (Stainless Steel)</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</si>
  <si>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</si>
  <si>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</si>
  <si>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B01NCVJMKX</t>
  </si>
  <si>
    <t>SHOPTOSHOP Electric Lint Remover, Best Lint Shaver for Clothes,Lint Remover for Woolen Clothes ,Lint Remover for Sweaters</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</si>
  <si>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</si>
  <si>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</si>
  <si>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B00O24PUO6</t>
  </si>
  <si>
    <t>Orpat OEH-1260 2000-Watt Fan Heater (Grey)</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</si>
  <si>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</si>
  <si>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</si>
  <si>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B07GXPDLYQ</t>
  </si>
  <si>
    <t>PRO365 Indo Mocktails/Coffee Foamer/Cappuccino/Lemonade/Milk Frother (6 Months Warranty)</t>
  </si>
  <si>
    <t>Home&amp;Kitchen|Kitchen&amp;HomeAppliances|SmallKitchenAppliances|HandBlenders</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</si>
  <si>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</si>
  <si>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</si>
  <si>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B01C8P29N0</t>
  </si>
  <si>
    <t>Bajaj DX-6 1000W Dry Iron with Advance Soleplate and Anti-bacterial German Coating Technology, White</t>
  </si>
  <si>
    <t>Home&amp;Kitchen|Kitchen&amp;HomeAppliances|Vacuum,Cleaning&amp;Ironing|Irons,Steamers&amp;Accessories|Irons|DryIrons</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</si>
  <si>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</si>
  <si>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</si>
  <si>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B08KDBLMQP</t>
  </si>
  <si>
    <t>Croma 500W Mixer Grinder with 3 Stainless Steel Leak-proof Jars, 3 speed &amp; Pulse function, 2 years warranty (CRAK4184, White &amp; Purple)</t>
  </si>
  <si>
    <t>Home&amp;Kitchen|Kitchen&amp;HomeAppliances|SmallKitchenAppliances|MixerGrinders</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</si>
  <si>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</si>
  <si>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</si>
  <si>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B078JDNZJ8</t>
  </si>
  <si>
    <t>Havells Instanio 3-Litre Instant Geyser (White/Blue)</t>
  </si>
  <si>
    <t>Home&amp;Kitchen|Heating,Cooling&amp;AirQuality|WaterHeaters&amp;Geysers|InstantWaterHeaters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</si>
  <si>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</si>
  <si>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</si>
  <si>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B01M5F614J</t>
  </si>
  <si>
    <t>Morphy Richards OFR Room Heater, 09 Fin 2000 Watts Oil Filled Room Heater , ISI Approved (OFR 9 Grey)</t>
  </si>
  <si>
    <t>Home&amp;Kitchen|Heating,Cooling&amp;AirQuality|RoomHeaters</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</si>
  <si>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</si>
  <si>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</si>
  <si>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B083GKDRKR</t>
  </si>
  <si>
    <t>Havells Aqua Plus 1.2 litre Double Wall Kettle / 304 Stainless Steel Inner Body / Cool touch outer body / Wider mouth/ 2 Year warranty (Black, 1500 Watt)</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</si>
  <si>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</si>
  <si>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</si>
  <si>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B097R2V1W8</t>
  </si>
  <si>
    <t>Bajaj Splendora 3 Litre 3KW IWH Instant Water Heater (Geyser), White</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</si>
  <si>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</si>
  <si>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</si>
  <si>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</si>
  <si>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</si>
  <si>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</si>
  <si>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</si>
  <si>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</si>
  <si>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</si>
  <si>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</si>
  <si>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</si>
  <si>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</si>
  <si>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</si>
  <si>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B09X5C9VLK</t>
  </si>
  <si>
    <t>Lifelong LLMG23 Power Pro 500-Watt Mixer Grinder with 3 Jars (Liquidizing, Wet Grinding and Chutney Jar), Stainless Steel blades, 1 Year Warranty (Black)</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</si>
  <si>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</si>
  <si>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</si>
  <si>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B01C8P29T4</t>
  </si>
  <si>
    <t>Bajaj Majesty DX-11 1000W Dry Iron with Advance Soleplate and Anti-bacterial German Coating Technology, White and Blue</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</si>
  <si>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</si>
  <si>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</si>
  <si>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B00HVXS7WC</t>
  </si>
  <si>
    <t>Bajaj Rex 500W Mixer Grinder with Nutri-Pro Feature, 3 Jars, White</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</si>
  <si>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</si>
  <si>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</si>
  <si>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B096YCN3SD</t>
  </si>
  <si>
    <t>Lifelong LLEK15 Electric Kettle 1.5L with Stainless Steel Body, Easy and Fast Boiling of Water for Instant Noodles, Soup, Tea etc. (1 Year Warranty, Silver)</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</si>
  <si>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</si>
  <si>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</si>
  <si>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B09LQH3SD9</t>
  </si>
  <si>
    <t>Lifelong LLQH922 Regalia 800 W (ISI Certified) Quartz Room Heater with 2 Power settings, Overheating Protection, 2 Rod Heater (1 Year Warranty, White)</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</si>
  <si>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</si>
  <si>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</si>
  <si>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B09KNMLH4Y</t>
  </si>
  <si>
    <t>R B Nova Lint/Fabric Shaver for Cloths, Lint Remover for Woolen Sweaters, Blankets, Jackets/Burr Remover Pill Remover from Carpets, Pack of 1</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</si>
  <si>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</si>
  <si>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</si>
  <si>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B00ABMASXG</t>
  </si>
  <si>
    <t>Bajaj Immersion Rod Water Heater 1500 Watts, Silver</t>
  </si>
  <si>
    <t>Home&amp;Kitchen|Heating,Cooling&amp;AirQuality|WaterHeaters&amp;Geysers|ImmersionRods</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</si>
  <si>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</si>
  <si>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</si>
  <si>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B07QDSN9V6</t>
  </si>
  <si>
    <t>INALSA Electric Kettle 1.5 Litre with Stainless Steel Body - Absa|Auto Shut Off &amp; Boil Dry Protection Safety Features| Cordless Base &amp; Cord Winder|Hot Water Kettle |Water Heater Jug</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</si>
  <si>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</si>
  <si>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</si>
  <si>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B00YMJ0OI8</t>
  </si>
  <si>
    <t>Prestige PIC 20 1600 Watt Induction Cooktop with Push button (Black)</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</si>
  <si>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</si>
  <si>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</si>
  <si>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B0B8XNPQPN</t>
  </si>
  <si>
    <t>Pigeon Healthifry Digital Air Fryer, 360¬∞ High Speed Air Circulation Technology 1200 W with Non-Stick 4.2 L Basket - Green</t>
  </si>
  <si>
    <t>Home&amp;Kitchen|Kitchen&amp;HomeAppliances|SmallKitchenAppliances|DeepFatFryers|AirFryers</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</si>
  <si>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</si>
  <si>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</si>
  <si>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B0814P4L98</t>
  </si>
  <si>
    <t>PrettyKrafts Laundry Basket for clothes with Lid &amp; Handles, Toys Organiser, 75 Ltr Black &amp; Grey</t>
  </si>
  <si>
    <t>Home&amp;Kitchen|HomeStorage&amp;Organization|LaundryOrganization|LaundryBaskets</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</si>
  <si>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</si>
  <si>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</si>
  <si>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B008QTK47Q</t>
  </si>
  <si>
    <t>Philips GC1905 1440-Watt Steam Iron with Spray (Blue)</t>
  </si>
  <si>
    <t>Home&amp;Kitchen|Kitchen&amp;HomeAppliances|Vacuum,Cleaning&amp;Ironing|Irons,Steamers&amp;Accessories|Irons|SteamIrons</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</si>
  <si>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</si>
  <si>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</si>
  <si>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B088ZTJT2R</t>
  </si>
  <si>
    <t>Havells Immersion HB15 1500 Watt (White Blue)</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</si>
  <si>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</si>
  <si>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</si>
  <si>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B0BK1K598K</t>
  </si>
  <si>
    <t>AGARO LR2007 Lint Remover, Rechargeable, for Woolen Sweaters, Blankets, Jackets, Burr Remover, Pill Remover From Carpets, Curtains</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</si>
  <si>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</si>
  <si>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</si>
  <si>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B09Y5FZK9N</t>
  </si>
  <si>
    <t>Pigeon 1.5 litre Hot Kettle and Stainless Steel Water Bottle Combo used for boiling Water, Making Tea and Coffee, Instant Noodles, Soup, 1500 Watt with Auto Shut- off Feature - (Silver)</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</si>
  <si>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</si>
  <si>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</si>
  <si>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B09J2SCVQT</t>
  </si>
  <si>
    <t>NutriPro Juicer Mixer Grinder - Smoothie Maker - 500 Watts (3 Jars 2 Blades)</t>
  </si>
  <si>
    <t>Home&amp;Kitchen|Kitchen&amp;HomeAppliances|SmallKitchenAppliances|JuicerMixerGrinders</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</si>
  <si>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</si>
  <si>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</si>
  <si>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B00TDD0YM4</t>
  </si>
  <si>
    <t>Philips GC026/30 Fabric Shaver, Lint Remover for Woolen Sweaters, Blankets, Jackets/Burr Remover Pill Remover from Carpets, Curtains (White)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</si>
  <si>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</si>
  <si>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</si>
  <si>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B078KRFWQB</t>
  </si>
  <si>
    <t>Havells Cista Room Heater, White, 2000 Watts</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</si>
  <si>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</si>
  <si>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</si>
  <si>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B07SRM58TP</t>
  </si>
  <si>
    <t>AGARO Regal 800 Watts Handheld Vacuum Cleaner, Lightweight &amp; Durable Body, Small/Mini Size ( Black)</t>
  </si>
  <si>
    <t>Home&amp;Kitchen|Kitchen&amp;HomeAppliances|Vacuum,Cleaning&amp;Ironing|Vacuums&amp;FloorCare|Vacuums|HandheldVacuums</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</si>
  <si>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</si>
  <si>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</si>
  <si>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B00EDJJ7FS</t>
  </si>
  <si>
    <t>Philips Viva Collection HD4928/01 2100-Watt Induction Cooktop with Feather Touch Sensor and Crystal Glass Plate (Black)</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</si>
  <si>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</si>
  <si>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</si>
  <si>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B0832W3B7Q</t>
  </si>
  <si>
    <t>Pigeon By Stovekraft ABS Plastic Acer Plus Induction Cooktop 1800 Watts With Feather Touch Control - Black</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</si>
  <si>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</si>
  <si>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</si>
  <si>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B07WNK1FFN</t>
  </si>
  <si>
    <t>AGARO Esteem Multi Kettle 1.2 Litre, 600W with 3 Heating Modes &amp; Rapid Boil Technology</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</si>
  <si>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</si>
  <si>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</si>
  <si>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B009P2LK08</t>
  </si>
  <si>
    <t>Bajaj Minor 1000 Watts Radiant Room Heater (Steel, ISI Approved)</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</si>
  <si>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</si>
  <si>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</si>
  <si>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B07DGD4Z4C</t>
  </si>
  <si>
    <t>Butterfly Jet Elite Mixer Grinder, 750W, 4 Jars (Grey)</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</si>
  <si>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</si>
  <si>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</si>
  <si>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B07GMFY9QM</t>
  </si>
  <si>
    <t>SOFLIN Egg Boiler Electric Automatic Off 7 Egg Poacher for Steaming, Cooking, Boiling and Frying (400 Watts, Blue)</t>
  </si>
  <si>
    <t>Home&amp;Kitchen|Kitchen&amp;HomeAppliances|SmallKitchenAppliances|EggBoilers</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</si>
  <si>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</si>
  <si>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</si>
  <si>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B0BGPN4GGH</t>
  </si>
  <si>
    <t>Lifelong LLQH925 Dyno Quartz Heater 2 Power settings Tip Over Cut-off Switch 800 Watt Silent operation Power Indicator 2 Rod Room Heater (1 Year Warranty, Grey)</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</si>
  <si>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</si>
  <si>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</si>
  <si>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B0B2DZ5S6R</t>
  </si>
  <si>
    <t>Amazon Basics 1500 W Electric Kettle (Stainless Steel Body, 1.5 L)</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</si>
  <si>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</si>
  <si>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</si>
  <si>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B07S851WX5</t>
  </si>
  <si>
    <t>Prestige Sandwich Maker PGMFD 01, Black</t>
  </si>
  <si>
    <t>Home&amp;Kitchen|Kitchen&amp;HomeAppliances|SmallKitchenAppliances|SandwichMakers</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</si>
  <si>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</si>
  <si>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</si>
  <si>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B01MY839VW</t>
  </si>
  <si>
    <t>Orient Electric Fabrijoy DIFJ10BP 1000-Watt Dry Iron, Non-Stick (White and Blue)</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</si>
  <si>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</si>
  <si>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</si>
  <si>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B09LV1CMGH</t>
  </si>
  <si>
    <t>Lifelong LLFH921 Regalia 2000 W Fan Heater, 3 Air Settings, Room Heater with Overheating Protection, 1 Year Warranty ( White, (ISI Certified, Ideal for small to medium room/area)</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</si>
  <si>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</si>
  <si>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</si>
  <si>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B01EY310UM</t>
  </si>
  <si>
    <t>Philips GC181 Heavy Weight 1000-Watt Dry Iron, Pack of 1</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</si>
  <si>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</si>
  <si>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</si>
  <si>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B09NL7LBWT</t>
  </si>
  <si>
    <t>Bulfyss USB Rechargeable Lint Remover Fabric Shaver Pet Hair Remover, Effectively and Quickly Remove Fuzz for Clothes, Sweater, Couch, Sofa, Blanket, Curtain, Wool, Cashmere (Grey, 1 Year Warranty)</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</si>
  <si>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</si>
  <si>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</si>
  <si>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B008YW8M0G</t>
  </si>
  <si>
    <t>Bajaj DX-7 1000W Dry Iron with Advance Soleplate and Anti-bacterial German Coating Technology, White</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</si>
  <si>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</si>
  <si>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</si>
  <si>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B097R3XH9R</t>
  </si>
  <si>
    <t>Bajaj New Shakti Neo 25L Vertical Storage Water Heater (Geyser 25 Litres) 4 Star BEE Rated Heater For Water Heating with Titanium Armour, Swirl Flow Technology, Glasslined Tank(White), 1 Yr Warranty</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</si>
  <si>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</si>
  <si>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</si>
  <si>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B08TM71L54</t>
  </si>
  <si>
    <t>PHILIPS Handheld Garment Steamer STH3000/20 - Compact &amp; Foldable, Convenient Vertical Steaming, 1000 Watt Quick Heat Up, up to 20g/min, Kills 99.9%* Bacteria (Reno Blue), Small</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</si>
  <si>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</si>
  <si>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</si>
  <si>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B0BPBXNQQT</t>
  </si>
  <si>
    <t>Room Heater Warmer Wall-Outlet 400 Watts Electric Handy Room Heater (Room Heaters Home for Bedroom, Reading Books, Work, bathrooms, Rooms, Offices, Home Offices,2022</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</si>
  <si>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</si>
  <si>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</si>
  <si>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B00W56GLOQ</t>
  </si>
  <si>
    <t>Wonderchef Nutri-blend Mixer, Grinder &amp; Blender | Powerful 400W 22000 RPM motor | Stainless steel Blades | 2 unbreakable jars | 2 Years warranty | Online recipe book by Chef Sanjeev Kapoor | Black</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</si>
  <si>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</si>
  <si>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</si>
  <si>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B0883KDSXC</t>
  </si>
  <si>
    <t>USHA Armor AR1100WB 1100 W Dry Iron with Black Weilburger Soleplate (Purple)</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</si>
  <si>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</si>
  <si>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</si>
  <si>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B078V8R9BS</t>
  </si>
  <si>
    <t>Butterfly EKN 1.5-Litre Electric Kettle (Silver with Black)</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</si>
  <si>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</si>
  <si>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</si>
  <si>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B08GSQXLJ2</t>
  </si>
  <si>
    <t>Crompton Arno Neo 15-L 5 Star Rated Storage Water Heater (Geyser) with Advanced 3 Level Safety (Grey)</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</si>
  <si>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</si>
  <si>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</si>
  <si>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B01M5B0TPW</t>
  </si>
  <si>
    <t>Borosil Chef Delite BCH20DBB21 300-Watt Chopper (Black)</t>
  </si>
  <si>
    <t>Home&amp;Kitchen|Kitchen&amp;HomeAppliances|SmallKitchenAppliances|MiniFoodProcessors&amp;Choppers</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</si>
  <si>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</si>
  <si>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</si>
  <si>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B082KVTRW8</t>
  </si>
  <si>
    <t>KENT 16055 Amaze Cool Touch Electric Kettle 1.8 L 1500 W | Plastic Outer &amp; Stainless Steel Inside body | Auto shut off Over heating protection | Multipurpose hot water Kettle | 1 Year Warranty</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</si>
  <si>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</si>
  <si>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</si>
  <si>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B08CFJBZRK</t>
  </si>
  <si>
    <t>Prestige IRIS Plus 750 watt mixer grinder</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</si>
  <si>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</si>
  <si>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</si>
  <si>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B07H3WDC4X</t>
  </si>
  <si>
    <t>Simxen Egg Boiler Electric Automatic Off 7 Egg Poacher for Steaming, Cooking Also Boiling and Frying 400 W (Blue, Pink)</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</si>
  <si>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</si>
  <si>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</si>
  <si>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B09ZTZ9N3Q</t>
  </si>
  <si>
    <t>Amazon Basics 2000/1000 Watt Room Heater with Adjustable Thermostat (ISI certified, White color, Ideal for small to medium room/area)</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</si>
  <si>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</si>
  <si>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</si>
  <si>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</si>
  <si>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</si>
  <si>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</si>
  <si>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</si>
  <si>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</si>
  <si>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B097R4D42G</t>
  </si>
  <si>
    <t>Bajaj New Shakti Neo 10L Vertical Storage Water Heater (Geyser 10 Litres) 4 Star BEE Rated Heater For Water Heating with Titanium Armour, Swirl Flow Technology, Glasslined Tank(White), 1 Yr Warranty</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</si>
  <si>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</si>
  <si>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</si>
  <si>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B07MKMFKPG</t>
  </si>
  <si>
    <t>Bosch Pro 1000W Mixer Grinder MGM8842MIN - Black</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</si>
  <si>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</si>
  <si>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</si>
  <si>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B0949FPSFY</t>
  </si>
  <si>
    <t>Bulfyss Stainless Steel Digital Kitchen Weighing Scale &amp; Food Weight Machine for Diet, Nutrition, Health, Fitness, Baking &amp; Cooking (5Kgs, Stainless Steel, 2 Years Warranty)</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</si>
  <si>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</si>
  <si>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</si>
  <si>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</si>
  <si>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</si>
  <si>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</si>
  <si>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</si>
  <si>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</si>
  <si>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B01M0505SJ</t>
  </si>
  <si>
    <t>Orient Electric Apex-FX 1200mm Ultra High Speed 400 RPM Ceiling Fan (Brown)</t>
  </si>
  <si>
    <t>Home&amp;Kitchen|Heating,Cooling&amp;AirQuality|Fans|CeilingFans</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</si>
  <si>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</si>
  <si>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</si>
  <si>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B08D6RCM3Q</t>
  </si>
  <si>
    <t>PrettyKrafts Folding Laundry Basket for Clothes with Lid &amp; Handle, Toys Organiser, 75 Litre, (Pack of 1), Mushroom Print</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</si>
  <si>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</si>
  <si>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</si>
  <si>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B009P2LITG</t>
  </si>
  <si>
    <t>Bajaj Majesty RX11 2000 Watts Heat Convector Room Heater (White, ISI Approved)</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</si>
  <si>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</si>
  <si>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</si>
  <si>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</si>
  <si>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</si>
  <si>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</si>
  <si>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</si>
  <si>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</si>
  <si>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B07WGPBXY9</t>
  </si>
  <si>
    <t>Pigeon by Stovekraft Quartz Electric Kettle (14299) 1.7 Litre with Stainless Steel Body, used for boiling Water, making tea and coffee, instant noodles, soup etc. 1500 Watt (Silver)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</si>
  <si>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</si>
  <si>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</si>
  <si>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B00KRCBA6E</t>
  </si>
  <si>
    <t>Maharaja Whiteline Lava Neo 1200-Watts Halogen Heater (White and Red)</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</si>
  <si>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</si>
  <si>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</si>
  <si>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B0B3X2BY3M</t>
  </si>
  <si>
    <t>Crompton Gracee 5-L Instant Water Heater (Geyser)</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</si>
  <si>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</si>
  <si>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</si>
  <si>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B00F159RIK</t>
  </si>
  <si>
    <t>Bajaj DX-2 600W Dry Iron with Advance Soleplate and Anti-bacterial German Coating Technology, Black</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</si>
  <si>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</si>
  <si>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</si>
  <si>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B08MV82R99</t>
  </si>
  <si>
    <t>Bajaj Waterproof 1500 Watts Immersion Rod Heater</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</si>
  <si>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</si>
  <si>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</si>
  <si>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</si>
  <si>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</si>
  <si>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</si>
  <si>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</si>
  <si>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</si>
  <si>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B009P2LK80</t>
  </si>
  <si>
    <t>Bajaj Deluxe 2000 Watts Halogen Room Heater (Steel, ISI Approved), Multicolor</t>
  </si>
  <si>
    <t>Home&amp;Kitchen|Heating,Cooling&amp;AirQuality|RoomHeaters|HalogenHeaters</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</si>
  <si>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</si>
  <si>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</si>
  <si>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B00A7PLVU6</t>
  </si>
  <si>
    <t>Orpat HHB-100E WOB 250-Watt Hand Blender (White)</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</si>
  <si>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</si>
  <si>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</si>
  <si>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B0B25DJ352</t>
  </si>
  <si>
    <t>GILTON Egg Boiler Electric Automatic Off 7 Egg Poacher for Steaming, Cooking Also Boiling and Frying, Multi Color</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</si>
  <si>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</si>
  <si>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</si>
  <si>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B013B2WGT6</t>
  </si>
  <si>
    <t>HealthSense Chef-Mate KS 33 Digital Kitchen Weighing Scale &amp; Food Weight Machine for Health, Fitness, Home Baking &amp; Cooking with Free Bowl, 1 Year Warranty &amp; Batteries Included</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</si>
  <si>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</si>
  <si>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</si>
  <si>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B097RJ867P</t>
  </si>
  <si>
    <t>PHILIPS Digital Air Fryer HD9252/90 with Touch Panel, uses up to 90% less fat, 7 Pre-set Menu, 1400W, 4.1 Liter, with Rapid Air Technology (Black), Large</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</si>
  <si>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</si>
  <si>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</si>
  <si>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B091V8HK8Z</t>
  </si>
  <si>
    <t>Milton Go Electro 2.0 Stainless Steel Electric Kettle, 1 Piece, 2 Litres, Silver | Power Indicator | 1500 Watts | Auto Cut-off | Detachable 360 Degree Connector | Boiler for Water</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</si>
  <si>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</si>
  <si>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</si>
  <si>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B071VNHMX2</t>
  </si>
  <si>
    <t>Philips Daily Collection HD2582/00 830-Watt 2-Slice Pop-up Toaster (White)</t>
  </si>
  <si>
    <t>Home&amp;Kitchen|Kitchen&amp;HomeAppliances|SmallKitchenAppliances|Pop-upToasters</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</si>
  <si>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</si>
  <si>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</si>
  <si>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B08MVSGXMY</t>
  </si>
  <si>
    <t>Crompton Insta Comfy 800 Watt Room Heater with 2 Heat Settings(Grey Blue)</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</si>
  <si>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</si>
  <si>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</si>
  <si>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B00H0B29DI</t>
  </si>
  <si>
    <t>USHA Heat Convector 812 T 2000-Watt with Instant Heating Feature (Black)</t>
  </si>
  <si>
    <t>Home&amp;Kitchen|Heating,Cooling&amp;AirQuality|RoomHeaters|HeatConvectors</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</si>
  <si>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</si>
  <si>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</si>
  <si>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B01GZSQJPA</t>
  </si>
  <si>
    <t>Philips HL7756/00 Mixer Grinder, 750W, 3 Jars (Black)</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</si>
  <si>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</si>
  <si>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</si>
  <si>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B08VGFX2B6</t>
  </si>
  <si>
    <t>Kuber Industries Waterproof Round Non Wovan Laundry Bag/Hamper|Metalic Printed With Handles|Foldable Bin &amp; 45 Liter Capicity|Size 37 x 37 x 49, Pack of 1 (Beige &amp; Brown)-KUBMART11450</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</si>
  <si>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</si>
  <si>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</si>
  <si>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B09GYBZPHF</t>
  </si>
  <si>
    <t>Lifelong LLMG93 500 Watt Duos Mixer Grinder, 2 Stainless Steel Jar (Liquidizing and Chutney Jar)| ABS Body, Stainless Steel Blades, 3 Speed Options with Whip (1 Year Warranty, Black)</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</si>
  <si>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</si>
  <si>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</si>
  <si>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B0B4KPCBSH</t>
  </si>
  <si>
    <t>IKEA Frother for Milk</t>
  </si>
  <si>
    <t>Home&amp;Kitchen|Kitchen&amp;HomeAppliances|Coffee,Tea&amp;Espresso|CoffeeGrinders|ElectricGrinders</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</si>
  <si>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</si>
  <si>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</si>
  <si>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B09CGLY5CX</t>
  </si>
  <si>
    <t>Crompton Insta Comfort Heater 2000 Watts Heat Convector with Adjustable Thermostats, Hybrid Cyan, Standard (‚ÄéACGRH- INSTACOMFORT)</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</si>
  <si>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</si>
  <si>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</si>
  <si>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B09JN37WBX</t>
  </si>
  <si>
    <t>Lint Remover Woolen Clothes Lint Extractor Battery Lint Removing Machine Bhur Remover</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</si>
  <si>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</si>
  <si>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</si>
  <si>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B01I1LDZGA</t>
  </si>
  <si>
    <t>Pigeon Kessel Multipurpose Kettle (12173) 1.2 litres with Stainless Steel Body, used for boiling Water and milk, Tea, Coffee, Oats, Noodles, Soup etc. 600 Watt (Black &amp; Silver)</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</si>
  <si>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</si>
  <si>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</si>
  <si>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B0BN2576GQ</t>
  </si>
  <si>
    <t>C (DEVICE) Lint Remover for Woolen Clothes, Electric Lint Remover, Best Lint Shaver for Clothes Pack of 1</t>
  </si>
  <si>
    <t>Amazing results,Bestest product ever</t>
  </si>
  <si>
    <t>I usually don't write review but this product is amazing everyone should give it a try , u will not disappoint after buying....,No words to say. Amazingüëçüòçü§© you can see the picture I hv shared.</t>
  </si>
  <si>
    <t>B06XPYRWV5</t>
  </si>
  <si>
    <t>Pigeon by Stovekraft 2 Slice Auto Pop up Toaster. A Smart Bread Toaster for Your Home (750 Watt) (black)</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</si>
  <si>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</si>
  <si>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</si>
  <si>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B01N1XVVLC</t>
  </si>
  <si>
    <t>Bajaj OFR Room Heater, 13 Fin 2900 Watts Oil Filled Room Heater with 400W PTC Ceramic Fan Heater, ISI Approved (Majesty 13F Plus Black)</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</si>
  <si>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</si>
  <si>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</si>
  <si>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B00O2R38C4</t>
  </si>
  <si>
    <t>Luminous Vento Deluxe 150 mm Exhaust Fan for Kitchen, Bathroom with Strong Air Suction, Rust Proof Body and Dust Protection Shutters (2-Year Warranty, White)</t>
  </si>
  <si>
    <t>Home&amp;Kitchen|Heating,Cooling&amp;AirQuality|Fans|ExhaustFans</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</si>
  <si>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</si>
  <si>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</si>
  <si>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B0B2CZTCL2</t>
  </si>
  <si>
    <t>Wipro Vesta 1.8 litre Cool touch electric Kettle with Auto cut off | Double Layer outer body | Triple Protection - Dry Boil, Steam &amp; Over Heat |Stainless Steel Inner Body | (Black, 1500 Watt)</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</si>
  <si>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</si>
  <si>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</si>
  <si>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B00PVT30YI</t>
  </si>
  <si>
    <t>Kitchen Mart Stainless Steel South Indian Filter Coffee Drip Maker, Madras Kappi, Drip Decotion Maker160ml (2 Cup)</t>
  </si>
  <si>
    <t>Home&amp;Kitchen|Kitchen&amp;HomeAppliances|Coffee,Tea&amp;Espresso|DripCoffeeMachines</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</si>
  <si>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</si>
  <si>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</si>
  <si>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B00SH18114</t>
  </si>
  <si>
    <t>Ikea 903.391.72 Polypropylene Plastic Solid Bevara Sealing Clip (Multicolour) - 30 Pack, Adjustable</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</si>
  <si>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</si>
  <si>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</si>
  <si>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B00E9G8KOY</t>
  </si>
  <si>
    <t>HUL Pureit Germkill kit for Classic 23 L water purifier - 1500 L Capacity</t>
  </si>
  <si>
    <t>Home&amp;Kitchen|Kitchen&amp;HomeAppliances|WaterPurifiers&amp;Accessories|WaterPurifierAccessories</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</si>
  <si>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</si>
  <si>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</si>
  <si>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B00H3H03Q4</t>
  </si>
  <si>
    <t>HUL Pureit Germkill kit for Classic 23 L water purifier - 3000 L Capacity</t>
  </si>
  <si>
    <t>Home&amp;Kitchen|Kitchen&amp;HomeAppliances|WaterPurifiers&amp;Accessories|WaterCartridges</t>
  </si>
  <si>
    <t>Good product,Nice product up to the mark,Good one,Excellent,Water purifier,Good,Super,Good it helping us</t>
  </si>
  <si>
    <t>Nice product, value of money,Nice,I have received the product with broken seal. Otherwise purchase is ok.,100%,Nice,Good,Super super super super,Good</t>
  </si>
  <si>
    <t>B0756K5DYZ</t>
  </si>
  <si>
    <t>Prestige Iris 750 Watt Mixer Grinder with 3 Stainless Steel Jar + 1 Juicer Jar (White and Blue)</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</si>
  <si>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</si>
  <si>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</si>
  <si>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B0188KPKB2</t>
  </si>
  <si>
    <t>Preethi Blue Leaf Diamond MG-214 mixer grinder 750 watt (Blue/White), 3 jars &amp; Flexi Lid, FBT motor with 2yr Guarantee &amp; Lifelong Free Service</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</si>
  <si>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</si>
  <si>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</si>
  <si>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B091KNVNS9</t>
  </si>
  <si>
    <t>Themisto 350 Watts Egg Boiler-Blue</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</si>
  <si>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</si>
  <si>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</si>
  <si>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B075JJ5NQC</t>
  </si>
  <si>
    <t>Butterfly Smart Mixer Grinder, 750W, 4 Jars (Grey)</t>
  </si>
  <si>
    <t>5 star,LED light is not there.,Nice look,Better,Nice,Worthy product,Nice product,Noice very high improve that first priority</t>
  </si>
  <si>
    <t>Superb,,Easy to use and low sound hearing good look,Value of the money,Good product,Fine grinding,Nice product,Good</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</si>
  <si>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</si>
  <si>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</si>
  <si>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</si>
  <si>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</si>
  <si>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</si>
  <si>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B09NTHQRW3</t>
  </si>
  <si>
    <t>InstaCuppa Portable Blender for Smoothie, Milk Shakes, Crushing Ice and Juices, USB Rechargeable Personal Blender Machine for Kitchen with 2000 mAh Rechargeable Battery, 150 Watt Motor, 400 ML</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</si>
  <si>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</si>
  <si>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</si>
  <si>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B008YW3CYM</t>
  </si>
  <si>
    <t>USHA EI 1602 1000 W Lightweight Dry Iron with Non-Stick Soleplate (Multi-colour)</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</si>
  <si>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</si>
  <si>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</si>
  <si>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B07QHHCB27</t>
  </si>
  <si>
    <t>KENT 16044 Hand Blender Stainless Steel 400 W | Variable Speed Control | Easy to Clean and Store | Low Noise Operation</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</si>
  <si>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</si>
  <si>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</si>
  <si>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B0BMFD94VD</t>
  </si>
  <si>
    <t>White Feather Portable Heat Sealer Mini Sealing Machine for Food Storage Vacuum Bag, Chip, Plastic, Snack Bags, Package Home Closer Storage Tool (Multicolor) Random Colour</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</si>
  <si>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</si>
  <si>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</si>
  <si>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B00HZIOGXW</t>
  </si>
  <si>
    <t>Crompton IHL 152 1500-Watt Immersion Water Heater with Copper Heating Element (Black)</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</si>
  <si>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</si>
  <si>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</si>
  <si>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B09CKSYBLR</t>
  </si>
  <si>
    <t>InstaCuppa Rechargeable Mini Electric Chopper - Stainless Steel Blades, One Touch Operation, for Mincing Garlic, Ginger, Onion, Vegetable, Meat, Nuts, (White, 250 ML, Pack of 1, 45 Watts)</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</si>
  <si>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</si>
  <si>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</si>
  <si>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B072J83V9W</t>
  </si>
  <si>
    <t>Philips PowerPro FC9352/01 Compact Bagless Vacuum Cleaner (Blue)</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</si>
  <si>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</si>
  <si>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</si>
  <si>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B09MTLG4TP</t>
  </si>
  <si>
    <t>SAIELLIN Electric Lint Remover for Clothes Fabric Shaver Lint Shaver for Woolen Clothes Blanket Jackets Stainless Steel Blades, Clothes and Furniture Lint Roller for Fabrics Portable Lint Shavers (White Orange)</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</si>
  <si>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</si>
  <si>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</si>
  <si>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B097XJQZ8H</t>
  </si>
  <si>
    <t>Cookwell Bullet Mixer Grinder (5 Jars, 3 Blades, Silver)</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</si>
  <si>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</si>
  <si>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</si>
  <si>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B00935MD1C</t>
  </si>
  <si>
    <t>Prestige PRWO 1.8-2 700-Watts Delight Electric Rice Cooker with 2 Aluminium Cooking Pans - 1.8 Liters, White</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</si>
  <si>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</si>
  <si>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</si>
  <si>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B0BR4F878Q</t>
  </si>
  <si>
    <t>Swiffer Instant Electric Water Heater Faucet Tap Home-Kitchen Instantaneous Water Heater Tank less for Tap, LED Electric Head Water Heaters Tail Gallon Comfort(3000W) ((Pack of 1))</t>
  </si>
  <si>
    <t>Best Product,It‚Äôs expansive but it works well upto 800sqft area,Great product</t>
  </si>
  <si>
    <t>Must buy best Fabulous product I recommend thisüëçüëç,For small place it‚Äôs gud,A great product. Works wonders on my vitrified tile floors.</t>
  </si>
  <si>
    <t>B0B3G5XZN5</t>
  </si>
  <si>
    <t>InstaCuppa Portable Blender for Smoothie, Milk Shakes, Crushing Ice and Juices, USB Rechargeable Personal Blender Machine for Kitchen with 4000 mAh Rechargeable Battery, 230 Watt Motor, 500 ML</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</si>
  <si>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</si>
  <si>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</si>
  <si>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B07WKB69RS</t>
  </si>
  <si>
    <t>Lifelong LLWH106 Flash 3 Litres Instant Water Heater for Home Use, 8 Bar Pressure,Power On/Off Indicator and Advanced Safety, (3000W, ISI Certified, 2 Years Warranty)</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</si>
  <si>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</si>
  <si>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</si>
  <si>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B09DL9978Y</t>
  </si>
  <si>
    <t>Hindware Atlantic Compacto 3 Litre Instant water heater with Stainless Steel Tank, Robust Construction, Pressure Relief Valve And I-thermostat Feature (White And Grey)</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</si>
  <si>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</si>
  <si>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</si>
  <si>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B06XMZV7RH</t>
  </si>
  <si>
    <t>ATOM Selves-MH 200 GM Digital Pocket Scale</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</si>
  <si>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</si>
  <si>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</si>
  <si>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B09WMTJPG7</t>
  </si>
  <si>
    <t>Crompton InstaBliss 3-L Instant Water Heater (Geyser) with Advanced 4 Level Safety</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</si>
  <si>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</si>
  <si>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</si>
  <si>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B09ZK6THRR</t>
  </si>
  <si>
    <t>Croma 1100 W Dry Iron with Weilburger Dual Soleplate Coating (CRSHAH702SIR11, White)</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</si>
  <si>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</si>
  <si>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</si>
  <si>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B07MP21WJD</t>
  </si>
  <si>
    <t>Lint Roller with 40 Paper Sheets, 22 x 5 cm (Grey)</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</si>
  <si>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</si>
  <si>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</si>
  <si>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B09XB1R2F3</t>
  </si>
  <si>
    <t>Portable Lint Remover Pet Fur Remover Clothes Fuzz Remover Pet Hairball Quick Epilator Shaver Removing Dust Pet Hair from Clothing Furniture Perfect for Clothing,Furniture,Couch,Carpet (Standard)</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</si>
  <si>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</si>
  <si>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</si>
  <si>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B08Y5QJXSR</t>
  </si>
  <si>
    <t>atomberg Renesa 1200mm BLDC Motor with Remote 3 Blade Energy Saving Ceiling Fan (Matt Black)</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</si>
  <si>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</si>
  <si>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</si>
  <si>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B07WJXCTG9</t>
  </si>
  <si>
    <t>Pigeon by Stovekraft Amaze Plus Electric Kettle (14313) with Stainless Steel Body, 1.8 litre, used for boiling Water, making tea and coffee, instant noodles, soup etc. 1500 Watt (Silver)</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</si>
  <si>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</si>
  <si>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</si>
  <si>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B09NBZ36F7</t>
  </si>
  <si>
    <t>Usha CookJoy (CJ1600WPC) 1600 Watt Induction cooktop (Black)</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</si>
  <si>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</si>
  <si>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</si>
  <si>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B0912WJ87V</t>
  </si>
  <si>
    <t>Reffair AX30 [MAX] Portable Air Purifier for Car, Home &amp; Office | Smart Ionizer Function | H13 Grade True HEPA Filter [Internationally Tested] Aromabuds Fragrance Option - Black</t>
  </si>
  <si>
    <t>Reffair AX30 [MAX] Portable Air Purifier for Car, Home &amp; Office</t>
  </si>
  <si>
    <t>Car&amp;Motorbike|CarAccessories|InteriorAccessories|AirPurifiers&amp;Ionizers</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</si>
  <si>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</si>
  <si>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</si>
  <si>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B0BMTZ4T1D</t>
  </si>
  <si>
    <t>!!1000 Watt/2000-Watt Room Heater!! Fan Heater!!Pure White!!HN-2500!!Made in India!!</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</si>
  <si>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</si>
  <si>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</si>
  <si>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</si>
  <si>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</si>
  <si>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</si>
  <si>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</si>
  <si>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</si>
  <si>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B0BDG6QDYD</t>
  </si>
  <si>
    <t>Activa Heat-Max 2000 Watts Room Heater (White color ) with ABS body</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</si>
  <si>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</si>
  <si>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</si>
  <si>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B00YQLG7GK</t>
  </si>
  <si>
    <t>PHILIPS HL1655/00 Hand Blender, White Jar 250W</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</si>
  <si>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</si>
  <si>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</si>
  <si>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B00SMJPA9C</t>
  </si>
  <si>
    <t>Bajaj DX-2 600W Dry Iron with Advance Soleplate and Anti-Bacterial German Coating Technology, Grey</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</si>
  <si>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</si>
  <si>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</si>
  <si>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B0B9RN5X8B</t>
  </si>
  <si>
    <t>V-Guard Zio Instant Water Geyser | 3 Litre | 3000 W Heating | White-Blue | | 2 Year Warranty</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</si>
  <si>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</si>
  <si>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</si>
  <si>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B08QW937WV</t>
  </si>
  <si>
    <t>Homeistic Applience‚Ñ¢ Instant Electric Water Heater Faucet Tap For Kitchen And Bathroom Sink Digital Water Heating Tap with Shower Head ABS Body- Shock Proof (Pack Of 1. White)</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</si>
  <si>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</si>
  <si>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</si>
  <si>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B0B4PPD89B</t>
  </si>
  <si>
    <t>Kitchenwell 18Pc Plastic Food Snack Bag Pouch Clip Sealer for Keeping Food Fresh for Home, Kitchen, Camping Snack Seal Sealing Bag Clips (Multi-Color) | (Pack of 18)|</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</si>
  <si>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</si>
  <si>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</si>
  <si>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B08GM5S4CQ</t>
  </si>
  <si>
    <t>Havells Instanio 10 Litre Storage Water Heater with Flexi Pipe and Free installation (White Blue)</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</si>
  <si>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</si>
  <si>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</si>
  <si>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B00NM6MO26</t>
  </si>
  <si>
    <t>Prestige PIC 16.0+ 1900W Induction Cooktop with Soft Touch Push Buttons (Black)</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</si>
  <si>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</si>
  <si>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</si>
  <si>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B083M7WPZD</t>
  </si>
  <si>
    <t>AGARO 33398 Rapid 1000-Watt, 10-Litre Wet &amp; Dry Vacuum Cleaner, with Blower Function (Red &amp; Black)</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</si>
  <si>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</si>
  <si>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</si>
  <si>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B07GLSKXS1</t>
  </si>
  <si>
    <t>KENT 16026 Electric Kettle Stainless Steel 1.8 L | 1500W | Superfast Boiling | Auto Shut-Off | Boil Dry Protection | 360¬∞ Rotating Base | Water Level Indicator</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</si>
  <si>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</si>
  <si>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</si>
  <si>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B09F6KL23R</t>
  </si>
  <si>
    <t>SKYTONE Stainless Steel Electric Meat Grinders with Bowl 700W Heavy for Kitchen Food Chopper, Meat, Vegetables, Onion , Garlic Slicer Dicer, Fruit &amp; Nuts Blender (2L, 700 Watts)</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</si>
  <si>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</si>
  <si>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</si>
  <si>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B094G9L9LT</t>
  </si>
  <si>
    <t>KENT 16088 Vogue Electric Kettle 1.8 Litre 1500 W | Stainless Steel body | Auto shut off over heating protection | 1 Year Warranty</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</si>
  <si>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</si>
  <si>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</si>
  <si>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B09FZ89DK6</t>
  </si>
  <si>
    <t>Eureka Forbes Supervac 1600 Watts Powerful Suction,bagless Vacuum Cleaner with cyclonic Technology,7 Accessories,1 Year Warranty,Compact,Lightweight &amp; Easy to use (Red)</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</si>
  <si>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</si>
  <si>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</si>
  <si>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</si>
  <si>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</si>
  <si>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</si>
  <si>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</si>
  <si>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</si>
  <si>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B07FXLC2G2</t>
  </si>
  <si>
    <t>Tata Swach Bulb 6000-Litre Cartridge, 1 Piece, White, Hollow Fiber Membrane</t>
  </si>
  <si>
    <t>Home&amp;Kitchen|Kitchen&amp;HomeAppliances|WaterPurifiers&amp;Accessories|WaterFilters&amp;Purifiers</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</si>
  <si>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</si>
  <si>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</si>
  <si>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B01LYU3BZF</t>
  </si>
  <si>
    <t>Havells Ambrose 1200mm Ceiling Fan (Gold Mist Wood)</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</si>
  <si>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</si>
  <si>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</si>
  <si>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B083RC4WFJ</t>
  </si>
  <si>
    <t>PrettyKrafts Laundry Bag / Basket for Dirty Clothes, Folding Round Laundry Bag,Set of 2, Black Wave</t>
  </si>
  <si>
    <t>Home&amp;Kitchen|HomeStorage&amp;Organization|LaundryOrganization|LaundryBags</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</si>
  <si>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</si>
  <si>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</si>
  <si>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B09SFRNKSR</t>
  </si>
  <si>
    <t>FABWARE Lint Remover for Clothes - Sticky Lint Roller for Clothes, Furniture, Wool, Coat, Car Seats, Carpet, Fabric, Dust Cleaner, Pet Hair Remover with 1 Handle &amp; 1 Refill Total 60 Sheets &amp; 1 Cover</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</si>
  <si>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</si>
  <si>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</si>
  <si>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B07NRTCDS5</t>
  </si>
  <si>
    <t>Brayden Fito Atom Rechargeable Smoothie Blender with 2000 mAh Battery and 3.7V Motor with 400ml Tritan Jar (Blue)</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</si>
  <si>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</si>
  <si>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</si>
  <si>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B07SPVMSC6</t>
  </si>
  <si>
    <t>Bajaj Frore 1200 mm Ceiling Fan (Brown)</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</si>
  <si>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</si>
  <si>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</si>
  <si>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B09H3BXWTK</t>
  </si>
  <si>
    <t>Venus Digital Kitchen Weighing Scale &amp; Food Weight Machine for Health, Fitness, Home Baking &amp; Cooking Scale, 2 Year Warranty &amp; Battery Included (Weighing Scale Without Bowl) Capacity 10 Kg, 1 Gm</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</si>
  <si>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</si>
  <si>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</si>
  <si>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B0073QGKAS</t>
  </si>
  <si>
    <t>Bajaj ATX 4 750-Watt Pop-up Toaster (White)</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</si>
  <si>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</si>
  <si>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</si>
  <si>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B08GJ57MKL</t>
  </si>
  <si>
    <t>Coway Professional Air Purifier for Home, Longest Filter Life 8500 Hrs, Green True HEPA Filter, Traps 99.99% Virus &amp; PM 0.1 Particles, Warranty 7 Years (AirMega 150 (AP-1019C))</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</si>
  <si>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</si>
  <si>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</si>
  <si>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B009DA69W6</t>
  </si>
  <si>
    <t>KENT Gold Optima Gravity Water Purifier (11016) | UF Technology Based | Non-Electric &amp; Chemical Free | Counter Top | 10L Storage | White</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</si>
  <si>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</si>
  <si>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</si>
  <si>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B099PR2GQJ</t>
  </si>
  <si>
    <t>HOMEPACK 750W Radiant Room Home Office Heaters For Winter</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</si>
  <si>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</si>
  <si>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</si>
  <si>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B08G8H8DPL</t>
  </si>
  <si>
    <t>Bajaj Rex 750W Mixer Grinder with Nutri Pro Feature, 4 Jars, White</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</si>
  <si>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</si>
  <si>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</si>
  <si>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B08VGM3YMF</t>
  </si>
  <si>
    <t>Heart Home Waterproof Round Non Wovan Laundry Bag/Hamper|Metalic Printed With Handles|Foldable Bin &amp; 45 Liter Capicity|Size 37 x 37 x 49, Pack of 1 (Grey &amp; Black)-HEARTXY11447</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</si>
  <si>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</si>
  <si>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</si>
  <si>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B08TTRVWKY</t>
  </si>
  <si>
    <t>MILTON Smart Egg Boiler 360-Watts (Transparent and Silver Grey), Boil Up to 7 Eggs</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</si>
  <si>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</si>
  <si>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</si>
  <si>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B07T4D9FNY</t>
  </si>
  <si>
    <t>iBELL SEK15L Premium 1.5 Litre Stainless Steel Electric Kettle,1500W Auto Cut-Off Feature,Silver with Black</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</si>
  <si>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</si>
  <si>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</si>
  <si>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B07RX42D3D</t>
  </si>
  <si>
    <t>Tosaa T2STSR Sandwich Gas Toaster Regular (Black)</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</si>
  <si>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</si>
  <si>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</si>
  <si>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B08WRKSF9D</t>
  </si>
  <si>
    <t>V-Guard Divino 5 Star Rated 15 Litre Storage Water Heater (Geyser) with Advanced Safety Features, White</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</si>
  <si>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</si>
  <si>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</si>
  <si>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B09R83SFYV</t>
  </si>
  <si>
    <t>Akiara¬Æ - Makes life easy Mini Sewing Machine with Table Set | Tailoring Machine | Hand Sewing Machine with extension table, foot pedal, adapter</t>
  </si>
  <si>
    <t>Home&amp;Kitchen|Kitchen&amp;HomeAppliances|SewingMachines&amp;Accessories|Sewing&amp;EmbroideryMachines</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</si>
  <si>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</si>
  <si>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</si>
  <si>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B07989VV5K</t>
  </si>
  <si>
    <t>Usha Steam Pro SI 3713, 1300 W Steam Iron, Powerful steam Output up to 18 g/min, Non-Stick Soleplate (White &amp; Blue)</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</si>
  <si>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</si>
  <si>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</si>
  <si>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B07FL3WRX5</t>
  </si>
  <si>
    <t>Wonderchef Nutri-blend Complete Kitchen Machine | 22000 RPM Mixer Grinder, Blender, Chopper, Juicer | 400W Powerful motor | SS Blades | 4 Unbreakable Jars | 2 Years Warranty | Online Recipe Book By Chef Sanjeev Kapoor | Black</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</si>
  <si>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</si>
  <si>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</si>
  <si>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B0BPCJM7TB</t>
  </si>
  <si>
    <t>WIDEWINGS Electric Handheld Milk Wand Mixer Frother for Latte Coffee Hot Milk, Milk Frother for Coffee, Egg Beater, Hand Blender, Coffee Beater with Stand</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</si>
  <si>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</si>
  <si>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</si>
  <si>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B08H673XKN</t>
  </si>
  <si>
    <t>Morphy Richards Icon Superb 750W Mixer Grinder, 4 Jars, Silver and Black</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</si>
  <si>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</si>
  <si>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</si>
  <si>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B07DXRGWDJ</t>
  </si>
  <si>
    <t>Philips Handheld Garment Steamer GC360/30 - Vertical &amp; Horizontal Steaming, 1200 Watt, up to 22g/min</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</si>
  <si>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</si>
  <si>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</si>
  <si>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B08243SKCK</t>
  </si>
  <si>
    <t>Vedini Transparent Empty Refillable Reusable Fine Mist Spray Bottle for Perfume, Travel with DIY Sticker Set ( 100ml, Pack of 4)</t>
  </si>
  <si>
    <t>Home&amp;Kitchen|HomeStorage&amp;Organization|LaundryOrganization|IroningAccessories|SprayBottles</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</si>
  <si>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</si>
  <si>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</si>
  <si>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B09SPTNG58</t>
  </si>
  <si>
    <t>Crompton Sea Sapphira 1200 mm Ultra High Speed 3 Blade Ceiling Fan (Lustre Brown, Pack of 1)</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</si>
  <si>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</si>
  <si>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</si>
  <si>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B083J64CBB</t>
  </si>
  <si>
    <t>Kuber Industries Waterproof Canvas Laundry Bag/Hamper|Metalic Printed With Handles|Foldable Bin &amp; 45 Liter Capicity|Size 37 x 37 x 46, Pack of 1 (Brown)</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</si>
  <si>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</si>
  <si>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</si>
  <si>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</si>
  <si>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</si>
  <si>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</si>
  <si>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</si>
  <si>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</si>
  <si>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</si>
  <si>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</si>
  <si>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</si>
  <si>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</si>
  <si>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B09MT94QLL</t>
  </si>
  <si>
    <t>Havells Glaze 74W Pearl Ivory Gold Ceiling Fan, Sweep: 1200 Mm</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</si>
  <si>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</si>
  <si>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</si>
  <si>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B07NKNBTT3</t>
  </si>
  <si>
    <t>Pick Ur Needs¬Æ Lint Remover for Clothes High Range Rechargeable Lint Shaver for All Types of Clothes, Fabrics, Blanket with 1 Extra Blade Multicolor (Rechargeable)</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</si>
  <si>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</si>
  <si>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</si>
  <si>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B09KPXTZXN</t>
  </si>
  <si>
    <t>Rico Japanese Technology Rechargeable Wireless Electric Chopper with Replacement Warranty - Stainless Steel Blades, One Touch Operation, 10 Seconds Chopping, Mincing Vegetable, Meat - 250 ML, 30 Watts</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</si>
  <si>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</si>
  <si>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</si>
  <si>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B078HG2ZPS</t>
  </si>
  <si>
    <t>Butterfly Smart Wet Grinder, 2L (White) with Coconut Scrapper Attachment, Output - 150 W, Input 260 W</t>
  </si>
  <si>
    <t>Home&amp;Kitchen|Kitchen&amp;HomeAppliances|SmallKitchenAppliances|Mills&amp;Grinders|WetGrinders</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</si>
  <si>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</si>
  <si>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</si>
  <si>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B07N2MGB3G</t>
  </si>
  <si>
    <t>AGARO Marvel 9 Liters Oven Toaster Griller, Cake Baking OTG (Black)</t>
  </si>
  <si>
    <t>Home&amp;Kitchen|Kitchen&amp;HomeAppliances|SmallKitchenAppliances|OvenToasterGrills</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</si>
  <si>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</si>
  <si>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</si>
  <si>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B008LN8KDM</t>
  </si>
  <si>
    <t>Philips GC1920/28 1440-Watt Non-Stick Soleplate Steam Iron</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</si>
  <si>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</si>
  <si>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</si>
  <si>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B08MZNT7GP</t>
  </si>
  <si>
    <t>Havells OFR 13 Wave Fin with PTC Fan Heater 2900 Watts (Black)</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</si>
  <si>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</si>
  <si>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</si>
  <si>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B009P2L7CO</t>
  </si>
  <si>
    <t>Bajaj DHX-9 1000W Heavy Weight Dry Iron with Advance Soleplate and Anti-Bacterial German Coating Technology, Ivory</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</si>
  <si>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</si>
  <si>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</si>
  <si>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B07YC8JHMB</t>
  </si>
  <si>
    <t>Aquasure From Aquaguard Amaze RO+UV+MTDS,7L storage water purifier,suitable for borewell,tanker,municipal water (Grey) from Eureka Forbes</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</si>
  <si>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</si>
  <si>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</si>
  <si>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B0BNQMF152</t>
  </si>
  <si>
    <t>ROYAL STEP Portable Electric USB Juice Maker Juicer Bottle Blender Grinder Mixer,6 Blades Rechargeable Bottle with (MULTII) (MULTI COLOUR 6 BLED JUICER MIXER)</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</si>
  <si>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</si>
  <si>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</si>
  <si>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B08J7VCT12</t>
  </si>
  <si>
    <t>KENT 16068 Zoom Vacuum Cleaner for Home and Car 130 W | Cordless, Hoseless, Rechargeable HEPA Filters Vacuum Cleaner with Cyclonic Technology | Bagless Design and Multi Nozzle Operation | Blue</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</si>
  <si>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</si>
  <si>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</si>
  <si>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B0989W6J2F</t>
  </si>
  <si>
    <t>ENEM Sealing Machine | 12 Inch (300 mm) | 1 Year Warranty | Full Customer Support | Beep Sound Function | Plastic Packing Machine | Plastic Bag Sealing Machine | Heat Sealer Machine | Plastic Sealing Machine | Blue | Made in India</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</si>
  <si>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</si>
  <si>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</si>
  <si>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B0B84KSH3X</t>
  </si>
  <si>
    <t>Wipro Vesta 1200 Watt GD203 Heavyweight Automatic Dry Iron| Quick Heat Up| Anti bacterial German Weilburger Double Coated Black Soleplate |2 Years Warranty</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</si>
  <si>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</si>
  <si>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</si>
  <si>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B08HLC7Z3G</t>
  </si>
  <si>
    <t>Inalsa Electric Kettle Prism Inox - 1350 W with LED Illumination &amp; Boro-Silicate Body, 1.8 L Capacity along with Cordless Base, 2 Year Warranty (Black)</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</si>
  <si>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</si>
  <si>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</si>
  <si>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B0BN6M3TCM</t>
  </si>
  <si>
    <t>VRPRIME Lint Roller Lint Remover for Clothes, Pet | 360 Sheets Reusable Sticky Easy-Tear Sheet Brush for Clothes, Furniture, Carpet, Dog Fur, Sweater, Dust &amp; Dirt (4 Rolls - 90 Sheet Each Roll)</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</si>
  <si>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</si>
  <si>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</si>
  <si>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B01L6MT7E0</t>
  </si>
  <si>
    <t>Philips AC1215/20 Air purifier, removes 99.97% airborne pollutants, 4-stage filtration with True HEPA filter (white)</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</si>
  <si>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</si>
  <si>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</si>
  <si>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B0B9F9PT8R</t>
  </si>
  <si>
    <t>Eopora PTC Ceramic Fast Heating Room Heater for Bedroom, 1500/1000 Watts Room Heater for Home, Electric Heater, Electric Fan Heater for Home Office Bedroom (White)</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</si>
  <si>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</si>
  <si>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</si>
  <si>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B0883LQJ6B</t>
  </si>
  <si>
    <t>Usha Goliath GO1200WG Heavy Weight 1200-Watt Dry Iron, 1.8 Kg(Red)</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</si>
  <si>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</si>
  <si>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</si>
  <si>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B099Z83VRC</t>
  </si>
  <si>
    <t>Wipro Vesta Electric Egg Boiler, 360 Watts, 3 Boiling Modes, Stainless Steel Body and Heating Plate, Boils up to 7 Eggs at a time, Automatic Shut Down, White, Standard (VB021070)</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</si>
  <si>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</si>
  <si>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</si>
  <si>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B00S9BSJC8</t>
  </si>
  <si>
    <t>Philips Viva Collection HR1832/00 1.5-Litre400-Watt Juicer (Ink Black)</t>
  </si>
  <si>
    <t>Home&amp;Kitchen|Kitchen&amp;HomeAppliances|SmallKitchenAppliances|Juicers</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</si>
  <si>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</si>
  <si>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</si>
  <si>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B0B4SJKRDF</t>
  </si>
  <si>
    <t>Kitchenwell Multipurpose Portable Electronic Digital Weighing Scale Weight Machine | Weight Machine | 10 Kg</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</si>
  <si>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</si>
  <si>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</si>
  <si>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B0BM4KTNL1</t>
  </si>
  <si>
    <t>FIGMENT Handheld Milk Frother Rechargeable, 3-Speed Electric Frother for Coffee with 2 Whisks and Coffee Decoration Tool, Coffee Frother Mixer, CRESCENT ENTERPRISES VRW0.50BK (A1)</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</si>
  <si>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</si>
  <si>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</si>
  <si>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B08S6RKT4L</t>
  </si>
  <si>
    <t>Balzano High Speed Nutri Blender/Mixer/Smoothie Maker - 500 Watt - Silver, 2 Jar</t>
  </si>
  <si>
    <t>Home&amp;Kitchen|Kitchen&amp;HomeAppliances|SmallKitchenAppliances</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</si>
  <si>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</si>
  <si>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</si>
  <si>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B09SZ5TWHW</t>
  </si>
  <si>
    <t>Swiss Military VC03 Wireless Car Vacuum Cleaner | Wireless Vacuum Cleaner for Home, Car, Living Room | Wireless Vacuum Cleaner Dust Collection/Lighting Car Pet Hair Vacuum with Powerful Motor</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</si>
  <si>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</si>
  <si>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</si>
  <si>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B0BLC2BYPX</t>
  </si>
  <si>
    <t>Zuvexa USB Rechargeable Electric Foam Maker - Handheld Milk Wand Mixer Frother for Hot Milk, Hand Blender Coffee, Egg Beater (Black)</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</si>
  <si>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</si>
  <si>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</si>
  <si>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B00P0R95EA</t>
  </si>
  <si>
    <t>Usha IH2415 1500-Watt Immersion Heater (Silver)</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</si>
  <si>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</si>
  <si>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</si>
  <si>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B07W4HTS8Q</t>
  </si>
  <si>
    <t>ACTIVA Instant 3 LTR 3 KVA SPECIAL Anti Rust Coated Tank Geyser with Full ABS Body with 5 Year Warranty Premium (White)</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</si>
  <si>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</si>
  <si>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</si>
  <si>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B078JBK4GX</t>
  </si>
  <si>
    <t>Havells Instanio 1-Litre 3KW Instant Water Heater (Geyser), White Blue</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</si>
  <si>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</si>
  <si>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</si>
  <si>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B08S7V8YTN</t>
  </si>
  <si>
    <t>Lifelong 2-in1 Egg Boiler and Poacher 500-Watt (Transparent and Silver Grey), Boil 8 eggs, Poach 4 eggs, Easy to clean| 3 Boiling Modes, Stainless Steel Body and Heating Plate, Automatic Turn-Off</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</si>
  <si>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</si>
  <si>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</si>
  <si>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B07H5PBN54</t>
  </si>
  <si>
    <t>INDIAS¬Æ‚Ñ¢ Electro-Instant Water Geyser A.B.S. Body Shock Proof Can be Used in Bathroom, Kitchen, wash Area, Hotels, Hospital etc.</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</si>
  <si>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</si>
  <si>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</si>
  <si>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B07YCBSCYB</t>
  </si>
  <si>
    <t>AmazonBasics Induction Cooktop 1600 Watt (Black)</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</si>
  <si>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</si>
  <si>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</si>
  <si>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B098T9CJVQ</t>
  </si>
  <si>
    <t>Sui Generis Electric Handheld Milk Wand Mixer Frother for Latte Coffee Hot Milk, Milk Frother, Electric Coffee Beater, Egg Beater, Latte Maker, Mini Hand Blender Cappuccino Maker (Multicolor)</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</si>
  <si>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</si>
  <si>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</si>
  <si>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B01KCSGBU2</t>
  </si>
  <si>
    <t>Philips Air Purifier Ac2887/20,Vitashield Intelligent Purification,Long Hepa Filter Life Upto 17000 Hours,Removes 99.9% Airborne Viruses &amp; Bacteria,99.97% Airborne Pollutants,Ideal For Master Bedroom</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</si>
  <si>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</si>
  <si>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</si>
  <si>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B095XCRDQW</t>
  </si>
  <si>
    <t>Esquire Laundry Basket Brown, 50 Ltr Capacity(Plastic)</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</si>
  <si>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</si>
  <si>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</si>
  <si>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B09CTWFV5W</t>
  </si>
  <si>
    <t>PHILIPS Air Fryer HD9200/90, uses up to 90% less fat, 1400W, 4.1 Liter, with Rapid Air Technology (Black), Large</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</si>
  <si>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</si>
  <si>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</si>
  <si>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B0B7NWGXS6</t>
  </si>
  <si>
    <t>Havells Bero Quartz Heater Black 800w 2 Heat Settings 2 Year Product Warranty</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</si>
  <si>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</si>
  <si>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</si>
  <si>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B07DZ986Q2</t>
  </si>
  <si>
    <t>Philips EasyTouch Plus Standing Garment Steamer GC523/60 - 1600 Watt, 5 Steam Settings, Up to 32 g/min steam, with Double Pole</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</si>
  <si>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</si>
  <si>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</si>
  <si>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B07KKJPTWB</t>
  </si>
  <si>
    <t>Brayden Chopro, Electric Vegetable Chopper for Kitchen with 500 ML Capacity, 400 Watts Copper Motor and 4 Bi-Level SS Blades (Black)</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</si>
  <si>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</si>
  <si>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</si>
  <si>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B071R3LHFM</t>
  </si>
  <si>
    <t>Wonderchef Nutri-blend Mixer, Grinder &amp; Blender | Powerful 400W 22000 RPM motor | Stainless steel Blades | 3 unbreakable jars | 2 Years warranty | Online recipe book by Chef Sanjeev Kapoor | Black</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</si>
  <si>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</si>
  <si>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</si>
  <si>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B086X18Q71</t>
  </si>
  <si>
    <t>Usha Janome Dream Stitch Automatic Zig-Zag Electric Sewing Machine with 14 Stitch Function (White and Blue) with Free Sewing KIT Worth RS 500</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</si>
  <si>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</si>
  <si>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</si>
  <si>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B07WVQG8WZ</t>
  </si>
  <si>
    <t>Black+Decker Handheld Portable Garment Steamer 1500 Watts with Anti Calc (Violet)</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</si>
  <si>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</si>
  <si>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</si>
  <si>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B0BFBNXS94</t>
  </si>
  <si>
    <t>Personal Size Blender, Portable Blender, Battery Powered USB Blender, with Four Blades, Mini Blender Travel Bottle for Juice, Shakes, and Smoothies (Pink)</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</si>
  <si>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</si>
  <si>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</si>
  <si>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B071113J7M</t>
  </si>
  <si>
    <t>Sujata Powermatic Plus 900 Watts Juicer Mixer Grinder</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</si>
  <si>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</si>
  <si>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</si>
  <si>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B09YLWT89W</t>
  </si>
  <si>
    <t>Sure From Aquaguard Delight NXT RO+UV+UF+Taste Adjuster(MTDS),6L water purifier,8 stages purification,Suitable for borewell,tanker,municipal water(Black) from Eureka Forbes</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</si>
  <si>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</si>
  <si>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</si>
  <si>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B0814LP6S9</t>
  </si>
  <si>
    <t>PrettyKrafts Laundry Basket for clothes with Lid &amp; Handles, Toys Organiser, 75 Ltr Grey</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</si>
  <si>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</si>
  <si>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</si>
  <si>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B07BKSSDR2</t>
  </si>
  <si>
    <t>Dr Trust Electronic Kitchen Digital Scale Weighing Machine (Blue)</t>
  </si>
  <si>
    <t>Health&amp;PersonalCare|HomeMedicalSupplies&amp;Equipment|HealthMonitors|WeighingScales|DigitalBathroomScales</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</si>
  <si>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</si>
  <si>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</si>
  <si>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B09VGS66FV</t>
  </si>
  <si>
    <t>Tesora - Inspired by you Large Premium Electric Kettle 1.8L, Stainless Steel Inner Body - Auto Power Cut, Boil Dry Protection &amp; Cool Touch Double Wall, Portable | 1500 Watts |1 Year Warranty | (White)</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</si>
  <si>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</si>
  <si>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</si>
  <si>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B07RCGTZ4M</t>
  </si>
  <si>
    <t>AGARO Ace 1600 Watts, 21.5 kPa Suction Power, 21 litres Wet &amp; Dry Stainless Steel Vacuum Cleaner with Blower Function and Washable Dust Bag</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</si>
  <si>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</si>
  <si>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</si>
  <si>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B0747VDH9L</t>
  </si>
  <si>
    <t>INALSA Hand Blender 1000 Watt with Chopper, Whisker, 600 ml Multipurpose Jar|Variable Speed And Turbo Speed Function |100% Copper Motor |Low Noise |ANTI-SPLASH TECHNOLOGY|2 Year Warranty</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</si>
  <si>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</si>
  <si>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</si>
  <si>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B08XLR6DSB</t>
  </si>
  <si>
    <t>akiara - Makes life easy Electric Handy Sewing/Stitch Handheld Cordless Portable White Sewing Machine for Home Tailoring, Hand Machine | Mini Silai | White Hand Machine with Adapter</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</si>
  <si>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</si>
  <si>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</si>
  <si>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B08H6CZSHT</t>
  </si>
  <si>
    <t>Philips EasySpeed Plus Steam Iron GC2145/20-2200W, Quick Heat Up with up to 30 g/min steam, 110 g steam Boost, Scratch Resistant Ceramic Soleplate, Vertical steam &amp; Drip-Stop</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</si>
  <si>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</si>
  <si>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</si>
  <si>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B07CVR2L5K</t>
  </si>
  <si>
    <t>INALSA Electric Chopper Bullet- 400 Watts with 100% Pure Copper Motor| Chop, Mince, Puree, Dice | Twin Blade Technology| 900 ml Capacity| One Touch Operation, 1.30mtr Long Power Cord (Black/Silver)</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</si>
  <si>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</si>
  <si>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</si>
  <si>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B09J4YQYX3</t>
  </si>
  <si>
    <t>Borosil Electric Egg Boiler, 8 Egg Capacity, For Hard, Soft, Medium Boiled Eggs, Steamed Vegetables, Transparent Lid, Stainless Steel Exterior (500 Watts)</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</si>
  <si>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</si>
  <si>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</si>
  <si>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B0B2DD8BQ8</t>
  </si>
  <si>
    <t>Wipro Vesta Grill 1000 Watt Sandwich Maker |Dual function-SW Maker&amp;Griller|Non stick Coat -BPA&amp;PTFE Free |Auto Temp Cut-off| Height Control -180·∂ø&amp;105·∂ø |2 year warranty|SS Finish|Standard size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</si>
  <si>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</si>
  <si>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</si>
  <si>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B0123P3PWE</t>
  </si>
  <si>
    <t>Rico IRPRO 1500 Watt Japanese Technology Electric Water Heater Immersion Rod Shockproof Protection &amp; Stainless Steel Heating Element for Instant Heating| ISI Certified 1 Year Replacement Warranty</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</si>
  <si>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</si>
  <si>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</si>
  <si>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B08HDCWDXD</t>
  </si>
  <si>
    <t>Eureka Forbes Active Clean 700 Watts Powerful Suction &amp; Blower Vacuum Cleaner with Washable HEPA Filter &amp; 6 Accessories,1 Year Warranty,Compact,Light Weight &amp; Easy to use (Red &amp; Black)</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</si>
  <si>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</si>
  <si>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</si>
  <si>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B0836JGZ74</t>
  </si>
  <si>
    <t>CSI INTERNATIONAL¬Æ Instant Water Geyser, Water Heater, Portable Water Heater, Geyser Made of First Class ABS Plastic 3KW (White)</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</si>
  <si>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</si>
  <si>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</si>
  <si>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B0BCKJJN8R</t>
  </si>
  <si>
    <t>Hindware Atlantic Xceed 5L 3kW Instant Water Heater with Copper Heating Element and High Grade Stainless Steel Tank</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</si>
  <si>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</si>
  <si>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</si>
  <si>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B008P7IF02</t>
  </si>
  <si>
    <t>Morphy Richards New Europa 800-Watt Espresso and Cappuccino 4-Cup Coffee Maker (Black)</t>
  </si>
  <si>
    <t>Home&amp;Kitchen|Kitchen&amp;HomeAppliances|Coffee,Tea&amp;Espresso|EspressoMachines</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</si>
  <si>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</si>
  <si>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</si>
  <si>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B08CNLYKW5</t>
  </si>
  <si>
    <t>Lifelong Power - Pro 500 Watt 3 Jar Mixer Grinder with 3 Speed Control and 1100 Watt Dry Non-Stick soleplate Iron Super Combo (White and Grey, 1 Year Warranty)</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</si>
  <si>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</si>
  <si>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</si>
  <si>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B08C7TYHPB</t>
  </si>
  <si>
    <t>iBELL Castor CTEK15L Premium 1.5 Litre Stainless Steel Electric Kettle,1500W Auto Cut-Off Feature,Silver</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</si>
  <si>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</si>
  <si>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</si>
  <si>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B08VJFYH6N</t>
  </si>
  <si>
    <t>BAJAJ PYGMY MINI 110 MM 10 W HIGH SPEED OPERATION, USB CHARGING, MULTI-CLIP FUNCTION PERSONAL FAN</t>
  </si>
  <si>
    <t>Home&amp;Kitchen|Heating,Cooling&amp;AirQuality|Fans|TableFans</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</si>
  <si>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</si>
  <si>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</si>
  <si>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B08235JZFB</t>
  </si>
  <si>
    <t>Crompton InstaGlide 1000-Watts Dry Iron with American Heritage Coating, Pack of 1 Iron</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</si>
  <si>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</si>
  <si>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</si>
  <si>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B078XFKBZL</t>
  </si>
  <si>
    <t>Prestige Clean Home Water Purifier Cartridge</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</si>
  <si>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</si>
  <si>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</si>
  <si>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B01M265AAK</t>
  </si>
  <si>
    <t>Morphy Richards Aristo 2000 Watts PTC Room Heater (White)</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</si>
  <si>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</si>
  <si>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</si>
  <si>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B0B694PXQJ</t>
  </si>
  <si>
    <t>Gadgetronics Digital Kitchen Weighing Scale &amp; Food Weight Machine for Health, Fitness, Home Baking &amp; Cooking (10 KGs,1 Year Warranty &amp; Batteries Included)</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</si>
  <si>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</si>
  <si>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</si>
  <si>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B00B3VFJY2</t>
  </si>
  <si>
    <t>HUL Pureit Germkill kit for Advanced 23 L water purifier - 3000 L Capacity, Sand, Multicolour</t>
  </si>
  <si>
    <t>It's very nice,Got the correct one, asked,Good product,Very good item,Awesome,Good,ok,Delivered on time</t>
  </si>
  <si>
    <t>Ok,For replacing battery of Purit 23 advanced water purifier. Got what i required.,Good,Very good,I like it,Been using it since 5 years,ok,Nice product</t>
  </si>
  <si>
    <t>B08W9BK4MD</t>
  </si>
  <si>
    <t>Tom &amp; Jerry Folding Laundry Basket for Clothes with Lid &amp; Handle, Toys Organiser, 75 Litre, Green</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</si>
  <si>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</si>
  <si>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</si>
  <si>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B09X5HD5T1</t>
  </si>
  <si>
    <t>Ikea Little Loved Corner PRODUKT Milk-frother, Coffee/Tea Frother, Handheld Milk Wand Mixer Frother, Black</t>
  </si>
  <si>
    <t>Home&amp;Kitchen|Kitchen&amp;HomeAppliances|Coffee,Tea&amp;Espresso|MilkFrothers</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</si>
  <si>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</si>
  <si>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</si>
  <si>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B08H6B3G96</t>
  </si>
  <si>
    <t>Philips EasySpeed Plus Steam Iron GC2147/30-2400W, Quick Heat up with up to 30 g/min steam, 150g steam Boost, Scratch Resistant Ceramic Soleplate, Vertical steam, Drip-Stop</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</si>
  <si>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</si>
  <si>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</si>
  <si>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B09N3BFP4M</t>
  </si>
  <si>
    <t>Bajaj New Shakti Neo Plus 15 Litre 4 Star Rated Storage Water Heater (Geyser) with Multiple Safety System, White</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</si>
  <si>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</si>
  <si>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</si>
  <si>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B09DSQXCM8</t>
  </si>
  <si>
    <t>House of Quirk Reusable Sticky Picker Cleaner Easy-Tear Sheets Travel Pet Hair Lint Rollers Brush (10cm Sheet, Set of 3 Rolls, 180 Sheets, 60 Sheets Each roll Lint Roller Remover, Multicolour)</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</si>
  <si>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</si>
  <si>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</si>
  <si>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B01M69WCZ6</t>
  </si>
  <si>
    <t>Allin Exporters J66 Ultrasonic Humidifier Cool Mist Air Purifier for Dryness, Cold &amp; Cough Large Capacity for Room, Baby, Plants, Bedroom (2.4 L) (1 Year Warranty)</t>
  </si>
  <si>
    <t>Home&amp;Kitchen|Heating,Cooling&amp;AirQuality|Humidifiers</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</si>
  <si>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</si>
  <si>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</si>
  <si>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B0BM9H2NY9</t>
  </si>
  <si>
    <t>Multifunctional 2 in 1 Electric Egg Boiling Steamer Egg Frying Pan Egg Boiler Electric Automatic Off with Egg Boiler Machine Non-Stick Electric Egg Frying Pan-Tiger Woods (Multy)</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</si>
  <si>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</si>
  <si>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</si>
  <si>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B099FDW2ZF</t>
  </si>
  <si>
    <t>Maharaja Whiteline Nano Carbon Neo, 500 Watts Room Heater (Black, White), Standard (5200100986)</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</si>
  <si>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</si>
  <si>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</si>
  <si>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B0B935YNR7</t>
  </si>
  <si>
    <t>KENT Electric Chopper-B for Kitchen 250 Watt | Chop, Mince, Puree, Whisk, 400 ml Capacity | Stainless Steel Double Chopping Blades | Transparent Chopping Bowl | Anti-Skid | One Touch Operation | Black</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</si>
  <si>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</si>
  <si>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</si>
  <si>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B07JGCGNDG</t>
  </si>
  <si>
    <t>Crompton Amica 15-L 5 Star Rated Storage Water Heater (Geyser) with Free Installation (White)</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</si>
  <si>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</si>
  <si>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</si>
  <si>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B08L12N5H1</t>
  </si>
  <si>
    <t>Eureka Forbes car Vac 100 Watts Powerful Suction Vacuum Cleaner with Washable HEPA Filter, 3 Accessories,Compact,Light Weight &amp; Easy to use (Black and Red)</t>
  </si>
  <si>
    <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</si>
  <si>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</si>
  <si>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</si>
  <si>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B07GWTWFS2</t>
  </si>
  <si>
    <t>KENT 16025 Sandwich Grill 700W | Non-Toxic Ceramic Coating | Automatic Temperature Cut-off with LED Indicator | Adjustable Height Control, Metallic Silver, Standard</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</si>
  <si>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</si>
  <si>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</si>
  <si>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B09KRHXTLN</t>
  </si>
  <si>
    <t>Candes Gloster All in One Silent Blower Fan Room Heater Ideal for Small and Medium Area, 2000 Watts (White)</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</si>
  <si>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</si>
  <si>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</si>
  <si>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B09H34V36W</t>
  </si>
  <si>
    <t>Inalsa Electric Fan Heater Hotty - 2000 Watts Variable Temperature Control Cool/Warm/Hot Air Selector | Over Heat Protection | ISI Certification, White</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</si>
  <si>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</si>
  <si>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</si>
  <si>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B09J2QCKKM</t>
  </si>
  <si>
    <t>Havells Zella Flap Auto Immersion Rod 1500 Watts</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</si>
  <si>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</si>
  <si>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</si>
  <si>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B09XRBJ94N</t>
  </si>
  <si>
    <t>iBELL SM1301 3-in-1 Sandwich Maker with Detachable Plates for Toast / Waffle / Grill , 750 Watt (Black)</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</si>
  <si>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</si>
  <si>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</si>
  <si>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B07SLNG3LW</t>
  </si>
  <si>
    <t>Inalsa Vacuum Cleaner Wet and Dry Micro WD10 with 3in1 Multifunction Wet/Dry/Blowing| 14KPA Suction and Impact Resistant Polymer Tank,(Yellow/Black)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</si>
  <si>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</si>
  <si>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</si>
  <si>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B0BNDGL26T</t>
  </si>
  <si>
    <t>MR. BRAND Portable USB Juicer Electric USB Juice Maker Mixer Bottle Blender Grinder Mixer,6 Blades Rechargeable Bottle with (Multi color) (MULTI MIXER 6 BLED)</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</si>
  <si>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</si>
  <si>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</si>
  <si>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B095PWLLY6</t>
  </si>
  <si>
    <t>Crompton Hill Briz Deco 1200mm (48 inch) High Speed Designer Ceiling Fan (Smoked Brown)</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</si>
  <si>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</si>
  <si>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</si>
  <si>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B07Y9PY6Y1</t>
  </si>
  <si>
    <t>Sujata Powermatic Plus, Juicer Mixer Grinder with Chutney Jar, 900 Watts, 3 Jars (White)</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</si>
  <si>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</si>
  <si>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</si>
  <si>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B0BJ966M5K</t>
  </si>
  <si>
    <t>Aquadpure Copper + Mineral RO+UV+UF 10 to 12 Liter RO + UV + TDS ADJUSTER Water Purifier with Copper Charge Technology black &amp; copper Best For Home and Office (Made In India)</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</si>
  <si>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</si>
  <si>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</si>
  <si>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B086GVRP63</t>
  </si>
  <si>
    <t>Amazon Basics 650 Watt Drip Coffee Maker with Borosilicate Carafe</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</si>
  <si>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</si>
  <si>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</si>
  <si>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B08MVXPTDG</t>
  </si>
  <si>
    <t>Crompton Insta Delight Fan Circulator Room Heater with 3 Heat Settings (Slate Grey &amp; Black, 2000 Watt)</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</si>
  <si>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</si>
  <si>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</si>
  <si>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B0BMZ6SY89</t>
  </si>
  <si>
    <t>!!HANEUL!!1000 Watt/2000-Watt Room Heater!! Fan Heater!!Pure White!!HN-2500!!Made in India!!Thermoset!!</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</si>
  <si>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</si>
  <si>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</si>
  <si>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B09P1MFKG1</t>
  </si>
  <si>
    <t>Melbon VM-905 2000-Watt Room Heater (ISI Certified, White Color) Ideal Electric Fan Heater for Small to Medium Room/Area (Plastic Body)</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</si>
  <si>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</si>
  <si>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</si>
  <si>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B01LY9W8AF</t>
  </si>
  <si>
    <t>Cello Eliza Plastic Laundry Bag/Basket, 50 litres, Light Grey</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</si>
  <si>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</si>
  <si>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</si>
  <si>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B07ZJND9B9</t>
  </si>
  <si>
    <t>ACTIVA 1200 MM HIGH SPEED 390 RPM BEE APPROVED 5 STAR RATED APSRA CEILING FAN BROWN 2 Years Warranty</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</si>
  <si>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</si>
  <si>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</si>
  <si>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B0B2CWRDB1</t>
  </si>
  <si>
    <t>Shakti Technology S5 High Pressure Car Washer Machine 1900 Watts and Pressure 125 Bar with 10 Meter Hose Pipe</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</si>
  <si>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</si>
  <si>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</si>
  <si>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B072NCN9M4</t>
  </si>
  <si>
    <t>AMERICAN MICRONIC- Imported Wet &amp; Dry Vacuum Cleaner, 21 Litre Stainless Steel with Blower &amp; HEPA filter, 1600 Watts 100% Copper Motor 28 KPa suction with washable reusable dust bag (Red/Black/Steel)-AMI-VCD21-1600WDx</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</si>
  <si>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</si>
  <si>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</si>
  <si>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B08SKZ2RMG</t>
  </si>
  <si>
    <t>Demokrazy New Nova Lint Cum Fuzz Remover for All Woolens Sweaters, Blankets, Jackets Remover Pill Remover from Carpets, Curtains (Pack of 1)</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</si>
  <si>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</si>
  <si>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</si>
  <si>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B0B53DS4TF</t>
  </si>
  <si>
    <t>Instant Pot Air Fryer, Vortex 2QT, Touch Control Panel, 360¬∞ EvenCrisp‚Ñ¢ Technology, Uses 95 % less Oil, 4-in-1 Appliance: Air Fry, Roast, Bake, Reheat (Vortex 1.97Litre, Black)</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</si>
  <si>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</si>
  <si>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</si>
  <si>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B08BJN4MP3</t>
  </si>
  <si>
    <t>HUL Pureit Eco Water Saver Mineral RO+UV+MF AS wall mounted/Counter top Black 10L Water Purifier</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</si>
  <si>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</si>
  <si>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</si>
  <si>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B0BCYQY9X5</t>
  </si>
  <si>
    <t>Livpure Glo Star RO+UV+UF+Mineraliser - 7 L Storage Tank, 15 LPH Water Purifier for Home, Black</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</si>
  <si>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</si>
  <si>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</si>
  <si>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B009UORDX4</t>
  </si>
  <si>
    <t>Philips Hi113 1000-Watt Plastic Body Ptfe Coating Dry Iron, Pack of 1</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</si>
  <si>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</si>
  <si>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</si>
  <si>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B08VGDBF3B</t>
  </si>
  <si>
    <t>Kuber Industries Round Non Woven Fabric Foldable Laundry Basket|Toy Storage Basket|Cloth Storage Basket With Handles| Capicity 45 Ltr (Grey &amp; Black)-KUBMART11446</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</si>
  <si>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</si>
  <si>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</si>
  <si>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B012ELCYUG</t>
  </si>
  <si>
    <t>Preethi MGA-502 0.4-Litre Grind and Store Jar (White), stainless steel, Set of 1</t>
  </si>
  <si>
    <t>Home&amp;Kitchen|Kitchen&amp;HomeAppliances|SmallKitchenAppliances|SmallApplianceParts&amp;Accessories|StandMixerAccessories</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</si>
  <si>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</si>
  <si>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</si>
  <si>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B07S9M8YTY</t>
  </si>
  <si>
    <t>Usha Aurora 1000 W Dry Iron with Innovative Tail Light Indicator, Weilburger Soleplate (White &amp; Grey)</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</si>
  <si>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</si>
  <si>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</si>
  <si>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</si>
  <si>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</si>
  <si>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</si>
  <si>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</si>
  <si>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</si>
  <si>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B00SMFPJG0</t>
  </si>
  <si>
    <t>Kent Gold, Optima, Gold+ Spare Kit</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</si>
  <si>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</si>
  <si>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</si>
  <si>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B0BHYLCL19</t>
  </si>
  <si>
    <t>AVNISH Tap Water Purifier Filter Faucet 6 Layer Carbon Activated Dust Chlorine Remover Water Softener for Drinking Cartridge Alkaline Taps for Kitchen Sink Bathroom Wash Basin (6-Layer Filtration)</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</si>
  <si>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</si>
  <si>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</si>
  <si>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B0BPJBTB3F</t>
  </si>
  <si>
    <t>Khaitan ORFin Fan heater for Home and kitchen-K0 2215</t>
  </si>
  <si>
    <t>Bad quality,Amazing product..</t>
  </si>
  <si>
    <t>The heating capacity is zero .Moreover i have initiated return request. Noone has come to collect it,Best heater at this price. Quality is very good . Suggest everyone to purchase this heater.......... amazing product to buy...</t>
  </si>
  <si>
    <t>B08MXJYB2V</t>
  </si>
  <si>
    <t>USHA RapidMix 500-Watt Copper Motor Mixer Grinder with 3 Jars and 5 Years Warranty(Sea Green/White)</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</si>
  <si>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</si>
  <si>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</si>
  <si>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B081B1JL35</t>
  </si>
  <si>
    <t>CSI INTERNATIONAL¬Æ Instant Water Geyser, Water Heater, Portable Water Heater, Geyser Made of First Class ABS Plastic 3KW (Red)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</si>
  <si>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</si>
  <si>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</si>
  <si>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B09VL9KFDB</t>
  </si>
  <si>
    <t>Havells Gatik Neo 400mm Pedestal Fan (Aqua Blue)</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</si>
  <si>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</si>
  <si>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</si>
  <si>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B0B1MDZV9C</t>
  </si>
  <si>
    <t>INALSA Upright Vacuum Cleaner, 2-in-1,Handheld &amp; Stick for Home &amp; Office Use,800W- with 16KPA Strong Suction &amp; HEPA Filtration|0.8L Dust Tank|Includes Multiple Accessories,(Grey/Black)</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</si>
  <si>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</si>
  <si>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</si>
  <si>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B08TT63N58</t>
  </si>
  <si>
    <t>ROYAL STEP - AMAZON'S BRAND - Portable Electric USB Juice Maker Juicer Bottle Blender Grinder Mixer,4 Blades Rechargeable Bottle with (Multi color) (MULTI)</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</si>
  <si>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</si>
  <si>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</si>
  <si>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B08YK7BBD2</t>
  </si>
  <si>
    <t>Nirdambhay Mini Bag Sealer, 2 in 1 Heat Sealer and Cutter Handheld Sealing Machine Portable Bag Resealer Sealer for Plastic Bags Food Storage Snack Fresh Bag Sealer (Including 2 AA Battery)</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</si>
  <si>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</si>
  <si>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</si>
  <si>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B07YQ5SN4H</t>
  </si>
  <si>
    <t>Cello Non-Stick Aluminium Sandwich Gas Toaster(Black)</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</si>
  <si>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</si>
  <si>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</si>
  <si>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B0B7FJNSZR</t>
  </si>
  <si>
    <t>Proven¬Æ Copper + Mineral RO+UV+UF 10 to 12 Liter RO + UV + TDS ADJUSTER Water Purifier with Copper Charge Technology black &amp; copper Best For Home and Office (Made In India)</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</si>
  <si>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</si>
  <si>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</si>
  <si>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B01N6IJG0F</t>
  </si>
  <si>
    <t>Morphy Richards Daisy 1000W Dry Iron with American Heritage Non-Stick Coated Soleplate, White</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</si>
  <si>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</si>
  <si>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</si>
  <si>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B0B84QN4CN</t>
  </si>
  <si>
    <t>Wipro Vesta 1200 Watt GD201 Lightweight Automatic Dry Iron| Quick Heat Up| Stylish &amp; Sleek |Anti bacterial German Weilburger Double Coated Soleplate |2 Years Warranty</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</si>
  <si>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</si>
  <si>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</si>
  <si>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B0B8ZM9RVV</t>
  </si>
  <si>
    <t>Zuvexa Egg Boiler Poacher Automatic Off Steaming, Cooking, Boiling Double Layer 14 Egg Boiler (Multicolor)‚Ä¶</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</si>
  <si>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</si>
  <si>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</si>
  <si>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B01892MIPA</t>
  </si>
  <si>
    <t>AO Smith HSE-VAS-X-015 Storage 15 Litre Vertical Water Heater (Geyser) White 4 Star</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</si>
  <si>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</si>
  <si>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</si>
  <si>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B08ZHYNTM1</t>
  </si>
  <si>
    <t>Havells Festiva 1200mm Dust Resistant Ceiling Fan (Gold Mist)</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</si>
  <si>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</si>
  <si>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</si>
  <si>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B09SDDQQKP</t>
  </si>
  <si>
    <t>INALSA Vaccum Cleaner Handheld 800W High Powerful Motor- Dura Clean with HEPA Filtration &amp; Strong Powerful 16KPA Suction| Lightweight, Compact &amp; Durable Body|Includes Multiple Accessories,(Grey/Black)</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</si>
  <si>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</si>
  <si>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</si>
  <si>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B0B5RP43VN</t>
  </si>
  <si>
    <t>iBELL SM1515NEW Sandwich Maker with Floating Hinges, 1000Watt, Panini / Grill / Toast (Black)</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</si>
  <si>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</si>
  <si>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</si>
  <si>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B096NTB9XT</t>
  </si>
  <si>
    <t>Aquaguard Aura RO+UV+UF+Taste Adjuster(MTDS) with Active Copper &amp; Zinc 7L water purifier,8 stages of purification,suitable for borewell,tanker,municipal water(Black) from Eureka Forbes</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</si>
  <si>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</si>
  <si>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</si>
  <si>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B078JF6X9B</t>
  </si>
  <si>
    <t>Havells Instanio 3-Litre 4.5KW Instant Water Heater (Geyser), White Blue</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</si>
  <si>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</si>
  <si>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</si>
  <si>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B08CGW4GYR</t>
  </si>
  <si>
    <t>Milk Frother, Immersion Blender Cordlesss Foam Maker USB Rechargeable Small Mixer Handheld with 2 Stainless WhisksÔºåWisker for Stirring 3-Speed Adjustable Mini Frother for Cappuccino Latte Coffee Egg</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</si>
  <si>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</si>
  <si>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</si>
  <si>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B00A328ENA</t>
  </si>
  <si>
    <t>Panasonic SR-WA22H (E) Automatic Rice Cooker, Apple Green, 2.2 Liters</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</si>
  <si>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</si>
  <si>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</si>
  <si>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B0763K5HLQ</t>
  </si>
  <si>
    <t>InstaCuppa Milk Frother for Coffee - Handheld Battery-Operated Electric Milk and Coffee Frother, Stainless Steel Whisk and Stand, Portable Foam Maker for Coffee, Cappuccino, Lattes, and Egg Beaters</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</si>
  <si>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</si>
  <si>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</si>
  <si>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B09PDZNSBG</t>
  </si>
  <si>
    <t>Goodscity Garment Steamer for Clothes, Steam Iron Press - Vertical &amp; Horizontal Steaming up to 22g/min, 1200 Watt, 230 ml Water tank &amp; 30 sec Fast Heating (GC 111)</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</si>
  <si>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</si>
  <si>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</si>
  <si>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B085LPT5F4</t>
  </si>
  <si>
    <t>Solidaire 550-Watt Mixer Grinder with 3 Jars (Black) (SLD-550-B)</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</si>
  <si>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</si>
  <si>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</si>
  <si>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B0B9RZ4G4W</t>
  </si>
  <si>
    <t>Amazon Basics 300 W Hand Blender with Stainless Steel Stem for Hot/Cold Blending and In-Built Cord Hook, ISI-Marked, Black</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</si>
  <si>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</si>
  <si>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</si>
  <si>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B0085W2MUQ</t>
  </si>
  <si>
    <t>Orpat HHB-100E 250-Watt Hand Blender (White)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</si>
  <si>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</si>
  <si>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</si>
  <si>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B09474JWN6</t>
  </si>
  <si>
    <t>HealthSense Rechargeable Lint Remover for Clothes | Fuzz and Fur Remover | Electric Fabric Shaver, Trimmer for Clothes, Carpet, Sofa, Sweaters, Curtains | One-Year Warranty Included - New-Feel LR350</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</si>
  <si>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</si>
  <si>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</si>
  <si>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B09G2VTHQM</t>
  </si>
  <si>
    <t>AGARO Classic Portable Yogurt Maker, 1.2L Capacity, Electric, Automatic, Grey and White, Medium (33603)</t>
  </si>
  <si>
    <t>Home&amp;Kitchen|Kitchen&amp;HomeAppliances|SmallKitchenAppliances|YogurtMakers</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</si>
  <si>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</si>
  <si>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</si>
  <si>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B07R679HTT</t>
  </si>
  <si>
    <t>AGARO Imperial 240-Watt Slow Juicer with Cold Press Technology</t>
  </si>
  <si>
    <t>Home&amp;Kitchen|Kitchen&amp;HomeAppliances|SmallKitchenAppliances|Juicers|ColdPressJuicers</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</si>
  <si>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</si>
  <si>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</si>
  <si>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B00B7GKXMG</t>
  </si>
  <si>
    <t>Wipro Smartlife Super Deluxe Dry Iron- 1000W</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</si>
  <si>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</si>
  <si>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</si>
  <si>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B07H3N8RJH</t>
  </si>
  <si>
    <t>AmazonBasics Cylinder Bagless Vacuum Cleaner with Power Suction, Low Sound, High Energy Efficiency and 2 Years Warranty (1.5L, Black)</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</si>
  <si>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</si>
  <si>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</si>
  <si>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B07K2HVKLL</t>
  </si>
  <si>
    <t>Crompton IHL 251 1500-Watt Immersion Water Heater with Copper Heating Element and IP 68 Protection</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</si>
  <si>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</si>
  <si>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</si>
  <si>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B09MQ9PDHR</t>
  </si>
  <si>
    <t>SaiEllin Room Heater For Home 2000 Watts Room Heater For Bedroom | ISI Approved With 1 Year Warranty | For 250 Sq. Feet Blower Heater &amp; Room Heaters Home For Winters</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</si>
  <si>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</si>
  <si>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</si>
  <si>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B014HDJ7ZE</t>
  </si>
  <si>
    <t>Bajaj Majesty Duetto Gas 6 Ltr Vertical Water Heater ( LPG), White</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</si>
  <si>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</si>
  <si>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</si>
  <si>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B07D2NMTTV</t>
  </si>
  <si>
    <t>Black + Decker BD BXIR2201IN 2200-Watt Cord &amp; Cordless Steam Iron (Green)</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</si>
  <si>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</si>
  <si>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</si>
  <si>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B075K76YW1</t>
  </si>
  <si>
    <t>Inalsa Hand Blender| Hand Mixer|Beater - Easy Mix, Powerful 250 Watt Motor | Variable 7 Speed Control | 1 Year Warranty | (White/Red)</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</si>
  <si>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</si>
  <si>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</si>
  <si>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B0BNLFQDG2</t>
  </si>
  <si>
    <t>Longway Blaze 2 Rod Quartz Room Heater (White, Gray, 800 watts)</t>
  </si>
  <si>
    <t>Ok product,Worth buying product,Must buyyyyy</t>
  </si>
  <si>
    <t>2 rods can not be switched seperately, selecting 1 rod always switches on the top rod.,,</t>
  </si>
  <si>
    <t>B082ZQ4479</t>
  </si>
  <si>
    <t>Prestige PWG 07 Wet Grinder, 2L (Multicolor) with Coconut Scraper and Atta Kneader Attachments, 200 Watt</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</si>
  <si>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</si>
  <si>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</si>
  <si>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B09Y358DZQ</t>
  </si>
  <si>
    <t>Pigeon Zest Mixer Grinder 3 Speed Control 750 Watt Powerful Copper Motor with 3 Stainless Steel Jars for Dry Grinding, Wet Grinding and Making Chutney and 3 Polycarbonate lids - Blue</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</si>
  <si>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</si>
  <si>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</si>
  <si>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B09M3F4HGB</t>
  </si>
  <si>
    <t>Borosil Volcano 13 Fin Oil Filled Radiator Room Heater, 2900 W, Black</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</si>
  <si>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</si>
  <si>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</si>
  <si>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B07VZH6ZBB</t>
  </si>
  <si>
    <t>Crompton Solarium Qube 15-L 5 Star Rated Storage Water Heater (Geyser) with Free Installation and Connection Pipes (White and Black)</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</si>
  <si>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</si>
  <si>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</si>
  <si>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B07F366Z51</t>
  </si>
  <si>
    <t>Singer Aroma 1.8 Liter Electric Kettle High Grade Stainless Steel with Cool and Touch Body and Cordless Base, 1500 watts, Auto Shut Off with Dry Boiling (Silver/Black)</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</si>
  <si>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</si>
  <si>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</si>
  <si>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B077BTLQ67</t>
  </si>
  <si>
    <t>Orient Electric Aura Neo Instant 3L Water Heater (Geyser), 5-level Safety Shield, Stainless Steel Tank (White &amp; Turquoise)</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</si>
  <si>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</si>
  <si>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</si>
  <si>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B07YSJ7FF1</t>
  </si>
  <si>
    <t>Crompton Brio 1000-Watts Dry Iron with Weilburger Coating (Sky Blue and White)</t>
  </si>
  <si>
    <t>Good,Easy to handling ..satisfied,Good,Good,Quality product,Good Product,Nice,Hanske taka product</t>
  </si>
  <si>
    <t>Good,https://m.media-amazon.com/images/I/41D5G0vX76L._SY88.jpg,Worth for the price,Compact and lightweight,Nice,Nice product easy to use, price also good,Nice,Chenagidye</t>
  </si>
  <si>
    <t>B07TXCY3YK</t>
  </si>
  <si>
    <t>Butterfly Hero Mixer Grinder, 500W, 3 Jars (Grey)</t>
  </si>
  <si>
    <t>Good quality,Super üëå,Worth for the money but the knob is slippery,Good product,Good quality,Nothing,Worthy product,Good</t>
  </si>
  <si>
    <t>Good quality,Super üëå,Worth for the money but the knob is slippery,Good product,Nice,Ok,Little bit of noice,Good</t>
  </si>
  <si>
    <t>B07TC9F7PN</t>
  </si>
  <si>
    <t>Racold Eterno Pro 25L Vertical 5 Star Storage Water Heater (Geyser) with free Standard Installation and free Installation Pipes</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</si>
  <si>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</si>
  <si>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</si>
  <si>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B09NS5TKPN</t>
  </si>
  <si>
    <t>LG 1.5 Ton 5 Star AI DUAL Inverter Split AC (Copper, Super Convertible 6-in-1 Cooling, HD Filter with Anti-Virus Protection, 2022 Model, PS-Q19YNZE, White)</t>
  </si>
  <si>
    <t>Home&amp;Kitchen|Heating,Cooling&amp;AirQuality|AirConditioners|Split-SystemAirConditioners</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</si>
  <si>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</si>
  <si>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</si>
  <si>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B00LP9RFSU</t>
  </si>
  <si>
    <t>Eureka Forbes Aquasure Amrit Twin Cartridge (Pack of 2), White</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</si>
  <si>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</si>
  <si>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</si>
  <si>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B0B7L86YCB</t>
  </si>
  <si>
    <t>Green Tales Heat Seal Mini Food Sealer-Impulse Machine for Sealing Plastic Bags Packaging</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</si>
  <si>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</si>
  <si>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</si>
  <si>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B09VPH38JS</t>
  </si>
  <si>
    <t>SaleOn Instant Coal Heater 500W Charcoal Burner Electric Stove Hot Plate - Mix Colors - Pack of 1 - Only Charcoal Heater</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</si>
  <si>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</si>
  <si>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</si>
  <si>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B01MUAUOCX</t>
  </si>
  <si>
    <t>Sujata Chutney Steel Jar, 400 ml, (White), Stainless Steel</t>
  </si>
  <si>
    <t>Home&amp;Kitchen|Kitchen&amp;HomeAppliances|SmallKitchenAppliances|SmallApplianceParts&amp;Accessories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</si>
  <si>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</si>
  <si>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</si>
  <si>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B09MB3DKG1</t>
  </si>
  <si>
    <t>KHAITAN AVAANTE KA-2013 1200 Watt 3-Rod Halogen Heater (1200 Watts, Grey)</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</si>
  <si>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</si>
  <si>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</si>
  <si>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B08QHLXWV3</t>
  </si>
  <si>
    <t>Kenstar 2400 Watts 9 Fins Oil Filled Radiator with PTC Fan Heater (BLACK GOLD)</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</si>
  <si>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</si>
  <si>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</si>
  <si>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B07G147SZD</t>
  </si>
  <si>
    <t>NEXOMS Instant Heating Water Tap Wall Mounted with 3 Pin Indian Plug (16Amp)</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</si>
  <si>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</si>
  <si>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</si>
  <si>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</si>
  <si>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</si>
  <si>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</si>
  <si>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</si>
  <si>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</si>
  <si>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B09R1YFL6S</t>
  </si>
  <si>
    <t>Candes BlowHot All in One Silent Blower Fan Room Heater (ABS Body, White, Brown) 2000 Watts</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</si>
  <si>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</si>
  <si>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</si>
  <si>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B07Q4NJQC5</t>
  </si>
  <si>
    <t>Ionix Jewellery Scale | Weight Scale | Digital Weight Machine | weight machine for gold | Electronic weighing machines for Jewellery 0.01G to 200G Small Weight Machine for Shop - Silver</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</si>
  <si>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</si>
  <si>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</si>
  <si>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B097RN7BBK</t>
  </si>
  <si>
    <t>Kitchen Kit Electric Kettle, 1.8L Stainless Steel Tea Kettle, Fast Boil Water Warmer with Auto Shut Off and Boil Dry Protection Tech</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</si>
  <si>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</si>
  <si>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</si>
  <si>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B097MKZHNV</t>
  </si>
  <si>
    <t>Racold Pronto Pro 3Litres 3KW Vertical Instant Water Heater (Geyser)</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</si>
  <si>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</si>
  <si>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</si>
  <si>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B07LG96SDB</t>
  </si>
  <si>
    <t>ESN 999 Supreme Quality 1500W Immersion Water Heater Rod (Black)</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</si>
  <si>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</si>
  <si>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</si>
  <si>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</si>
  <si>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</si>
  <si>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</si>
  <si>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</si>
  <si>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B095K14P86</t>
  </si>
  <si>
    <t>Saiyam Stainless Steel Espresso Maker Stovetop Coffee Percolator Italian Coffee Maker Moka Pot (4 Cup - 200 ml, Silver)</t>
  </si>
  <si>
    <t>Home&amp;Kitchen|Kitchen&amp;HomeAppliances|Coffee,Tea&amp;Espresso|StovetopEspressoPots</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</si>
  <si>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</si>
  <si>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</si>
  <si>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B08K36NZSV</t>
  </si>
  <si>
    <t>KONVIO NEER 10 Inch Spun Filter (PP SPUN) Cartridge Compatible for 10 Inch Pre-Filter Housing of Water Purifier | Pack of 4 Spun</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</si>
  <si>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</si>
  <si>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</si>
  <si>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B07LDPLSZC</t>
  </si>
  <si>
    <t>Havells Glydo 1000 watt Dry Iron With American Heritage Non Stick Sole Plate, Aerodynamic Design, Easy Grip Temperature Knob &amp; 2 years Warranty. (Charcoal Blue)</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</si>
  <si>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</si>
  <si>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</si>
  <si>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B07F1T31ZZ</t>
  </si>
  <si>
    <t>Raffles Premium Stainless Steel South Indian Coffee Filter/Drip Coffee Maker, 2-3 Cups, 150 ml</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</si>
  <si>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</si>
  <si>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</si>
  <si>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B0BNDRK886</t>
  </si>
  <si>
    <t>IONIX Activated Carbon Faucet Water Filters Universal Interface Home Kitchen Faucet Tap Water | Tap filter Multilayer | Clean Purifier Filter Cartridge Five Layer Water Filter-Pack of 1</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</si>
  <si>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</si>
  <si>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</si>
  <si>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B09ZVJXN5L</t>
  </si>
  <si>
    <t>KNYUC MART Mini Electric Handy Room Heater Compact Plug-in, The Wall Outlet 400 Watts, Handy Air Warmer Blower Adjustable Timer Digital Display</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</si>
  <si>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</si>
  <si>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</si>
  <si>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</si>
  <si>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</si>
  <si>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</si>
  <si>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</si>
  <si>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</si>
  <si>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B09JFR8H3Q</t>
  </si>
  <si>
    <t>Macmillan Aquafresh 5 Micron PS-05 10" in PP Spun Filter Candle Set for All Type RO Water Purifier 10 inch (4)</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</si>
  <si>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</si>
  <si>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</si>
  <si>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B07LDN9Q2P</t>
  </si>
  <si>
    <t>Havells D'zire 1000 watt Dry Iron With American Heritage Sole Plate, Aerodynamic Design, Easy Grip Temperature Knob &amp; 2 years Warranty. (Mint)</t>
  </si>
  <si>
    <t>Nice product,Nice iron,Wonderful product,Best product üëç,Good electric iron,As expected,Acch iron hai ap order kar sakte hai,GOOD</t>
  </si>
  <si>
    <t>Nice,Good iron, performance, look and shape is very good,I like this product,Yes,Working well now.,Nice product,Acch hai,GOOD</t>
  </si>
  <si>
    <t>B08T8KWNQ9</t>
  </si>
  <si>
    <t>TE‚Ñ¢ Instant Electric Heating Hot and Cold Water Geyser Tap Water with Digital Display (White)</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</si>
  <si>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</si>
  <si>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</si>
  <si>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B07Y1RCCW5</t>
  </si>
  <si>
    <t>ZIGMA WinoteK WinoteK Sun Instant Water Geyser, Water Heater, Portable Water Heater, Geysers Made of First Class ABS Plastic, automatic Reset Model, AE10-3 W (Yellow)</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</si>
  <si>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</si>
  <si>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</si>
  <si>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B0762HXMTF</t>
  </si>
  <si>
    <t>KENT 11054 Alkaline Water Filter Pitcher 3.5 L | Chemical-Free Water with Balanced pH Levels 8.0 to 9.5 | Solves Acidity Issue | Equipped with Carbon and Sediment Filter - Grey</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</si>
  <si>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</si>
  <si>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</si>
  <si>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B00K57MR22</t>
  </si>
  <si>
    <t>Sujata Dynamix DX Mixer Grinder, 900W, 3 Jars (White)</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</si>
  <si>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</si>
  <si>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</si>
  <si>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B07TTSS5MP</t>
  </si>
  <si>
    <t>Lifelong LLMG74 750 Watt Mixer Grinder with 3 Jars (White and Grey)</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</si>
  <si>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</si>
  <si>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</si>
  <si>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B09ZDVL7L8</t>
  </si>
  <si>
    <t>TTK Prestige Limited Orion Mixer Grinder 500 Watts, 3 Jars (1200ml, 1000ml, 500ml) (Red)</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</si>
  <si>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</si>
  <si>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</si>
  <si>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B09XHXXCFH</t>
  </si>
  <si>
    <t>AGARO Regal Electric Rice Cooker, 3L Ceramic Inner Bowl, Cooks Up to 600 Gms Raw Rice, SS Steamer, Preset Cooking Functions, Preset Timer, Keep Warm Function, LED Display, Black</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</si>
  <si>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</si>
  <si>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</si>
  <si>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B0BL3R4RGS</t>
  </si>
  <si>
    <t>VAPJA¬Æ Portable Mini Juicer Cup Blender USB Rechargeable with 4 Blades for Shakes and Smoothies Fruits Vegetables Juice Maker Grinder Mixer Strong Cutting Bottle Sports Travel Outdoors Gym (BOTTLE)</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</si>
  <si>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</si>
  <si>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</si>
  <si>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B07P1BR7L8</t>
  </si>
  <si>
    <t>Philips HD6975/00 25 Litre Digital Oven Toaster Grill, Grey, 25 liter</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</si>
  <si>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</si>
  <si>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</si>
  <si>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B078WB1VWJ</t>
  </si>
  <si>
    <t>Usha EI 3710 Heavy Weight 1000-Watt Dry Iron with Golden American Heritage Soleplate, 1.75 Kg(White)</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</si>
  <si>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</si>
  <si>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</si>
  <si>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B0BP89YBC1</t>
  </si>
  <si>
    <t>Campfire Spring Chef Prolix Instant Portable Water Heater Geyser 1Ltr. for Use Home Stainless Steel Baking Rack | Restaurant | Office | Labs | Clinics | Saloon | with Installation Kit (With MCB)</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</si>
  <si>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</si>
  <si>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</si>
  <si>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B09W9V2PXG</t>
  </si>
  <si>
    <t>Themisto TH-WS20 Digital Kitchen Weighing Scale Stainless Steel (5Kg)</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</si>
  <si>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</si>
  <si>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</si>
  <si>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B09XTQFFCG</t>
  </si>
  <si>
    <t>FYA Handheld Vacuum Cleaner Cordless, Wireless Hand Vacuum&amp;Air Blower 2-in-1, Mini Portable Car Vacuum Cleaner with Powerful Suction, USB Rechargeable Vacuum for Pet Hair, Home and Car</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</si>
  <si>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</si>
  <si>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</si>
  <si>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B08LVVTGZK</t>
  </si>
  <si>
    <t>Lifelong LLSM120G Sandwich Griller , Classic Pro 750 W Sandwich Maker with 4 Slice Non-Stick Fixed Plates for Sandwiches at Home with 1 Year Warranty (Black)</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</si>
  <si>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</si>
  <si>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</si>
  <si>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B07J2BQZD6</t>
  </si>
  <si>
    <t>Kuber Industries Nylon Mesh Laundry Basket|Sturdy Material &amp; Durable Handles|Netted Lightweight Laundry Bag, Size 36 x 36 x 58, Capicity 30 Ltr (Pink)</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</si>
  <si>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</si>
  <si>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</si>
  <si>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B07HK53XM4</t>
  </si>
  <si>
    <t>Bulfyss Plastic Sticky Lint Roller Hair Remover Cleaner Set of 5 Rolls 150 Sheets, 30 Sheets Each roll Lint Roller Remover for Clothes, Furniture, Carpet, Dog Fur, Sweater, Dust &amp; Dirt</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</si>
  <si>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</si>
  <si>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</si>
  <si>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B08RDWBYCQ</t>
  </si>
  <si>
    <t>T TOPLINE 180 W Electric Hand Mixer,Hand Blender , Egg Beater, Cake maker , Beater Cream Mix, Food Blender, Beater for Whipping Cream Beater for Cake With 7 -Speed with spatula and oil brush</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</si>
  <si>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</si>
  <si>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</si>
  <si>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B09FHHTL8L</t>
  </si>
  <si>
    <t>Empty Mist Trigger Plastic Spray Bottle for Multi use 200ml Pack of 2</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</si>
  <si>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</si>
  <si>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</si>
  <si>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B0BHNHMR3H</t>
  </si>
  <si>
    <t>LONAXA Mini Travel Rechargeable Fruit Juicer - USB Electric Fruit &amp; Vegetable Juice Blender/Grinder for Home and Office Use (Multicolor)‚Ä¶</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</si>
  <si>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</si>
  <si>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</si>
  <si>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B07D8VBYB4</t>
  </si>
  <si>
    <t>SUJATA Powermatic Plus, Juicer Mixer Grinder, 900 Watts, 2 Jars (White)</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</si>
  <si>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</si>
  <si>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</si>
  <si>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B0B3TBY2YX</t>
  </si>
  <si>
    <t>AGARO Royal Double Layered Kettle, 1.5 Litres, Double Layered Cool Touch , Dry Boiling Protection, Black</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</si>
  <si>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</si>
  <si>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</si>
  <si>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B088WCFPQF</t>
  </si>
  <si>
    <t>Cafe JEI French Press Coffee and Tea Maker 600ml with 4 Level Filtration System, Heat Resistant Borosilicate Glass (Black, 600ml)</t>
  </si>
  <si>
    <t>Home&amp;Kitchen|Kitchen&amp;HomeAppliances|Coffee,Tea&amp;Espresso|CoffeePresses</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</si>
  <si>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</si>
  <si>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</si>
  <si>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B07JZSG42Y</t>
  </si>
  <si>
    <t>Borosil Prime Grill Sandwich Maker (Grey)</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</si>
  <si>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</si>
  <si>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</si>
  <si>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B08YRMBK9R</t>
  </si>
  <si>
    <t>Candes 10 Litre Perfecto 5 Star Rated Automatic Instant Storage Electric Water Heater with Special Metal Body Anti Rust Coating With Installation Kit, 2KW Geyser (Ivory)</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</si>
  <si>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</si>
  <si>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</si>
  <si>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B00935MGHS</t>
  </si>
  <si>
    <t>Prestige PSMFB 800 Watt Sandwich Toaster with Fixed Plates, Black</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</si>
  <si>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</si>
  <si>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</si>
  <si>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B07B5XJ572</t>
  </si>
  <si>
    <t>iBELL MPK120L Premium Stainless Steel Multi Purpose Kettle/Cooker with Inner Pot 1.2 Litre (Silver)</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</si>
  <si>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</si>
  <si>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</si>
  <si>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B086199CWG</t>
  </si>
  <si>
    <t>Maharaja Whiteline Odacio Plus 550-Watt Juicer Mixer Grinder with 3 Jars (Black/Silver)</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</si>
  <si>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</si>
  <si>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</si>
  <si>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B0BBWJFK5C</t>
  </si>
  <si>
    <t>Shakti Technology S3 High Pressure Car Washer Machine 1800 Watts and Pressure 120 Bar for Cleaning Car, Bike &amp; Home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</si>
  <si>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</si>
  <si>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</si>
  <si>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B07GLS2563</t>
  </si>
  <si>
    <t>Cello Quick Boil Popular Electric Kettle 1 Litre 1200 Watts | Stainless Steel body | Boiler for Water, Silver</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</si>
  <si>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</si>
  <si>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</si>
  <si>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B09P182Z2H</t>
  </si>
  <si>
    <t>AGARO Glory Cool Mist Ultrasonic Humidifier, 4.5Litres, For Large Area, Room, Home, Office, Adjustable Mist Output, Ceramic Ball Filter, Ultra Quiet, 360¬∞ Rotatable Nozzle, Auto Shut Off, Grey</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</si>
  <si>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</si>
  <si>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</si>
  <si>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B0B59K1C8F</t>
  </si>
  <si>
    <t>Wolpin 1 Lint Roller with 60 Sheets Remove Clothes Lint Dog Hair Dust (19 x 13 cm) Orange</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</si>
  <si>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</si>
  <si>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</si>
  <si>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B06Y36JKC3</t>
  </si>
  <si>
    <t>Abode Kitchen Essential Measuring Cup &amp; Spoon for Spices | for Cooking and Baking Cake | Multipurpose Tablespoon Cups with Ring Holder | (Black)</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</si>
  <si>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</si>
  <si>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</si>
  <si>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B075S9FVRY</t>
  </si>
  <si>
    <t>Sujata Supermix, Mixer Grinder, 900 Watts, 3 Jars (White)</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</si>
  <si>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</si>
  <si>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</si>
  <si>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B08SJVD8QD</t>
  </si>
  <si>
    <t>CARDEX Digital Kitchen Weighing Machine Multipurpose Electronic Weight Scale With Back Lite LCD Display for Measuring Food, Cake, Vegetable, Fruit (KITCHEN SCALE)</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</si>
  <si>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</si>
  <si>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</si>
  <si>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B07FJNNZCJ</t>
  </si>
  <si>
    <t>V-Guard Zenora RO+UF+MB Water Purifier | Suitable for water with TDS up to 2000 ppm | 8 Stage Purification with World-class RO Membrane and Advanced UF Membrane | Free PAN India Installation &amp; 1-Year Comprehensive Warranty | 7 Litre, Black</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</si>
  <si>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</si>
  <si>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</si>
  <si>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B09MFR93KS</t>
  </si>
  <si>
    <t>Bajaj Rex DLX 750 W 4 Jars Mixer Grinder, White and Blue</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</si>
  <si>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</si>
  <si>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</si>
  <si>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B07Y5FDPKV</t>
  </si>
  <si>
    <t>KENT 16051 Hand Blender 300 W | 5 Variable Speed Control | Multiple Beaters &amp; Dough Hooks | Turbo Function</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</si>
  <si>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</si>
  <si>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</si>
  <si>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B0756KCV5K</t>
  </si>
  <si>
    <t>Prestige PIC 15.0+ 1900-Watt Induction Cooktop (Black)</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</si>
  <si>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</si>
  <si>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</si>
  <si>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B0BJ6P3LSK</t>
  </si>
  <si>
    <t>Aqua d pure Active Copper 12-L RO+UV Water Filter Purifier for Home, Kitchen Fully Automatic UF+TDS Controller</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</si>
  <si>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</si>
  <si>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</si>
  <si>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B09HS1NDRQ</t>
  </si>
  <si>
    <t>PrettyKrafts Laundry Square Shape Basket Bag/Foldable/Multipurpose/Carry Handles/Slanting Lid for Home, Cloth Storage,(Single) Jute Grey</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</si>
  <si>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</si>
  <si>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</si>
  <si>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B018SJJ0GE</t>
  </si>
  <si>
    <t>Libra Roti Maker Electric Automatic | chapati Maker Electric Automatic | roti Maker Machine with 900 Watts for Making Roti/Chapati/Parathas - Stainless Steel</t>
  </si>
  <si>
    <t>Home&amp;Kitchen|Kitchen&amp;HomeAppliances|SmallKitchenAppliances|RotiMakers</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</si>
  <si>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</si>
  <si>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</si>
  <si>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B09FPP3R1D</t>
  </si>
  <si>
    <t>Glen 3 in 1 Electric Multi Cooker - Steam, Cook &amp; Egg Boiler with 350 W (SA 3035MC) - 350 Watts</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</si>
  <si>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</si>
  <si>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</si>
  <si>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B01F7B2JCI</t>
  </si>
  <si>
    <t>Dynore Stainless Steel Set of 4 Measuring Cup and 4 Measuring Spoon</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</si>
  <si>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</si>
  <si>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</si>
  <si>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B09NNZ1GF7</t>
  </si>
  <si>
    <t>Lint Remover For Clothes With 1 Year Warranty Fabric Shaver Lint Shaver for Woolen Clothes Blanket Jackets Stainless Steel Blades,Bedding, Clothes and Furniture Best Remover for Fabrics Portable Lint Shavers (White Orange)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</si>
  <si>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</si>
  <si>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</si>
  <si>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B01CS4A5V4</t>
  </si>
  <si>
    <t>Monitor AC Stand/Heavy Duty Air Conditioner Outdoor Unit Mounting Bracket</t>
  </si>
  <si>
    <t>Home&amp;Kitchen|Heating,Cooling&amp;AirQuality|Parts&amp;Accessories|FanParts&amp;Accessories</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</si>
  <si>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</si>
  <si>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</si>
  <si>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B0BL11S5QK</t>
  </si>
  <si>
    <t>iBELL Induction Cooktop, 2000W with Auto Shut Off and Overheat Protection, BIS Certified, Black</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</si>
  <si>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</si>
  <si>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</si>
  <si>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B09BL2KHQW</t>
  </si>
  <si>
    <t>KENT POWP-Sediment Filter 10'' Thread WCAP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</si>
  <si>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</si>
  <si>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</si>
  <si>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B081RLM75M</t>
  </si>
  <si>
    <t>LACOPINE Mini Pocket Size Lint Roller (White)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</si>
  <si>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</si>
  <si>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</si>
  <si>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B07SYYVP69</t>
  </si>
  <si>
    <t>iBELL SEK170BM Premium Electric Kettle, 1.7 Litre, Stainless Steel with Coating,1500W Auto Cut-Off, Silver with Black</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</si>
  <si>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</si>
  <si>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</si>
  <si>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B0BDZWMGZ1</t>
  </si>
  <si>
    <t>Activa Easy Mix Nutri Mixer Grinder 500 Watt | Long Lasting Shock Proof ABS Body | Heavy Duty Motor With Nano - Grinding Technology</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</si>
  <si>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</si>
  <si>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</si>
  <si>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B078JT7LTD</t>
  </si>
  <si>
    <t>Sujata Dynamix, Mixer Grinder, 900 Watts, 3 Jars (White)</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</si>
  <si>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</si>
  <si>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</si>
  <si>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B09WF4Q7B3</t>
  </si>
  <si>
    <t>Wipro Vesta 1380W Cordless Steam Iron Quick heat up with 20gm/ min Steam Burst, Scratch resistant Ceramic soleplate ,Vertical and Horizontal Ironing, Steam burst of upto .8g/ shot</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</si>
  <si>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</si>
  <si>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</si>
  <si>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B092R48XXB</t>
  </si>
  <si>
    <t>Mi Robot Vacuum-Mop P, Best-in-class Laser Navigation in 10-20K INR price band, Intelligent mapping, Robotic Floor Cleaner with 2 in 1 Mopping and Vacuum, App Control (WiFi, Alexa,GA), Strong suction</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</si>
  <si>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</si>
  <si>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</si>
  <si>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B00KIDSU8S</t>
  </si>
  <si>
    <t>Havells Ventil Air DX 200mm Exhaust Fan (White)</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</si>
  <si>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</si>
  <si>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</si>
  <si>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</si>
  <si>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</si>
  <si>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</si>
  <si>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</si>
  <si>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</si>
  <si>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B08WWKM5HQ</t>
  </si>
  <si>
    <t>Crompton Highspeed Markle Prime 1200 mm (48 inch) Anti-Dust Ceiling Fan with Energy Efficient 55W Motor (Burgundy)</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</si>
  <si>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</si>
  <si>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</si>
  <si>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B015GX9Y0W</t>
  </si>
  <si>
    <t>Lifelong LLWM105 750-Watt Belgian Waffle Maker for Home| Makes 2 Square Shape Waffles| Non-stick Plates| Easy to Use¬†with Indicator Lights (1 Year Warranty, Black)</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</si>
  <si>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</si>
  <si>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</si>
  <si>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B089BDBDGM</t>
  </si>
  <si>
    <t>Kuber Industries Waterproof Round Laundry Bag/Hamper|Polka Dots Print Print with Handles|Foldable Bin &amp; 45 Liter Capicity|Size 37 x 37 x 49, Pack of 1(Black &amp; White)- CTKTC044992</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</si>
  <si>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</si>
  <si>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</si>
  <si>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B0BPBG712X</t>
  </si>
  <si>
    <t>Portable, Handy Compact Plug-in Portable Digital Electric Heater Fan Wall-Outlet Handy Air Warmer Blower Adjustable Timer Digital Display Heater for Home/Office/Camper (Black, 400 Watts)</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</si>
  <si>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</si>
  <si>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</si>
  <si>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B00JBNZPFM</t>
  </si>
  <si>
    <t>Karcher WD3 EU Wet and Dry Vacuum Cleaner, 1000 Watts Powerful Suction, 17 L Capacity, Blower Function, Easy Filter Removal for Home and Garden Cleaning¬† (Yellow/Black)</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</si>
  <si>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</si>
  <si>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</si>
  <si>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B08N6P8G5K</t>
  </si>
  <si>
    <t>INALSA Air Fryer Digital 4L Nutri Fry - 1400W with Smart AirCrisp Technology| 8-Preset Menu, Touch Control &amp; Digital Display|Variable Temperature &amp; Timer Control|Free Recipe book|2 Yr Warranty (Black)</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</si>
  <si>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</si>
  <si>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</si>
  <si>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B07NPBG1B4</t>
  </si>
  <si>
    <t>AmazonBasics High Speed 55 Watt Oscillating Pedestal Fan, 400mm Sweep Length, White (Without Remote)</t>
  </si>
  <si>
    <t>Home&amp;Kitchen|Heating,Cooling&amp;AirQuality|Fans|PedestalFans</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</si>
  <si>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</si>
  <si>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</si>
  <si>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B01MRARGBW</t>
  </si>
  <si>
    <t>Eco Crystal J 5 inch Cartridge (Pack of 2)</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</si>
  <si>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</si>
  <si>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</si>
  <si>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B07VZYMQNZ</t>
  </si>
  <si>
    <t>Borosil Rio 1.5 L Electric Kettle, Stainless Steel Inner Body, Boil Water For Tea, Coffee, Soup, Silver</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</si>
  <si>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</si>
  <si>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</si>
  <si>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B01L7C4IU2</t>
  </si>
  <si>
    <t>Havells Ambrose 1200mm Ceiling Fan (Pearl White Wood)</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</si>
  <si>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</si>
  <si>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</si>
  <si>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B09H7JDJCW</t>
  </si>
  <si>
    <t>PHILIPS Drip Coffee Maker HD7432/20, 0.6 L, Ideal for 2-7 cups, Black, Medium</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</si>
  <si>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</si>
  <si>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</si>
  <si>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B07F6GXNPB</t>
  </si>
  <si>
    <t>Eureka Forbes Euroclean Paper Vacuum Cleaner Dust Bags for Excel, Ace, 300, Jet Models - Set of 10</t>
  </si>
  <si>
    <t>Home&amp;Kitchen|Kitchen&amp;HomeAppliances|Vacuum,Cleaning&amp;Ironing|Vacuums&amp;FloorCare|VacuumAccessories|VacuumBags|HandheldBags</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</si>
  <si>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</si>
  <si>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</si>
  <si>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B0B97D658R</t>
  </si>
  <si>
    <t>Larrito wooden Cool Mist Humidifiers Essential Oil Diffuser Aroma Air Humidifier with Colorful Change for Car, Office, Babies, humidifiers for home, air humidifier for room (WOODEN HUMIDIFIRE-A)</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</si>
  <si>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</si>
  <si>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</si>
  <si>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B09NFSHCWN</t>
  </si>
  <si>
    <t>Hilton Quartz Heater 400/800-Watt ISI 2 Rods Multi Mode Heater Long Lasting Quick Heating Extremely Warm (Grey)</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</si>
  <si>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</si>
  <si>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</si>
  <si>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B076VQS87V</t>
  </si>
  <si>
    <t>Syska SDI-07 1000 W Stellar with Golden American Heritage Soleplate Dry Iron (Blue)</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</si>
  <si>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</si>
  <si>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</si>
  <si>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B09LMMFW3S</t>
  </si>
  <si>
    <t>IKEA Milk Frother for Your Milk, Coffee,(Cold and hot Drinks), Black</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</si>
  <si>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</si>
  <si>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</si>
  <si>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B0BBLHTRM9</t>
  </si>
  <si>
    <t>IONIX Tap filter Multilayer | Activated Carbon Faucet Water Filters Universal Interface Home Kitchen Faucet Tap Water Clean Purifier Filter Cartridge Five Layer Water Filter-Pack of 1</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</si>
  <si>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</si>
  <si>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</si>
  <si>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B0BJYSCWFQ</t>
  </si>
  <si>
    <t>Kitchengenix's Mini Waffle Maker 4 Inch- 350 Watts: Stainless Steel Non-Stick Electric Iron Machine for Individual Belgian Waffles, Pan Cakes, Paninis or Other Snacks (Red)</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</si>
  <si>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</si>
  <si>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</si>
  <si>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B0187F2IOK</t>
  </si>
  <si>
    <t>Bajaj HM-01 Powerful 250W Hand Mixer, Black</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</si>
  <si>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</si>
  <si>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</si>
  <si>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B0B8CB7MHW</t>
  </si>
  <si>
    <t>KNOWZA Electric Handheld Milk Wand Mixer Frother for Latte Coffee Hot Milk, Milk Frother for Coffee, Egg Beater, Hand Blender, Coffee Beater (BLACK COFFEE BEATER)</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</si>
  <si>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</si>
  <si>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</si>
  <si>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B07K19NYZ8</t>
  </si>
  <si>
    <t>Usha Hc 812 T Thermo Fan Room Heater</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</si>
  <si>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</si>
  <si>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</si>
  <si>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B08ZXZ362Z</t>
  </si>
  <si>
    <t>akiara - Makes life easy Mini Sewing Machine for Home Tailoring use | Mini Silai Machine with Sewing Kit Set Sewing Box with Thread Scissors, Needle All in One Sewing Accessories (White &amp; Purple)</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</si>
  <si>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</si>
  <si>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</si>
  <si>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B00GHL8VP2</t>
  </si>
  <si>
    <t>USHA 1212 PTC with Adjustable Thermostat Fan Heater (Black/Brown, 1500-Watts).</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</si>
  <si>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</si>
  <si>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</si>
  <si>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B0B9JZW1SQ</t>
  </si>
  <si>
    <t>4 in 1 Handheld Electric Vegetable Cutter Set,Wireless Food Processor Electric Food Chopper for Garlic Chili Pepper Onion Ginger Celery Meat with Brush</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</si>
  <si>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</si>
  <si>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</si>
  <si>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B00TI8E7BI</t>
  </si>
  <si>
    <t>Philips HD9306/06 1.5-Litre Electric Kettle (Multicolor)</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</si>
  <si>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</si>
  <si>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</si>
  <si>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B07J9KXQCC</t>
  </si>
  <si>
    <t>Libra Room Heater for Home, Room Heaters Home for Winter, Electric Heater with 2000 Watts Power as per IS Specification for Small to Medium Rooms - FH12 (Grey)</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</si>
  <si>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</si>
  <si>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</si>
  <si>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B0B3JSWG81</t>
  </si>
  <si>
    <t>NGI Store 2 Pieces Pet Hair Removers for Your Laundry Catcher Lint Remover for Washing Machine Lint Remover Reusable Portable Silica Gel Clothes Washer Dryer Floating Ball</t>
  </si>
  <si>
    <t>Useless</t>
  </si>
  <si>
    <t>Does not work as advertised at all. The pieces came out all nice and clean ... No hair stuck to them. All positive ratings are obviously bought.</t>
  </si>
  <si>
    <t>B08L7J3T31</t>
  </si>
  <si>
    <t>Noir Aqua - 5pcs PP Spun Filter + 1 Spanner | for All Types of RO Water purifiers (5 Piece, White, 10 Inch, 5 Micron) - RO Spun Filter Cartridge Sponge Replacement Water Filter Candle</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</si>
  <si>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</si>
  <si>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</si>
  <si>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B01M6453MB</t>
  </si>
  <si>
    <t>Prestige Delight PRWO Electric Rice Cooker (1 L, White)</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</si>
  <si>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</si>
  <si>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</si>
  <si>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B009P2LIL4</t>
  </si>
  <si>
    <t>Bajaj Majesty RX10 2000 Watts Heat Convector Room Heater (White, ISI Approved)</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</si>
  <si>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</si>
  <si>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</si>
  <si>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B00J5DYCCA</t>
  </si>
  <si>
    <t>Havells Ventil Air DSP 230mm Exhaust Fan (Pista Green)</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</si>
  <si>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</si>
  <si>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</si>
  <si>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B01486F4G6</t>
  </si>
  <si>
    <t>Borosil Jumbo 1000-Watt Grill Sandwich Maker (Black)</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</si>
  <si>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</si>
  <si>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</si>
  <si>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about_product</t>
  </si>
  <si>
    <t>user_id</t>
  </si>
  <si>
    <t>user_name</t>
  </si>
  <si>
    <t>review_id</t>
  </si>
  <si>
    <t>img_link</t>
  </si>
  <si>
    <t>product_link</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</si>
  <si>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</si>
  <si>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</si>
  <si>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</si>
  <si>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</si>
  <si>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https://m.media-amazon.com/images/W/WEBP_402378-T1/images/I/51UsScvHQNL._SX300_SY300_QL70_FMwebp_.jpg</t>
  </si>
  <si>
    <t>https://www.amazon.in/Wayona-Braided-WN3LG1-Syncing-Charging/dp/B07JW9H4J1/ref=sr_1_1?qid=1672909124&amp;s=electronics&amp;sr=1-1</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</si>
  <si>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</si>
  <si>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</si>
  <si>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</si>
  <si>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</si>
  <si>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https://m.media-amazon.com/images/W/WEBP_402378-T2/images/I/31zOsqQOAOL._SY445_SX342_QL70_FMwebp_.jpg</t>
  </si>
  <si>
    <t>https://www.amazon.in/Ambrane-Unbreakable-Charging-Braided-Cable/dp/B098NS6PVG/ref=sr_1_2?qid=1672909124&amp;s=electronics&amp;sr=1-2</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</si>
  <si>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</si>
  <si>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</si>
  <si>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</si>
  <si>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</si>
  <si>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https://m.media-amazon.com/images/W/WEBP_402378-T1/images/I/31IvNJZnmdL._SY445_SX342_QL70_FMwebp_.jpg</t>
  </si>
  <si>
    <t>https://www.amazon.in/Sounce-iPhone-Charging-Compatible-Devices/dp/B096MSW6CT/ref=sr_1_3?qid=1672909124&amp;s=electronics&amp;sr=1-3</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</si>
  <si>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</si>
  <si>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</si>
  <si>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</si>
  <si>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</si>
  <si>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https://m.media-amazon.com/images/I/41V5FtEWPkL._SX300_SY300_QL70_FMwebp_.jpg</t>
  </si>
  <si>
    <t>https://www.amazon.in/Deuce-300-Resistant-Tangle-Free-Transmission/dp/B08HDJ86NZ/ref=sr_1_4?qid=1672909124&amp;s=electronics&amp;sr=1-4</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</si>
  <si>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</si>
  <si>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</si>
  <si>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</si>
  <si>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</si>
  <si>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https://m.media-amazon.com/images/W/WEBP_402378-T2/images/I/31VzNhhqifL._SX300_SY300_QL70_FMwebp_.jpg</t>
  </si>
  <si>
    <t>https://www.amazon.in/Portronics-Konnect-POR-1080-Charging-Function/dp/B08CF3B7N1/ref=sr_1_5?qid=1672909124&amp;s=electronics&amp;sr=1-5</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</si>
  <si>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</si>
  <si>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</si>
  <si>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</si>
  <si>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</si>
  <si>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https://m.media-amazon.com/images/I/31wOPjcSxlL._SX300_SY300_QL70_FMwebp_.jpg</t>
  </si>
  <si>
    <t>https://www.amazon.in/Solero-TB301-Charging-480Mbps-1-5-Meter/dp/B08Y1TFSP6/ref=sr_1_6?qid=1672909124&amp;s=electronics&amp;sr=1-6</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</si>
  <si>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</si>
  <si>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</si>
  <si>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</si>
  <si>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</si>
  <si>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https://m.media-amazon.com/images/W/WEBP_402378-T2/images/I/41jlwEZpa5L._SX300_SY300_QL70_FMwebp_.jpg</t>
  </si>
  <si>
    <t>https://www.amazon.in/boAt-Micro-USB-Tangle-Free-Transmission/dp/B08WRWPM22/ref=sr_1_8?qid=1672909124&amp;s=electronics&amp;sr=1-8</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</si>
  <si>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</si>
  <si>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</si>
  <si>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</si>
  <si>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</si>
  <si>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https://m.media-amazon.com/images/I/31XO-wfGGGL._SX300_SY300_QL70_FMwebp_.jpg</t>
  </si>
  <si>
    <t>https://www.amazon.in/MI-MTCY001IN-USB-Type-C-Cable/dp/B08DDRGWTJ/ref=sr_1_9?qid=1672909124&amp;s=electronics&amp;sr=1-9</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</si>
  <si>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</si>
  <si>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</si>
  <si>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</si>
  <si>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</si>
  <si>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https://m.media-amazon.com/images/W/WEBP_402378-T2/images/I/31e6ElWRymL._SX300_SY300_QL70_FMwebp_.jpg</t>
  </si>
  <si>
    <t>https://www.amazon.in/TP-Link-TL-WN725N-150Mbps-Wireless-Adapter/dp/B008IFXQFU/ref=sr_1_10?qid=1672909124&amp;s=electronics&amp;sr=1-10</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</si>
  <si>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</si>
  <si>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</si>
  <si>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</si>
  <si>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</si>
  <si>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</si>
  <si>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</si>
  <si>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</si>
  <si>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https://m.media-amazon.com/images/I/31dJ+lXJq3L._SY300_SX300_.jpg</t>
  </si>
  <si>
    <t>https://www.amazon.in/Portronics-POR-1081-Charging-1-2Meter-Function/dp/B08CF3D7QR/ref=sr_1_12?qid=1672909124&amp;s=electronics&amp;sr=1-12</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</si>
  <si>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</si>
  <si>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</si>
  <si>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</si>
  <si>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</si>
  <si>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</si>
  <si>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</si>
  <si>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</si>
  <si>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https://m.media-amazon.com/images/I/41nPYaWA+ML._SY300_SX300_.jpg</t>
  </si>
  <si>
    <t>https://www.amazon.in/AmazonBasics-Flexible-HDMI-Cable-3-Foot/dp/B07KSMBL2H/ref=sr_1_14?qid=1672909124&amp;s=electronics&amp;sr=1-14</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</si>
  <si>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</si>
  <si>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</si>
  <si>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</si>
  <si>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</si>
  <si>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https://m.media-amazon.com/images/I/31J6qGhAL9L._SX300_SY300_QL70_FMwebp_.jpg</t>
  </si>
  <si>
    <t>https://www.amazon.in/Portronics-Konnect-Delivery-Support-Braided/dp/B085DTN6R2/ref=sr_1_15?qid=1672909124&amp;s=electronics&amp;sr=1-15</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</si>
  <si>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</si>
  <si>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</si>
  <si>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</si>
  <si>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https://m.media-amazon.com/images/W/WEBP_402378-T2/images/I/41R08zLK69L._SX300_SY300_QL70_FMwebp_.jpg</t>
  </si>
  <si>
    <t>https://www.amazon.in/Portronics-Konnect-POR-1401-Charging-Function/dp/B09KLVMZ3B/ref=sr_1_16?qid=1672909124&amp;s=electronics&amp;sr=1-16</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</si>
  <si>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</si>
  <si>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</si>
  <si>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</si>
  <si>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</si>
  <si>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https://m.media-amazon.com/images/W/WEBP_402378-T1/images/I/31gaP7qpBNL._SX300_SY300_QL70_FMwebp_.jpg</t>
  </si>
  <si>
    <t>https://www.amazon.in/Mi-Braided-USB-Type-C-Cable/dp/B083342NKJ/ref=sr_1_17?qid=1672909124&amp;s=electronics&amp;sr=1-17</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</si>
  <si>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</si>
  <si>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</si>
  <si>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</si>
  <si>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</si>
  <si>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https://m.media-amazon.com/images/I/51fmHk3km+L._SX300_SY300_.jpg</t>
  </si>
  <si>
    <t>https://www.amazon.in/MI-inches-Ready-Android-L32M7-5AIN/dp/B0B6F7LX4C/ref=sr_1_18?qid=1672909124&amp;s=electronics&amp;sr=1-18</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</si>
  <si>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</si>
  <si>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</si>
  <si>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</si>
  <si>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</si>
  <si>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</si>
  <si>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</si>
  <si>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</si>
  <si>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https://m.media-amazon.com/images/W/WEBP_402378-T1/images/I/41xwPQLxTML._SX300_SY300_QL70_FMwebp_.jpg</t>
  </si>
  <si>
    <t>https://www.amazon.in/boAt-A325-Tangle-Free-Charging-Transmission/dp/B08WRBG3XW/ref=sr_1_20?qid=1672909124&amp;s=electronics&amp;sr=1-20</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</si>
  <si>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</si>
  <si>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</si>
  <si>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</si>
  <si>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</si>
  <si>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https://m.media-amazon.com/images/W/WEBP_402378-T2/images/I/51v-2Nzr+ML._SY300_SX300_.jpg</t>
  </si>
  <si>
    <t>https://www.amazon.in/LG-inches-Ready-Smart-32LM563BPTC/dp/B08DPLCM6T/ref=sr_1_21?qid=1672909124&amp;s=electronics&amp;sr=1-21</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</si>
  <si>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</si>
  <si>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</si>
  <si>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</si>
  <si>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</si>
  <si>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https://m.media-amazon.com/images/W/WEBP_402378-T1/images/I/41TZJiPRRwL._SX300_SY300_QL70_FMwebp_.jpg</t>
  </si>
  <si>
    <t>https://www.amazon.in/DURACELL-Lightning-Certified-braided-Devices/dp/B09C6HXFC1/ref=sr_1_22?qid=1672909124&amp;s=electronics&amp;sr=1-22</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</si>
  <si>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</si>
  <si>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</si>
  <si>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</si>
  <si>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</si>
  <si>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https://m.media-amazon.com/images/W/WEBP_402378-T1/images/I/31MIyzg8uzL._SX300_SY300_QL70_FMwebp_.jpg</t>
  </si>
  <si>
    <t>https://www.amazon.in/Adapter-Projector-Computer-Laptop-Projectors/dp/B085194JFL/ref=sr_1_23?qid=1672909124&amp;s=electronics&amp;sr=1-23</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</si>
  <si>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</si>
  <si>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</si>
  <si>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</si>
  <si>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</si>
  <si>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https://m.media-amazon.com/images/W/WEBP_402378-T1/images/I/51q3+E64azL._SX300_SY300_.jpg</t>
  </si>
  <si>
    <t>https://www.amazon.in/Samsung-Inches-Wondertainment-UA32T4340BKXXL-Glossy/dp/B09F6S8BT6/ref=sr_1_24?qid=1672909124&amp;s=electronics&amp;sr=1-24</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</si>
  <si>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</si>
  <si>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</si>
  <si>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</si>
  <si>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</si>
  <si>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https://m.media-amazon.com/images/I/31qGpf8uzuL._SY445_SX342_QL70_FMwebp_.jpg</t>
  </si>
  <si>
    <t>https://www.amazon.in/Flix-Micro-Cable-Smartphone-Black/dp/B09NHVCHS9/ref=sr_1_25?qid=1672909125&amp;s=electronics&amp;sr=1-25</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</si>
  <si>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</si>
  <si>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</si>
  <si>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</si>
  <si>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</si>
  <si>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https://m.media-amazon.com/images/I/41gikeSuhAL._SY300_SX300_QL70_FMwebp_.jpg</t>
  </si>
  <si>
    <t>https://www.amazon.in/Acer-inches-Ready-Android-AR32AR2841HDFL/dp/B0B1YVCJ2Y/ref=sr_1_26?qid=1672909125&amp;s=electronics&amp;sr=1-26</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</si>
  <si>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</si>
  <si>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</si>
  <si>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</si>
  <si>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</si>
  <si>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https://m.media-amazon.com/images/I/41da4tk7N+L._SY300_SX300_.jpg</t>
  </si>
  <si>
    <t>https://www.amazon.in/TIZUM-Slim-1-5m-HDMI-Cable/dp/B01M4GGIVU/ref=sr_1_27?qid=1672909125&amp;s=electronics&amp;sr=1-27</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</si>
  <si>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</si>
  <si>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</si>
  <si>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</si>
  <si>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</si>
  <si>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https://m.media-amazon.com/images/W/WEBP_402378-T2/images/I/41WE9ZGEC4L._SX300_SY300_QL70_FMwebp_.jpg</t>
  </si>
  <si>
    <t>https://www.amazon.in/OnePlus-inches-Ready-Android-32Y1/dp/B08B42LWKN/ref=sr_1_29?qid=1672909125&amp;s=electronics&amp;sr=1-29</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</si>
  <si>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</si>
  <si>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</si>
  <si>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</si>
  <si>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</si>
  <si>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https://m.media-amazon.com/images/W/WEBP_402378-T2/images/I/41GeM83DzzL._SX300_SY300_QL70_FMwebp_.jpg</t>
  </si>
  <si>
    <t>https://www.amazon.in/Ambrane-Unbreakable-Charging-Braided-Multipurpose/dp/B094JNXNPV/ref=sr_1_31?qid=1672909125&amp;s=electronics&amp;sr=1-31</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</si>
  <si>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</si>
  <si>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</si>
  <si>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</si>
  <si>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</si>
  <si>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https://m.media-amazon.com/images/W/WEBP_402378-T2/images/I/4177nw8okbL._SX300_SY300_QL70_FMwebp_.jpg</t>
  </si>
  <si>
    <t>https://www.amazon.in/Duracell-Lightning-Certified-Braided-Charging/dp/B09W5XR9RT/ref=sr_1_32?qid=1672909125&amp;s=electronics&amp;sr=1-32</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</si>
  <si>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</si>
  <si>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</si>
  <si>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</si>
  <si>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</si>
  <si>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https://m.media-amazon.com/images/I/41jk4zYjTsL._SX300_SY300_QL70_FMwebp_.jpg</t>
  </si>
  <si>
    <t>https://www.amazon.in/A400-Type-C-Cable-Meter-Black/dp/B077Z65HSD/ref=sr_1_33?qid=1672909125&amp;s=electronics&amp;sr=1-33</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</si>
  <si>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</si>
  <si>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</si>
  <si>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</si>
  <si>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</si>
  <si>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https://m.media-amazon.com/images/W/WEBP_402378-T2/images/I/41Fqm0bR7PL._SX300_SY300_QL70_FMwebp_.jpg</t>
  </si>
  <si>
    <t>https://www.amazon.in/AmazonBasics-Extension-Cable-Male-Female/dp/B00NH11PEY/ref=sr_1_34?qid=1672909125&amp;s=electronics&amp;sr=1-34</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</si>
  <si>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</si>
  <si>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</si>
  <si>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</si>
  <si>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</si>
  <si>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</si>
  <si>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</si>
  <si>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</si>
  <si>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</si>
  <si>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</si>
  <si>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</si>
  <si>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https://m.media-amazon.com/images/I/419QKVTxaSL._SX300_SY300_QL70_FMwebp_.jpg</t>
  </si>
  <si>
    <t>https://www.amazon.in/Charging-Braided-Charger-Samsung-Galaxy/dp/B08QSC1XY8/ref=sr_1_36?qid=1672909125&amp;s=electronics&amp;sr=1-36</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</si>
  <si>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</si>
  <si>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</si>
  <si>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</si>
  <si>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</si>
  <si>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https://m.media-amazon.com/images/W/WEBP_402378-T1/images/I/11ICusapw3L._SY300_SX300_QL70_FMwebp_.jpg</t>
  </si>
  <si>
    <t>https://www.amazon.in/Samsung-Original-Type-Cable-Meter/dp/B008FWZGSG/ref=sr_1_37?qid=1672909125&amp;s=electronics&amp;sr=1-37</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</si>
  <si>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</si>
  <si>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</si>
  <si>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</si>
  <si>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</si>
  <si>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https://m.media-amazon.com/images/I/41wN7jooz0L._SX300_SY300_QL70_FMwebp_.jpg</t>
  </si>
  <si>
    <t>https://www.amazon.in/pTron-3-5Amps-Charging-480Mbps-Smartphones/dp/B0B4HJNPV4/ref=sr_1_38?qid=1672909125&amp;s=electronics&amp;sr=1-38</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</si>
  <si>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</si>
  <si>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https://m.media-amazon.com/images/W/WEBP_402378-T1/images/I/31ew3okQR2L._SX300_SY300_QL70_FMwebp_.jpg</t>
  </si>
  <si>
    <t>https://www.amazon.in/Solero-MB301-Charging-480Mbps-1-5-Meter/dp/B08Y1SJVV5/ref=sr_1_39?qid=1672909125&amp;s=electronics&amp;sr=1-39</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</si>
  <si>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</si>
  <si>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</si>
  <si>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</si>
  <si>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</si>
  <si>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https://m.media-amazon.com/images/I/3183iGEWksL._SX300_SY300_QL70_FMwebp_.jpg</t>
  </si>
  <si>
    <t>https://www.amazon.in/AmazonBasics-Apple-Certified-Lightning-Charging/dp/B07XLCFSSN/ref=sr_1_40?qid=1672909125&amp;s=electronics&amp;sr=1-40</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</si>
  <si>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</si>
  <si>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</si>
  <si>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</si>
  <si>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</si>
  <si>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https://m.media-amazon.com/images/W/WEBP_402378-T1/images/I/41P2EdQI1ZL._SY445_SX342_QL70_FMwebp_.jpg</t>
  </si>
  <si>
    <t>https://www.amazon.in/Sounce-Type-C-Compatible-Smartphone-Charging/dp/B09RZS1NQT/ref=sr_1_41?qid=1672909125&amp;s=electronics&amp;sr=1-41</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</si>
  <si>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</si>
  <si>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</si>
  <si>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</si>
  <si>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</si>
  <si>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https://m.media-amazon.com/images/I/51hQfTroMzL._SX300_SY300_QL70_FMwebp_.jpg</t>
  </si>
  <si>
    <t>https://www.amazon.in/OnePlus-50-inches-Android-Pro/dp/B0B3MMYHYW/ref=sr_1_42?qid=1672909125&amp;s=electronics&amp;sr=1-42</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</si>
  <si>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</si>
  <si>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</si>
  <si>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</si>
  <si>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</si>
  <si>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https://m.media-amazon.com/images/W/WEBP_402378-T1/images/I/41v5BQZzfAL._SX300_SY300_QL70_FMwebp_.jpg</t>
  </si>
  <si>
    <t>https://www.amazon.in/DURACELL-Type-C-braided-Charge-Cable/dp/B09C6HWG18/ref=sr_1_43?qid=1672909125&amp;s=electronics&amp;sr=1-43</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</si>
  <si>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</si>
  <si>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</si>
  <si>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</si>
  <si>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</si>
  <si>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https://m.media-amazon.com/images/I/4101vlzySzL._SY300_SX300_QL70_FMwebp_.jpg</t>
  </si>
  <si>
    <t>https://www.amazon.in/AmazonBasics-USB-2-0-Cable-Male/dp/B00NH11KIK/ref=sr_1_44?qid=1672909125&amp;s=electronics&amp;sr=1-44</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</si>
  <si>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</si>
  <si>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</si>
  <si>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</si>
  <si>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</si>
  <si>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https://m.media-amazon.com/images/I/41nsy8kxWUL._SY300_SX300_QL70_FMwebp_.jpg</t>
  </si>
  <si>
    <t>https://www.amazon.in/inches-Full-Android-L43M6-INC-Black/dp/B09JPC82QC/ref=sr_1_45?qid=1672909125&amp;s=electronics&amp;sr=1-45</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</si>
  <si>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</si>
  <si>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</si>
  <si>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</si>
  <si>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</si>
  <si>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</si>
  <si>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</si>
  <si>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</si>
  <si>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https://m.media-amazon.com/images/W/WEBP_402378-T2/images/I/31EHCPHbSlL._SX300_SY300_QL70_FMwebp_.jpg</t>
  </si>
  <si>
    <t>https://www.amazon.in/TP-Link-Archer-T2U-Nano-Wireless/dp/B07KRCW6LZ/ref=sr_1_47?qid=1672909125&amp;s=electronics&amp;sr=1-47</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</si>
  <si>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</si>
  <si>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</si>
  <si>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</si>
  <si>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</si>
  <si>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</si>
  <si>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</si>
  <si>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</si>
  <si>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https://m.media-amazon.com/images/W/WEBP_402378-T2/images/I/41CnR1WhD3L._SX300_SY300_QL70_FMwebp_.jpg</t>
  </si>
  <si>
    <t>https://www.amazon.in/WeCool-Braided-Multifunction-Charging-Android/dp/B07XJYYH7L/ref=sr_1_49?qid=1672909126&amp;s=electronics&amp;sr=1-49</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</si>
  <si>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</si>
  <si>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</si>
  <si>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</si>
  <si>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</si>
  <si>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https://m.media-amazon.com/images/I/31+NwZ8gb1L._SX300_SY300_.jpg</t>
  </si>
  <si>
    <t>https://www.amazon.in/D-Link-DWA-131-Wireless-Adapter-Black/dp/B002PD61Y4/ref=sr_1_50?qid=1672909126&amp;s=electronics&amp;sr=1-50</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</si>
  <si>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</si>
  <si>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</si>
  <si>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</si>
  <si>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</si>
  <si>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</si>
  <si>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</si>
  <si>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</si>
  <si>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https://m.media-amazon.com/images/W/WEBP_402378-T1/images/I/21rBnbHkW9L._SX300_SY300_QL70_FMwebp_.jpg</t>
  </si>
  <si>
    <t>https://www.amazon.in/7SEVENTM-Compatible-Replacement-Original-BN59-01259E/dp/B09L8DSSFH/ref=sr_1_52?qid=1672909126&amp;s=electronics&amp;sr=1-52</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</si>
  <si>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</si>
  <si>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</si>
  <si>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</si>
  <si>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</si>
  <si>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https://m.media-amazon.com/images/W/WEBP_402378-T1/images/I/31nrDWDT8+L._SX300_SY300_.jpg</t>
  </si>
  <si>
    <t>https://www.amazon.in/AmazonBasics-Micro-Charging-Android-Phones/dp/B07232M876/ref=sr_1_53?qid=1672909126&amp;s=electronics&amp;sr=1-53</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</si>
  <si>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</si>
  <si>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</si>
  <si>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</si>
  <si>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</si>
  <si>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https://m.media-amazon.com/images/I/216Q4FqmZVL._SX300_SY300_QL70_FMwebp_.jpg</t>
  </si>
  <si>
    <t>https://www.amazon.in/TP-Link-Wireless-Adapter-Archer-T2U/dp/B07P681N66/ref=sr_1_54?qid=1672909126&amp;s=electronics&amp;sr=1-54</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</si>
  <si>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</si>
  <si>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</si>
  <si>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</si>
  <si>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</si>
  <si>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</si>
  <si>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</si>
  <si>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</si>
  <si>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https://m.media-amazon.com/images/I/31kw1RgU5yL._SX300_SY300_QL70_FMwebp_.jpg</t>
  </si>
  <si>
    <t>https://www.amazon.in/AmazonBasics-Nylon-Braided-Lightning-Cable/dp/B082T6V3DT/ref=sr_1_57?qid=1672909126&amp;s=electronics&amp;sr=1-57</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</si>
  <si>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</si>
  <si>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</si>
  <si>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</si>
  <si>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</si>
  <si>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https://m.media-amazon.com/images/I/418GxB04szL._SY300_SX300_QL70_FMwebp_.jpg</t>
  </si>
  <si>
    <t>https://www.amazon.in/Visio-World-inches-VW32A-Ready/dp/B07MKFNHKG/ref=sr_1_58?qid=1672909126&amp;s=electronics&amp;sr=1-58</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</si>
  <si>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</si>
  <si>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</si>
  <si>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</si>
  <si>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</si>
  <si>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https://m.media-amazon.com/images/W/WEBP_402378-T2/images/I/41rbKciLrcL._SX300_SY300_QL70_FMwebp_.jpg</t>
  </si>
  <si>
    <t>https://www.amazon.in/Ambrane-Unbreakable-Charging-RCT15-Supports/dp/B0BFWGBX61/ref=sr_1_59?qid=1672909126&amp;s=electronics&amp;sr=1-59</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</si>
  <si>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</si>
  <si>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</si>
  <si>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</si>
  <si>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</si>
  <si>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https://m.media-amazon.com/images/I/315GdnF+LcL._SY300_SX300_.jpg</t>
  </si>
  <si>
    <t>https://www.amazon.in/TATASKY-Universal-Remote/dp/B01N90RZ4M/ref=sr_1_60?qid=1672909126&amp;s=electronics&amp;sr=1-60</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</si>
  <si>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</si>
  <si>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</si>
  <si>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</si>
  <si>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</si>
  <si>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</si>
  <si>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</si>
  <si>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</si>
  <si>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</si>
  <si>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</si>
  <si>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</si>
  <si>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https://m.media-amazon.com/images/W/WEBP_402378-T2/images/I/313uqx3djjL._SX300_SY300_QL70_FMwebp_.jpg</t>
  </si>
  <si>
    <t>https://www.amazon.in/WeCool-Unbreakable-Charging-Purpose-iPhone/dp/B0B4DT8MKT/ref=sr_1_64?qid=1672909126&amp;s=electronics&amp;sr=1-64</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</si>
  <si>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</si>
  <si>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</si>
  <si>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</si>
  <si>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</si>
  <si>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https://m.media-amazon.com/images/W/WEBP_402378-T1/images/I/31pQZsxPR4L._SX300_SY300_QL70_FMwebp_.jpg</t>
  </si>
  <si>
    <t>https://www.amazon.in/Portronics-Konnect-POR-1079-Charging-Micro/dp/B08CDKQ8T6/ref=sr_1_65?qid=1672909126&amp;s=electronics&amp;sr=1-65</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</si>
  <si>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</si>
  <si>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</si>
  <si>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</si>
  <si>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</si>
  <si>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https://m.media-amazon.com/images/W/WEBP_402378-T2/images/I/41v00lhhdbL._SX300_SY300_QL70_FMwebp_.jpg</t>
  </si>
  <si>
    <t>https://www.amazon.in/Airtel-Digital-Remote-Compatible-Recording/dp/B07B275VN9/ref=sr_1_66_mod_primary_new?qid=1672909126&amp;s=electronics&amp;sbo=RZvfv%2F%2FHxDF%2BO5021pAnSA%3D%3D&amp;sr=1-66</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</si>
  <si>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</si>
  <si>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</si>
  <si>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</si>
  <si>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</si>
  <si>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https://m.media-amazon.com/images/I/41Tz1YnJkoL._SY300_SX300_QL70_FMwebp_.jpg</t>
  </si>
  <si>
    <t>https://www.amazon.in/Samsung-inches-Crystal-Ultra-UA43AUE65AKXXL/dp/B0B15CPR37/ref=sr_1_67?qid=1672909126&amp;s=electronics&amp;sr=1-67</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</si>
  <si>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</si>
  <si>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</si>
  <si>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</si>
  <si>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</si>
  <si>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https://m.media-amazon.com/images/I/310WOJIrwjL._SX300_SY300_QL70_FMwebp_.jpg</t>
  </si>
  <si>
    <t>https://www.amazon.in/Lapster-Type-Cable-computer-laptop/dp/B0994GFWBH/ref=sr_1_68?qid=1672909126&amp;s=electronics&amp;sr=1-68</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</si>
  <si>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</si>
  <si>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</si>
  <si>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</si>
  <si>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</si>
  <si>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https://m.media-amazon.com/images/W/WEBP_402378-T2/images/I/414y0iu5NUL._SX300_SY300_QL70_FMwebp_.jpg</t>
  </si>
  <si>
    <t>https://www.amazon.in/AmazonBasics-USB-Type-C-2-0-Cable/dp/B01GGKZ0V6/ref=sr_1_69?qid=1672909126&amp;s=electronics&amp;sr=1-69</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</si>
  <si>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</si>
  <si>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</si>
  <si>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</si>
  <si>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</si>
  <si>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https://m.media-amazon.com/images/W/WEBP_402378-T2/images/I/41611VFTGwL._SY300_SX300_QL70_FMwebp_.jpg</t>
  </si>
  <si>
    <t>https://www.amazon.in/Redmi-inches-Ready-L32M6-RA-Android/dp/B09F9YQQ7B/ref=sr_1_72?qid=1672909126&amp;s=electronics&amp;sr=1-72</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</si>
  <si>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</si>
  <si>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</si>
  <si>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</si>
  <si>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</si>
  <si>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</si>
  <si>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</si>
  <si>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</si>
  <si>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https://m.media-amazon.com/images/I/41x3iKbD-+L._SX342_SY445_.jpg</t>
  </si>
  <si>
    <t>https://www.amazon.in/Portronics-Konnect-Charge-Charging-Resistant/dp/B09Q8HMKZX/ref=sr_1_74?qid=1672909128&amp;s=electronics&amp;sr=1-74</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</si>
  <si>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</si>
  <si>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</si>
  <si>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</si>
  <si>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</si>
  <si>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https://m.media-amazon.com/images/I/51FicDnawaL._SY300_SX300_QL70_FMwebp_.jpg</t>
  </si>
  <si>
    <t>https://www.amazon.in/Acer-inches-Ready-AR32NSV53HD-Black/dp/B0B9XN9S3W/ref=sr_1_75?qid=1672909128&amp;s=electronics&amp;sr=1-75</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</si>
  <si>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</si>
  <si>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</si>
  <si>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</si>
  <si>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</si>
  <si>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https://m.media-amazon.com/images/I/41+mgWz7knL._SX300_SY300_.jpg</t>
  </si>
  <si>
    <t>https://www.amazon.in/Model-P4-Swivel-32-55-inch-Motion-Cantilever/dp/B07966M8XH/ref=sr_1_76?qid=1672909128&amp;s=electronics&amp;sr=1-76</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</si>
  <si>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</si>
  <si>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</si>
  <si>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</si>
  <si>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</si>
  <si>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https://m.media-amazon.com/images/W/WEBP_402378-T1/images/I/31-BRsjrvDL._SY300_SX300_QL70_FMwebp_.jpg</t>
  </si>
  <si>
    <t>https://www.amazon.in/AmazonBasics-Type-C-USB-Male-Cable/dp/B01GGKYKQM/ref=sr_1_77?qid=1672909128&amp;s=electronics&amp;sr=1-77</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</si>
  <si>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</si>
  <si>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</si>
  <si>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</si>
  <si>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</si>
  <si>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https://m.media-amazon.com/images/I/41gztmbiIgL._SX300_SY300_QL70_FMwebp_.jpg</t>
  </si>
  <si>
    <t>https://www.amazon.in/oraimo-Charging-Syncing-Indicator-Compatible/dp/B0B86CDHL1/ref=sr_1_79?qid=1672909128&amp;s=electronics&amp;sr=1-79</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</si>
  <si>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</si>
  <si>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</si>
  <si>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</si>
  <si>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</si>
  <si>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https://m.media-amazon.com/images/W/WEBP_402378-T2/images/I/41SNaWjuZWL._SX300_SY300_QL70_FMwebp_.jpg</t>
  </si>
  <si>
    <t>https://www.amazon.in/CEDO-OnePlus-Charging-Compatible-Devices/dp/B0B5ZF3NRK/ref=sr_1_80?qid=1672909128&amp;s=electronics&amp;sr=1-80</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</si>
  <si>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</si>
  <si>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</si>
  <si>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</si>
  <si>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</si>
  <si>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</si>
  <si>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</si>
  <si>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</si>
  <si>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https://m.media-amazon.com/images/I/41gFqSHngyL._SX300_SY300_QL70_FMwebp_.jpg</t>
  </si>
  <si>
    <t>https://www.amazon.in/Pinnaclz-Original-Micro-USB-Charging/dp/B08R69VDHT/ref=sr_1_82?qid=1672909128&amp;s=electronics&amp;sr=1-82</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</si>
  <si>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</si>
  <si>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</si>
  <si>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</si>
  <si>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</si>
  <si>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https://m.media-amazon.com/images/I/41jlh3c7UbL._SX300_SY300_QL70_FMwebp_.jpg</t>
  </si>
  <si>
    <t>https://www.amazon.in/boAt-A750-Tangle-free-Transmission-Rebellious/dp/B09RWZRCP1/ref=sr_1_83?qid=1672909128&amp;s=electronics&amp;sr=1-83</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</si>
  <si>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</si>
  <si>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</si>
  <si>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</si>
  <si>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</si>
  <si>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https://m.media-amazon.com/images/I/31x3IUfMneL._SX300_SY300_QL70_FMwebp_.jpg</t>
  </si>
  <si>
    <t>https://www.amazon.in/Ambrane-ABDC-10-Charging-Transmission-Compatible/dp/B09CMP1SC8/ref=sr_1_84?qid=1672909128&amp;s=electronics&amp;sr=1-84</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</si>
  <si>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</si>
  <si>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</si>
  <si>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</si>
  <si>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</si>
  <si>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https://m.media-amazon.com/images/W/WEBP_402378-T1/images/I/31l-eZHBfKL._SX300_SY300_QL70_FMwebp_.jpg</t>
  </si>
  <si>
    <t>https://www.amazon.in/Ambrane-Charging-Neckband-Wireless-ACT/dp/B09YLXYP7Y/ref=sr_1_85?qid=1672909128&amp;s=electronics&amp;sr=1-85</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</si>
  <si>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</si>
  <si>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</si>
  <si>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</si>
  <si>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</si>
  <si>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https://m.media-amazon.com/images/I/51ow6bmLWIL._SY300_SX300_QL70_FMwebp_.jpg</t>
  </si>
  <si>
    <t>https://www.amazon.in/TCL-inches-Certified-Android-32S5205/dp/B09ZPM4C2C/ref=sr_1_86?qid=1672909128&amp;s=electronics&amp;sr=1-86</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</si>
  <si>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</si>
  <si>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</si>
  <si>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</si>
  <si>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</si>
  <si>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https://m.media-amazon.com/images/I/41KmCJuybRL._SX300_SY300_QL70_FMwebp_.jpg</t>
  </si>
  <si>
    <t>https://www.amazon.in/SWAPKART-Charging-Compatible-iPhone-Devices/dp/B0B2DJDCPX/ref=sr_1_87?qid=1672909128&amp;s=electronics&amp;sr=1-87</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</si>
  <si>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</si>
  <si>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</si>
  <si>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</si>
  <si>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</si>
  <si>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https://m.media-amazon.com/images/I/31C4z2M8TiL._SX300_SY300_QL70_FMwebp_.jpg</t>
  </si>
  <si>
    <t>https://www.amazon.in/Basesailor-2nd-generation-Firestick-Remote/dp/B0BCZCQTJX/ref=sr_1_88?qid=1672909128&amp;s=electronics&amp;sr=1-88</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</si>
  <si>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</si>
  <si>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https://m.media-amazon.com/images/W/WEBP_402378-T2/images/I/41xmv3WPs7L._SX300_SY300_QL70_FMwebp_.jpg</t>
  </si>
  <si>
    <t>https://www.amazon.in/Wayona-Braided-Syncing-Charging-iPhone/dp/B07LGT55SJ/ref=sr_1_89?qid=1672909128&amp;s=electronics&amp;sr=1-89</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</si>
  <si>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</si>
  <si>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https://m.media-amazon.com/images/W/WEBP_402378-T2/images/I/31DDGpem3OL._SY445_SX342_QL70_FMwebp_.jpg</t>
  </si>
  <si>
    <t>https://www.amazon.in/FLiX-Charging-480Mbps-Devices-XCD-C12/dp/B09NKZXMWJ/ref=sr_1_90?qid=1672909128&amp;s=electronics&amp;sr=1-90</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</si>
  <si>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</si>
  <si>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</si>
  <si>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</si>
  <si>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</si>
  <si>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https://m.media-amazon.com/images/I/41M9BBMSUdL._SX300_SY300_QL70_FMwebp_.jpg</t>
  </si>
  <si>
    <t>https://www.amazon.in/Skywall-81-28-inches-Smart-32SWELS-PRO/dp/B08QX1CC14/ref=sr_1_91?qid=1672909128&amp;s=electronics&amp;sr=1-91</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</si>
  <si>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</si>
  <si>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</si>
  <si>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</si>
  <si>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</si>
  <si>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https://m.media-amazon.com/images/I/412XfBAEikL._SX300_SY300_QL70_FMwebp_.jpg</t>
  </si>
  <si>
    <t>https://www.amazon.in/boAt-350-Cable-Carbon-Black/dp/B0974H97TJ/ref=sr_1_92?qid=1672909128&amp;s=electronics&amp;sr=1-92</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</si>
  <si>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</si>
  <si>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</si>
  <si>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</si>
  <si>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</si>
  <si>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https://m.media-amazon.com/images/W/WEBP_402378-T1/images/I/41J6oGU8w5L._SX300_SY300_QL70_FMwebp_.jpg</t>
  </si>
  <si>
    <t>https://www.amazon.in/Wayona-Cable-Braided-Charger-Smartphones/dp/B07GVGTSLN/ref=sr_1_93?qid=1672909128&amp;s=electronics&amp;sr=1-93</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</si>
  <si>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</si>
  <si>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</si>
  <si>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</si>
  <si>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</si>
  <si>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</si>
  <si>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</si>
  <si>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</si>
  <si>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</si>
  <si>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</si>
  <si>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</si>
  <si>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</si>
  <si>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</si>
  <si>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</si>
  <si>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https://m.media-amazon.com/images/W/WEBP_402378-T2/images/I/3135yilFsfL._SY445_SX342_QL70_FMwebp_.jpg</t>
  </si>
  <si>
    <t>https://www.amazon.in/Lapster-compatible-OnePlus-charging-Compatible/dp/B0BMXMLSMM/ref=sr_1_97?qid=1672909129&amp;s=electronics&amp;sr=1-97</t>
  </si>
  <si>
    <t>https://m.media-amazon.com/images/I/412fvb7k2FL._SX300_SY300_QL70_FMwebp_.jpg</t>
  </si>
  <si>
    <t>https://www.amazon.in/Wayona-Braided-WN3LG2-Syncing-Charging/dp/B07JH1C41D/ref=sr_1_98?qid=1672909129&amp;s=electronics&amp;sr=1-98</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</si>
  <si>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</si>
  <si>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</si>
  <si>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</si>
  <si>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</si>
  <si>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https://m.media-amazon.com/images/I/31mgo4D-kPL._SX300_SY300_QL70_FMwebp_.jpg</t>
  </si>
  <si>
    <t>https://www.amazon.in/Receiver-300Mbps-802-11b-Wireless-Network/dp/B0141EZMAI/ref=sr_1_99?qid=1672909129&amp;s=electronics&amp;sr=1-99</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</si>
  <si>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</si>
  <si>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</si>
  <si>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</si>
  <si>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https://m.media-amazon.com/images/W/WEBP_402378-T1/images/I/4112nea7JlL._SX300_SY300_QL70_FMwebp_.jpg</t>
  </si>
  <si>
    <t>https://www.amazon.in/Deuce-300-Resistant-Transmission-Mercurial/dp/B08HDH26JX/ref=sr_1_101?qid=1672909129&amp;s=electronics&amp;sr=1-101</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</si>
  <si>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</si>
  <si>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</si>
  <si>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</si>
  <si>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</si>
  <si>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https://m.media-amazon.com/images/W/WEBP_402378-T1/images/I/31Uqr+A2THL._SY300_SX300_.jpg</t>
  </si>
  <si>
    <t>https://www.amazon.in/Lapster-Micro-SuperSpeed-hard-cable/dp/B09VT6JKRP/ref=sr_1_102?qid=1672909129&amp;s=electronics&amp;sr=1-102</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</si>
  <si>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</si>
  <si>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</si>
  <si>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</si>
  <si>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</si>
  <si>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https://m.media-amazon.com/images/W/WEBP_402378-T1/images/I/41mMrtrwgyL._SY300_SX300_QL70_FMwebp_.jpg</t>
  </si>
  <si>
    <t>https://www.amazon.in/TCL-inches-Certified-Android-40S6505/dp/B09T3KB6JZ/ref=sr_1_103?qid=1672909129&amp;s=electronics&amp;sr=1-103</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</si>
  <si>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</si>
  <si>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</si>
  <si>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</si>
  <si>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</si>
  <si>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https://m.media-amazon.com/images/W/WEBP_402378-T2/images/I/317-HiMYIgS._SY300_SX300_QL70_FMwebp_.jpg</t>
  </si>
  <si>
    <t>https://www.amazon.in/ZEBRONICS-ZEB-USB150WF1-Supports-encryption-Standards/dp/B093QCY6YJ/ref=sr_1_104?qid=1672909129&amp;s=electronics&amp;sr=1-104</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</si>
  <si>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</si>
  <si>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</si>
  <si>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</si>
  <si>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</si>
  <si>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https://m.media-amazon.com/images/I/21PB1kWQWdL._SX300_SY300_QL70_FMwebp_.jpg</t>
  </si>
  <si>
    <t>https://www.amazon.in/LOHAYA-Remote-Compatible-Control-Please/dp/B093ZNQZ2Y/ref=sr_1_108?qid=1672909129&amp;s=electronics&amp;sr=1-108</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</si>
  <si>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</si>
  <si>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</si>
  <si>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</si>
  <si>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</si>
  <si>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https://m.media-amazon.com/images/W/WEBP_402378-T1/images/I/41nGfip4QuS._SX300_SY300_QL70_FMwebp_.jpg</t>
  </si>
  <si>
    <t>https://www.amazon.in/Gilary-Charging-Braided-Magnetic-Charger/dp/B08LKS3LSP/ref=sr_1_109?qid=1672909129&amp;s=electronics&amp;sr=1-109</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</si>
  <si>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</si>
  <si>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</si>
  <si>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</si>
  <si>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</si>
  <si>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https://m.media-amazon.com/images/W/WEBP_402378-T1/images/I/219039qa+PL._SY300_SX300_.jpg</t>
  </si>
  <si>
    <t>https://www.amazon.in/TP-Link-TL-UE300-Gigabit-Ethernet-Network/dp/B00V4BGDKU/ref=sr_1_110?qid=1672909129&amp;s=electronics&amp;sr=1-110</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</si>
  <si>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</si>
  <si>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</si>
  <si>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</si>
  <si>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</si>
  <si>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https://m.media-amazon.com/images/W/WEBP_402378-T1/images/I/41fRMsvSy8L._SY445_SX342_QL70_FMwebp_.jpg</t>
  </si>
  <si>
    <t>https://www.amazon.in/Wayona-charging-Nylon-Braided-iPhone/dp/B08CHKQ8D4/ref=sr_1_111?qid=1672909129&amp;s=electronics&amp;sr=1-111</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</si>
  <si>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</si>
  <si>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</si>
  <si>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</si>
  <si>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</si>
  <si>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https://m.media-amazon.com/images/I/41pA1xo-mIL._SX300_SY300_QL70_FMwebp_.jpg</t>
  </si>
  <si>
    <t>https://www.amazon.in/Dealfreez-Compatible-Silicone-Anti-Lost-D-Black/dp/B09BW334ML/ref=sr_1_112?qid=1672909129&amp;s=electronics&amp;sr=1-112</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</si>
  <si>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</si>
  <si>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</si>
  <si>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</si>
  <si>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https://www.amazon.in/AmazonBasics-Nylon-Braided-Lightning-Cable/dp/B082T6GVLJ/ref=sr_1_113?qid=1672909129&amp;s=electronics&amp;sr=1-113</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</si>
  <si>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</si>
  <si>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</si>
  <si>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</si>
  <si>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</si>
  <si>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https://m.media-amazon.com/images/W/WEBP_402378-T2/images/I/41UJEnTJpVL._SX300_SY300_QL70_FMwebp_.jpg</t>
  </si>
  <si>
    <t>https://www.amazon.in/Isoelite-Remote-Compatible-Samsung-Control/dp/B07DL1KC3H/ref=sr_1_114?qid=1672909129&amp;s=electronics&amp;sr=1-114</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</si>
  <si>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</si>
  <si>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https://m.media-amazon.com/images/W/WEBP_402378-T2/images/I/41GTMteNtdL._SX300_SY300_QL70_FMwebp_.jpg</t>
  </si>
  <si>
    <t>https://www.amazon.in/MI-inches-Smart-Android-Bezel-Less/dp/B0B6F98KJJ/ref=sr_1_115?qid=1672909129&amp;s=electronics&amp;sr=1-115</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</si>
  <si>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</si>
  <si>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</si>
  <si>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</si>
  <si>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</si>
  <si>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https://m.media-amazon.com/images/W/WEBP_402378-T2/images/I/41c80KrMZgL._SY445_SX342_QL70_FMwebp_.jpg</t>
  </si>
  <si>
    <t>https://www.amazon.in/Wayona-Nylon-Braided-Charging-iPhones/dp/B07JNVF678/ref=sr_1_117?qid=1672909129&amp;s=electronics&amp;sr=1-117</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</si>
  <si>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</si>
  <si>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</si>
  <si>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</si>
  <si>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</si>
  <si>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https://m.media-amazon.com/images/W/WEBP_402378-T1/images/I/41A4CcuIJuL._SY445_SX342_QL70_FMwebp_.jpg</t>
  </si>
  <si>
    <t>https://www.amazon.in/Wayona-Charging-Charger-Compatible-Samsung/dp/B09QGZFBPM/ref=sr_1_118?qid=1672909129&amp;s=electronics&amp;sr=1-118</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</si>
  <si>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</si>
  <si>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</si>
  <si>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</si>
  <si>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</si>
  <si>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</si>
  <si>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</si>
  <si>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https://m.media-amazon.com/images/W/WEBP_402378-T2/images/I/41LXLeCw3VL._SX300_SY300_QL70_FMwebp_.jpg</t>
  </si>
  <si>
    <t>https://www.amazon.in/CROSSVOLT-Compatible-Charging-Supported-Devices/dp/B0981XSZJ7/ref=sr_1_120?qid=1672909129&amp;s=electronics&amp;sr=1-120</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</si>
  <si>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</si>
  <si>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</si>
  <si>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</si>
  <si>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</si>
  <si>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https://m.media-amazon.com/images/I/41pdZIhY+gL._SY300_SX300_.jpg</t>
  </si>
  <si>
    <t>https://www.amazon.in/VU-inches-GloLED-Google-55GloLED/dp/B0B9XLX8VR/ref=sr_1_121?qid=1672909130&amp;s=electronics&amp;sr=1-121</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</si>
  <si>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</si>
  <si>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https://m.media-amazon.com/images/W/WEBP_402378-T2/images/I/41CB7sKZvCL._SX300_SY300_QL70_FMwebp_.jpg</t>
  </si>
  <si>
    <t>https://www.amazon.in/Solero-T241-Charging-480Mbps-Durable/dp/B08Y5KXR6Z/ref=sr_1_122?qid=1672909130&amp;s=electronics&amp;sr=1-122</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</si>
  <si>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</si>
  <si>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</si>
  <si>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</si>
  <si>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</si>
  <si>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https://m.media-amazon.com/images/I/41fruBt99gL._SX300_SY300_QL70_FMwebp_.jpg</t>
  </si>
  <si>
    <t>https://www.amazon.in/Croma-Inches-Ready-CREL7369-Black/dp/B09F6VHQXB/ref=sr_1_123?qid=1672909130&amp;s=electronics&amp;sr=1-123</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</si>
  <si>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</si>
  <si>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</si>
  <si>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</si>
  <si>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</si>
  <si>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</si>
  <si>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</si>
  <si>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</si>
  <si>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https://m.media-amazon.com/images/W/WEBP_402378-T1/images/I/41WD+zBGibL._SY300_SX300_.jpg</t>
  </si>
  <si>
    <t>https://www.amazon.in/LG-inches-Ready-32LQ576BPSA-Ceramic/dp/B09YL9SN9B/ref=sr_1_125?qid=1672909130&amp;s=electronics&amp;sr=1-125</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</si>
  <si>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</si>
  <si>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</si>
  <si>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</si>
  <si>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</si>
  <si>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</si>
  <si>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</si>
  <si>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</si>
  <si>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https://m.media-amazon.com/images/W/WEBP_402378-T2/images/I/41dNwzNOc3L._SX300_SY300_QL70_FMwebp_.jpg</t>
  </si>
  <si>
    <t>https://www.amazon.in/Cotbolt-Silicone-Protective-Shockproof-Waterproof/dp/B09TT6BFDX/ref=sr_1_127?qid=1672909130&amp;s=electronics&amp;sr=1-127</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</si>
  <si>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</si>
  <si>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</si>
  <si>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</si>
  <si>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</si>
  <si>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https://m.media-amazon.com/images/I/21rxGo3S7FL._SY445_SX342_QL70_FMwebp_.jpg</t>
  </si>
  <si>
    <t>https://www.amazon.in/Portronics-Konnect-POR-1403-Charging-Function/dp/B09KH58JZR/ref=sr_1_129?qid=1672909130&amp;s=electronics&amp;sr=1-129</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</si>
  <si>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</si>
  <si>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</si>
  <si>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</si>
  <si>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</si>
  <si>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https://m.media-amazon.com/images/I/31sBb-2L8KL._SX300_SY300_QL70_FMwebp_.jpg</t>
  </si>
  <si>
    <t>https://www.amazon.in/Electvision-Remote-Control-Compatible-Pairing/dp/B09DDCQFMT/ref=sr_1_130?qid=1672909130&amp;s=electronics&amp;sr=1-130</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</si>
  <si>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</si>
  <si>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</si>
  <si>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</si>
  <si>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</si>
  <si>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https://m.media-amazon.com/images/W/WEBP_402378-T1/images/I/416GZEi9SuL._SX300_SY300_QL70_FMwebp_.jpg</t>
  </si>
  <si>
    <t>https://www.amazon.in/Retractable-Multiple-Charging-Compatible-Smartphones/dp/B08RP2L2NL/ref=sr_1_131?qid=1672909130&amp;s=electronics&amp;sr=1-131</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</si>
  <si>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</si>
  <si>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</si>
  <si>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</si>
  <si>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</si>
  <si>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</si>
  <si>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</si>
  <si>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</si>
  <si>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https://m.media-amazon.com/images/I/41LCWn4aUHL._SX300_SY300_QL70_FMwebp_.jpg</t>
  </si>
  <si>
    <t>https://www.amazon.in/Portronics-Konnect-Functional-Resistant-Braided/dp/B0B21C4BMX/ref=sr_1_133?qid=1672909130&amp;s=electronics&amp;sr=1-133</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</si>
  <si>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</si>
  <si>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</si>
  <si>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</si>
  <si>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</si>
  <si>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https://m.media-amazon.com/images/W/WEBP_402378-T2/images/I/31fQdrBOMvL._SY445_SX342_QL70_FMwebp_.jpg</t>
  </si>
  <si>
    <t>https://www.amazon.in/Belkin-Lightning-Unbreakable-Braided-Charging/dp/B084MZXJNK/ref=sr_1_134?qid=1672909130&amp;s=electronics&amp;sr=1-134</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</si>
  <si>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</si>
  <si>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</si>
  <si>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</si>
  <si>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</si>
  <si>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https://m.media-amazon.com/images/I/31-J+oOnb8L._SY300_SX300_.jpg</t>
  </si>
  <si>
    <t>https://www.amazon.in/Remote-Control-Compatible-Amazon-basesailor/dp/B0BHZCNC4P/ref=sr_1_135?qid=1672909130&amp;s=electronics&amp;sr=1-135</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</si>
  <si>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</si>
  <si>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</si>
  <si>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</si>
  <si>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</si>
  <si>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https://m.media-amazon.com/images/I/41P2TNMG-hL._SY300_SX300_QL70_FMwebp_.jpg</t>
  </si>
  <si>
    <t>https://www.amazon.in/VW-Playwall-Frameless-Android-VW3251/dp/B0B16KD737/ref=sr_1_136?qid=1672909130&amp;s=electronics&amp;sr=1-136</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</si>
  <si>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</si>
  <si>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</si>
  <si>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</si>
  <si>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</si>
  <si>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https://m.media-amazon.com/images/I/51Pu9zNUbtL._SY300_SX300_QL70_FMwebp_.jpg</t>
  </si>
  <si>
    <t>https://www.amazon.in/Hisense-inches-Certified-Android-43A6GE/dp/B099K9ZX65/ref=sr_1_137?qid=1672909130&amp;s=electronics&amp;sr=1-137</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</si>
  <si>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</si>
  <si>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</si>
  <si>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</si>
  <si>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</si>
  <si>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</si>
  <si>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</si>
  <si>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</si>
  <si>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https://m.media-amazon.com/images/I/41F6ukNxcCL._SX300_SY300_QL70_FMwebp_.jpg</t>
  </si>
  <si>
    <t>https://www.amazon.in/AmazonBasics-6-Feet-DisplayPort-port-Cable/dp/B015OW3M1W/ref=sr_1_140?qid=1672909130&amp;s=electronics&amp;sr=1-140</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</si>
  <si>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</si>
  <si>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</si>
  <si>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</si>
  <si>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</si>
  <si>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https://m.media-amazon.com/images/I/41Rg-JkRGgL._SY300_SX300_QL70_FMwebp_.jpg</t>
  </si>
  <si>
    <t>https://www.amazon.in/AmazonBasics-Speed-Female-Extension-Cable/dp/B01D5H8ZI8/ref=sr_1_141?qid=1672909130&amp;s=electronics&amp;sr=1-141</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</si>
  <si>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</si>
  <si>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</si>
  <si>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</si>
  <si>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</si>
  <si>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https://m.media-amazon.com/images/I/51O93lUTxtL._SY300_SX300_QL70_FMwebp_.jpg</t>
  </si>
  <si>
    <t>https://www.amazon.in/iFFALCON-inches-Ready-Smart-TV-32F53/dp/B09X1M3DHX/ref=sr_1_142?qid=1672909130&amp;s=electronics&amp;sr=1-142</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</si>
  <si>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</si>
  <si>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</si>
  <si>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</si>
  <si>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</si>
  <si>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https://m.media-amazon.com/images/I/31Bfu6liMWL._SX300_SY300_QL70_FMwebp_.jpg</t>
  </si>
  <si>
    <t>https://www.amazon.in/7SEVENTM-Universal-Replacement-Original-AKB75095303/dp/B09MM6P76N/ref=sr_1_143?qid=1672909130&amp;s=electronics&amp;sr=1-143</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</si>
  <si>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</si>
  <si>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</si>
  <si>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</si>
  <si>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</si>
  <si>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https://m.media-amazon.com/images/I/513rqzxlDpL._SX300_SY300_QL70_FMwebp_.jpg</t>
  </si>
  <si>
    <t>https://www.amazon.in/AmazonBasics-3-5mm-2-Male-Adapter-cable/dp/B01D5H8LDM/ref=sr_1_144?qid=1672909130&amp;s=electronics&amp;sr=1-144</t>
  </si>
  <si>
    <t>https://m.media-amazon.com/images/W/WEBP_402378-T1/images/I/417QOjrqyBL._SY300_SX300_QL70_FMwebp_.jpg</t>
  </si>
  <si>
    <t>https://www.amazon.in/Acer-inches-Ultra-Android-AR43AR2851UDFL/dp/B0B1YY6JJL/ref=sr_1_146?qid=1672909131&amp;s=electronics&amp;sr=1-146</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</si>
  <si>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</si>
  <si>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</si>
  <si>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</si>
  <si>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</si>
  <si>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</si>
  <si>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</si>
  <si>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</si>
  <si>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https://m.media-amazon.com/images/W/WEBP_402378-T2/images/I/41-AORr2udL._SX300_SY300_QL70_FMwebp_.jpg</t>
  </si>
  <si>
    <t>https://www.amazon.in/SAIFSMART-Compact-Bracket-Management-Bathroom/dp/B08L4SBJRY/ref=sr_1_150?qid=1672909131&amp;s=electronics&amp;sr=1-150</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</si>
  <si>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</si>
  <si>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</si>
  <si>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</si>
  <si>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</si>
  <si>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https://m.media-amazon.com/images/I/21fnxCjCF1L._SX300_SY300_QL70_FMwebp_.jpg</t>
  </si>
  <si>
    <t>https://www.amazon.in/USB-Cable-Micro-Type-30cm/dp/B09X79PP8F/ref=sr_1_151?qid=1672909131&amp;s=electronics&amp;sr=1-151</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</si>
  <si>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</si>
  <si>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</si>
  <si>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</si>
  <si>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</si>
  <si>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https://m.media-amazon.com/images/I/31R8-XSK40L._SX342_SY445_QL70_FMwebp_.jpg</t>
  </si>
  <si>
    <t>https://www.amazon.in/AmazonBasics-Lightning-USB-Cable-Certified/dp/B082T6GVG9/ref=sr_1_153?qid=1672909131&amp;s=electronics&amp;sr=1-153</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</si>
  <si>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</si>
  <si>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</si>
  <si>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</si>
  <si>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</si>
  <si>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https://m.media-amazon.com/images/W/WEBP_402378-T1/images/I/51dOjIreG4L._SX300_SY300_QL70_FMwebp_.jpg</t>
  </si>
  <si>
    <t>https://www.amazon.in/LG-inches-Ultra-43UQ7500PSF-Ceramic/dp/B0B3XY5YT4/ref=sr_1_154?qid=1672909131&amp;s=electronics&amp;sr=1-154</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</si>
  <si>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</si>
  <si>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</si>
  <si>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</si>
  <si>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</si>
  <si>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</si>
  <si>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</si>
  <si>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</si>
  <si>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https://m.media-amazon.com/images/W/WEBP_402378-T1/images/I/41+AJMzMo7L._SX342_SY445_.jpg</t>
  </si>
  <si>
    <t>https://www.amazon.in/Cable-Certified-48Gbps-Ultra-Dynamic/dp/B08TGG316Z/ref=sr_1_156?qid=1672909131&amp;s=electronics&amp;sr=1-156</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</si>
  <si>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</si>
  <si>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</si>
  <si>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</si>
  <si>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</si>
  <si>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https://m.media-amazon.com/images/W/WEBP_402378-T1/images/I/41hpz9rFbZL._SX300_SY300_QL70_FMwebp_.jpg</t>
  </si>
  <si>
    <t>https://www.amazon.in/LRIPL-Compatible-Bravia-Remote-Almost/dp/B071VMP1Z4/ref=sr_1_157?qid=1672909131&amp;s=electronics&amp;sr=1-157</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</si>
  <si>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</si>
  <si>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</si>
  <si>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</si>
  <si>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</si>
  <si>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</si>
  <si>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</si>
  <si>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</si>
  <si>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https://m.media-amazon.com/images/I/41wI9GGhTHL._SX300_SY300_QL70_FMwebp_.jpg</t>
  </si>
  <si>
    <t>https://www.amazon.in/Charging-Braided-Compatible-Samsung-Galaxy/dp/B08PSQRW2T/ref=sr_1_159?qid=1672909131&amp;s=electronics&amp;sr=1-159</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</si>
  <si>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</si>
  <si>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</si>
  <si>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</si>
  <si>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</si>
  <si>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</si>
  <si>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</si>
  <si>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</si>
  <si>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https://m.media-amazon.com/images/I/21yP58lKDoL._SX300_SY300_QL70_FMwebp_.jpg</t>
  </si>
  <si>
    <t>https://www.amazon.in/LRIPL-Remote-Control-Netflix-Compatible/dp/B08RX8G496/ref=sr_1_161?qid=1672909131&amp;s=electronics&amp;sr=1-161</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</si>
  <si>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</si>
  <si>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</si>
  <si>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</si>
  <si>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</si>
  <si>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</si>
  <si>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</si>
  <si>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</si>
  <si>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https://m.media-amazon.com/images/I/41ZptRPWCPL._SY300_SX300_QL70_FMwebp_.jpg</t>
  </si>
  <si>
    <t>https://www.amazon.in/Kodak-Inches-Certified-Android-32HDX7XPRO/dp/B08CS3BT4L/ref=sr_1_163?qid=1672909131&amp;s=electronics&amp;sr=1-163</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</si>
  <si>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</si>
  <si>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</si>
  <si>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</si>
  <si>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</si>
  <si>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https://m.media-amazon.com/images/W/WEBP_402378-T2/images/I/41R3n7+taUL._SY300_SX300_.jpg</t>
  </si>
  <si>
    <t>https://www.amazon.in/OXYURA-Airtel-Digital-Recording-Compatible/dp/B00RFWNJMC/ref=sr_1_164?qid=1672909131&amp;s=electronics&amp;sr=1-164</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</si>
  <si>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</si>
  <si>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</si>
  <si>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</si>
  <si>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https://m.media-amazon.com/images/W/WEBP_402378-T1/images/I/31OIv762uSL._SX300_SY300_QL70_FMwebp_.jpg</t>
  </si>
  <si>
    <t>https://www.amazon.in/AmazonBasics-Nylon-Braided-Lightning-Cable/dp/B082T6GXS5/ref=sr_1_165?qid=1672909131&amp;s=electronics&amp;sr=1-165</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</si>
  <si>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</si>
  <si>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</si>
  <si>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</si>
  <si>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</si>
  <si>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https://m.media-amazon.com/images/I/31y7uO5DU8L._SX300_SY300_QL70_FMwebp_.jpg</t>
  </si>
  <si>
    <t>https://www.amazon.in/Ambrane-Charging-480mbps-ABCC-100-Black-Grey/dp/B09CMQRQM6/ref=sr_1_166?qid=1672909131&amp;s=electronics&amp;sr=1-166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</si>
  <si>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</si>
  <si>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</si>
  <si>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</si>
  <si>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</si>
  <si>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https://m.media-amazon.com/images/I/41CF6GtnpKL._SX300_SY300_QL70_FMwebp_.jpg</t>
  </si>
  <si>
    <t>https://www.amazon.in/BlueRigger-Digital-Optical-Audio-Toslink/dp/B005LJQMCK/ref=sr_1_167?qid=1672909131&amp;s=electronics&amp;sr=1-167</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</si>
  <si>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</si>
  <si>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</si>
  <si>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</si>
  <si>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</si>
  <si>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https://m.media-amazon.com/images/W/WEBP_402378-T1/images/I/41qhsp6qcNL._SX300_SY300_QL70_FMwebp_.jpg</t>
  </si>
  <si>
    <t>https://www.amazon.in/DURACELL-Type-C-Micro-braided-Charge/dp/B09C6H53KH/ref=sr_1_168?qid=1672909131&amp;s=electronics&amp;sr=1-168</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</si>
  <si>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</si>
  <si>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</si>
  <si>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</si>
  <si>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</si>
  <si>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https://m.media-amazon.com/images/I/41HhmJpfjNL._SX300_SY300_QL70_FMwebp_.jpg</t>
  </si>
  <si>
    <t>https://www.amazon.in/VU-inches-Premium-Ultra-Smart/dp/B0BB3CBFBM/ref=sr_1_169?qid=1672909133&amp;s=electronics&amp;sr=1-169</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</si>
  <si>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</si>
  <si>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</si>
  <si>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</si>
  <si>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</si>
  <si>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</si>
  <si>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</si>
  <si>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Supports 120W Fast Charging|High Quality Design</t>
  </si>
  <si>
    <t>https://m.media-amazon.com/images/W/WEBP_402378-T1/images/I/21WhHd9leXL._SX300_SY300_QL70_FMwebp_.jpg</t>
  </si>
  <si>
    <t>https://www.amazon.in/Xiaomi-HyperCharge-Cable-100cm-Type-C/dp/B07YTNKVJQ/ref=sr_1_172?qid=1672909133&amp;s=electronics&amp;sr=1-172</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</si>
  <si>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</si>
  <si>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</si>
  <si>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</si>
  <si>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</si>
  <si>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https://m.media-amazon.com/images/I/41c5wGlZyPS._SX300_SY300_QL70_FMwebp_.jpg</t>
  </si>
  <si>
    <t>https://www.amazon.in/GENERIC-Ultra-Mini-Bluetooth-Dongle-Adapter/dp/B0117H7GZ6/ref=sr_1_173_mod_primary_new?qid=1672909133&amp;s=electronics&amp;sbo=RZvfv%2F%2FHxDF%2BO5021pAnSA%3D%3D&amp;sr=1-173</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</si>
  <si>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</si>
  <si>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</si>
  <si>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</si>
  <si>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</si>
  <si>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https://m.media-amazon.com/images/W/WEBP_402378-T2/images/I/31IS376AeYL._SX300_SY300_QL70_FMwebp_.jpg</t>
  </si>
  <si>
    <t>https://www.amazon.in/7SEVEN%C2%AE-Compatible-Control-Replacement-Original/dp/B09XJ1LM7R/ref=sr_1_174?qid=1672909133&amp;s=electronics&amp;sr=1-174</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</si>
  <si>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</si>
  <si>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</si>
  <si>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</si>
  <si>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</si>
  <si>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</si>
  <si>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</si>
  <si>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</si>
  <si>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https://m.media-amazon.com/images/W/WEBP_402378-T1/images/I/51DhRNtyo0L._SX300_SY300_QL70_FMwebp_.jpg</t>
  </si>
  <si>
    <t>https://www.amazon.in/Support-Display-Projector-Connectivity-E03i31/dp/B088Z1YWBC/ref=sr_1_176?qid=1672909133&amp;s=electronics&amp;sr=1-176</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</si>
  <si>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</si>
  <si>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</si>
  <si>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</si>
  <si>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</si>
  <si>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https://m.media-amazon.com/images/W/WEBP_402378-T2/images/I/31fpyR3mU4L._SX300_SY300_QL70_FMwebp_.jpg</t>
  </si>
  <si>
    <t>https://www.amazon.in/Zeb-HAA2021-HDMI-Meter-Cable/dp/B07VSG5SXZ/ref=sr_1_177?qid=1672909133&amp;s=electronics&amp;sr=1-177</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</si>
  <si>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</si>
  <si>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</si>
  <si>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</si>
  <si>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</si>
  <si>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https://m.media-amazon.com/images/I/31yHKPd+rsL._SY300_SX300_.jpg</t>
  </si>
  <si>
    <t>https://www.amazon.in/7SEVEN-Control-YouTube-Netflix-Compatible/dp/B08RWCZ6SY/ref=sr_1_178?qid=1672909133&amp;s=electronics&amp;sr=1-178</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</si>
  <si>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</si>
  <si>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</si>
  <si>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</si>
  <si>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</si>
  <si>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https://m.media-amazon.com/images/W/WEBP_402378-T1/images/I/41OrFRgZhYL._SX300_SY300_QL70_FMwebp_.jpg</t>
  </si>
  <si>
    <t>https://www.amazon.in/AmazonBasics-Digital-Optical-Converter-Adapter/dp/B07KSB1MLX/ref=sr_1_179?qid=1672909133&amp;s=electronics&amp;sr=1-179</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</si>
  <si>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</si>
  <si>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</si>
  <si>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</si>
  <si>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</si>
  <si>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https://m.media-amazon.com/images/I/41-NYo+m0JL._SY300_SX300_.jpg</t>
  </si>
  <si>
    <t>https://www.amazon.in/Wayona-Braided-Charging-Samsung-Galaxy/dp/B081FG1QYX/ref=sr_1_180?qid=1672909133&amp;s=electronics&amp;sr=1-180</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</si>
  <si>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</si>
  <si>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</si>
  <si>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</si>
  <si>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</si>
  <si>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</si>
  <si>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</si>
  <si>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</si>
  <si>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https://m.media-amazon.com/images/W/WEBP_402378-T2/images/I/313Ja+mXy6L._SY300_SX300_.jpg</t>
  </si>
  <si>
    <t>https://www.amazon.in/Ambrane-BCL-15-Lightning-Cable-Smartphone/dp/B0B3RHX6B6/ref=sr_1_183?qid=1672909133&amp;s=electronics&amp;sr=1-183</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</si>
  <si>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</si>
  <si>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</si>
  <si>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</si>
  <si>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</si>
  <si>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https://m.media-amazon.com/images/I/21DUuehBaRL._SX300_SY300_QL70_FMwebp_.jpg</t>
  </si>
  <si>
    <t>https://www.amazon.in/Belkin-USB-C-Charging-USB-IF-Certified/dp/B084N18QZY/ref=sr_1_184?qid=1672909133&amp;s=electronics&amp;sr=1-184</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</si>
  <si>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</si>
  <si>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</si>
  <si>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</si>
  <si>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</si>
  <si>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https://m.media-amazon.com/images/I/31vPhcWqqWL._SX300_SY300_QL70_FMwebp_.jpg</t>
  </si>
  <si>
    <t>https://www.amazon.in/LOHAYA-Television-Compatible-Samsung-Control/dp/B081NHWT6Z/ref=sr_1_185?qid=1672909133&amp;s=electronics&amp;sr=1-185</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</si>
  <si>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</si>
  <si>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</si>
  <si>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</si>
  <si>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</si>
  <si>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</si>
  <si>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</si>
  <si>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</si>
  <si>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https://m.media-amazon.com/images/W/WEBP_402378-T2/images/I/311wFoZMekL._SX300_SY300_QL70_FMwebp_.jpg</t>
  </si>
  <si>
    <t>https://www.amazon.in/Electvision-Compatible-verification-coustmer-7738090464/dp/B09JKNF147/ref=sr_1_187?qid=1672909133&amp;s=electronics&amp;sr=1-187</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</si>
  <si>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</si>
  <si>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</si>
  <si>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</si>
  <si>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</si>
  <si>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https://m.media-amazon.com/images/I/51sUInS8MiL._SY300_SX300_QL70_FMwebp_.jpg</t>
  </si>
  <si>
    <t>https://www.amazon.in/Acer-inches-Ready-Android-AR32AR2841HDSB/dp/B0B9959XF3/ref=sr_1_188?qid=1672909133&amp;s=electronics&amp;sr=1-188</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</si>
  <si>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</si>
  <si>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</si>
  <si>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</si>
  <si>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</si>
  <si>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https://m.media-amazon.com/images/I/31Kt+OO7C6L._SY300_SX300_.jpg</t>
  </si>
  <si>
    <t>https://www.amazon.in/realme-Charging-Micro-USB-Cable-Braided/dp/B09PNR6F8Q/ref=sr_1_189?qid=1672909133&amp;s=electronics&amp;sr=1-189</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</si>
  <si>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</si>
  <si>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</si>
  <si>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</si>
  <si>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</si>
  <si>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https://m.media-amazon.com/images/W/WEBP_402378-T1/images/I/31IdziegWVL._SX300_SY300_QL70_FMwebp_.jpg</t>
  </si>
  <si>
    <t>https://www.amazon.in/TP-Link-Archer-T3U-Wireless-MU-MIMO/dp/B07M69276N/ref=sr_1_190?qid=1672909133&amp;s=electronics&amp;sr=1-190</t>
  </si>
  <si>
    <t>https://m.media-amazon.com/images/W/WEBP_402378-T2/images/I/41ECCMs7tjL._SY300_SX300_QL70_FMwebp_.jpg</t>
  </si>
  <si>
    <t>https://www.amazon.in/Acer-inches-Ultra-Android-AR55AR2851UDFL/dp/B0B1YZ9CB8/ref=sr_1_191?qid=1672909133&amp;s=electronics&amp;sr=1-191</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</si>
  <si>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</si>
  <si>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</si>
  <si>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</si>
  <si>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</si>
  <si>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</si>
  <si>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</si>
  <si>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</si>
  <si>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https://m.media-amazon.com/images/I/416qO6VZHgL._SX300_SY300_QL70_FMwebp_.jpg</t>
  </si>
  <si>
    <t>https://www.amazon.in/Wayona-Charging-Charger-Samsung-Galaxy/dp/B08CTNJ985/ref=sr_1_193?qid=1672909134&amp;s=electronics&amp;sr=1-193</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</si>
  <si>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</si>
  <si>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</si>
  <si>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</si>
  <si>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</si>
  <si>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https://m.media-amazon.com/images/I/317OoQfs1gL._SX300_SY300_QL70_FMwebp_.jpg</t>
  </si>
  <si>
    <t>https://www.amazon.in/Syncwire-Cable-Charging-Compatible-Devices/dp/B0BP7XLX48/ref=sr_1_194?qid=1672909134&amp;s=electronics&amp;sr=1-194</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</si>
  <si>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</si>
  <si>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</si>
  <si>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</si>
  <si>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</si>
  <si>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https://m.media-amazon.com/images/W/WEBP_402378-T2/images/I/31HMoFzGZjL._SY300_SX300_QL70_FMwebp_.jpg</t>
  </si>
  <si>
    <t>https://www.amazon.in/Skadioo-Accessories-Receiver-Compatible-dongle/dp/B09LHXNZLR/ref=sr_1_195?qid=1672909134&amp;s=electronics&amp;sr=1-195</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</si>
  <si>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</si>
  <si>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https://m.media-amazon.com/images/W/WEBP_402378-T1/images/I/31w-BP4ey1L._SY445_SX342_QL70_FMwebp_.jpg</t>
  </si>
  <si>
    <t>https://www.amazon.in/FLiX-Charging-480Mbps-Andriod-Devices/dp/B0B3N8VG24/ref=sr_1_196?qid=1672909134&amp;s=electronics&amp;sr=1-196</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</si>
  <si>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</si>
  <si>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</si>
  <si>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</si>
  <si>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</si>
  <si>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</si>
  <si>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</si>
  <si>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</si>
  <si>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</si>
  <si>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</si>
  <si>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</si>
  <si>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https://m.media-amazon.com/images/W/WEBP_402378-T2/images/I/21Nw+BXh1kS._SY300_SX300_.jpg</t>
  </si>
  <si>
    <t>https://www.amazon.in/7SEVEN-Bluetooth-Command-Netflix-XMRM-00A/dp/B08XMSKKMM/ref=sr_1_199?qid=1672909134&amp;s=electronics&amp;sr=1-199</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</si>
  <si>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</si>
  <si>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</si>
  <si>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</si>
  <si>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</si>
  <si>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https://m.media-amazon.com/images/I/319bv0gNOeL._SX300_SY300_QL70_FMwebp_.jpg</t>
  </si>
  <si>
    <t>https://www.amazon.in/Sony-TV-Remote-Compatible-Control/dp/B09L8DT7D6/ref=sr_1_200?qid=1672909134&amp;s=electronics&amp;sr=1-200</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</si>
  <si>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</si>
  <si>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</si>
  <si>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</si>
  <si>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</si>
  <si>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https://m.media-amazon.com/images/W/WEBP_402378-T2/images/I/31RK9+CyhoL._SY300_SX300_.jpg</t>
  </si>
  <si>
    <t>https://www.amazon.in/Storite-USB-3-0-Micro-Cable/dp/B00GE55L22/ref=sr_1_201?qid=1672909134&amp;s=electronics&amp;sr=1-201</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</si>
  <si>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</si>
  <si>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</si>
  <si>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</si>
  <si>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</si>
  <si>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https://m.media-amazon.com/images/I/41vVXPCqnML._SX300_SY300_QL70_FMwebp_.jpg</t>
  </si>
  <si>
    <t>https://www.amazon.in/LTG500-Indestructible-Certified-Lightning-2Meter/dp/B0162K34H2/ref=sr_1_202?qid=1672909134&amp;s=electronics&amp;sr=1-202</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</si>
  <si>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</si>
  <si>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</si>
  <si>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</si>
  <si>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</si>
  <si>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</si>
  <si>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</si>
  <si>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</si>
  <si>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https://m.media-amazon.com/images/I/41sNnS4Rl7L._SX300_SY300_QL70_FMwebp_.jpg</t>
  </si>
  <si>
    <t>https://www.amazon.in/AmazonBasics-Double-Braided-Nylon-Type-C/dp/B07CWNJLPC/ref=sr_1_204?qid=1672909134&amp;s=electronics&amp;sr=1-204</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</si>
  <si>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</si>
  <si>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</si>
  <si>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</si>
  <si>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</si>
  <si>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https://m.media-amazon.com/images/I/41p9mn0fmIL._SY300_SX300_QL70_FMwebp_.jpg</t>
  </si>
  <si>
    <t>https://www.amazon.in/AmazonBasics-USB-3-0-Cable-Meters/dp/B00NH12R1O/ref=sr_1_205?qid=1672909134&amp;s=electronics&amp;sr=1-205</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</si>
  <si>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</si>
  <si>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</si>
  <si>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</si>
  <si>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</si>
  <si>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</si>
  <si>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</si>
  <si>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</si>
  <si>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</si>
  <si>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</si>
  <si>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</si>
  <si>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https://m.media-amazon.com/images/W/WEBP_402378-T1/images/I/41Q5zqyjWPL._SY300_SX300_QL70_FMwebp_.jpg</t>
  </si>
  <si>
    <t>https://www.amazon.in/Karbonn-Millennium-KJW32SKHD-Phantom-Bezel-Less/dp/B0B466C3G4/ref=sr_1_208?qid=1672909134&amp;s=electronics&amp;sr=1-208</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</si>
  <si>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</si>
  <si>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</si>
  <si>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</si>
  <si>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</si>
  <si>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</si>
  <si>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</si>
  <si>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</si>
  <si>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</si>
  <si>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</si>
  <si>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</si>
  <si>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https://m.media-amazon.com/images/W/WEBP_402378-T2/images/I/31VSKlEpP-L._SX300_SY300_QL70_FMwebp_.jpg</t>
  </si>
  <si>
    <t>https://www.amazon.in/AmazonBasics-Certified-Lightning-Charge-Meters/dp/B07DC4RZPY/ref=sr_1_211?qid=1672909134&amp;s=electronics&amp;sr=1-211</t>
  </si>
  <si>
    <t>https://m.media-amazon.com/images/W/WEBP_402378-T1/images/I/41IAkUhz1NL._SY300_SX300_QL70_FMwebp_.jpg</t>
  </si>
  <si>
    <t>https://www.amazon.in/Samsung-inches-Crystal-Ultra-UA55AUE65AKXXL/dp/B0B15GSPQW/ref=sr_1_212?qid=1672909134&amp;s=electronics&amp;sr=1-212</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</si>
  <si>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</si>
  <si>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</si>
  <si>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</si>
  <si>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</si>
  <si>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https://m.media-amazon.com/images/W/WEBP_402378-T2/images/I/316rtwd6jOL._SX300_SY300_QL70_FMwebp_.jpg</t>
  </si>
  <si>
    <t>https://www.amazon.in/LOHAYA-Television-Remote-Compatible-Control/dp/B08GJNM9N7/ref=sr_1_213?qid=1672909134&amp;s=electronics&amp;sr=1-213</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</si>
  <si>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</si>
  <si>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</si>
  <si>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</si>
  <si>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</si>
  <si>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https://m.media-amazon.com/images/I/41Fu3K9KAZL._SX300_SY300_QL70_FMwebp_.jpg</t>
  </si>
  <si>
    <t>https://www.amazon.in/DURACELL-Micro-braided-Charge-Cable/dp/B09C6FML9B/ref=sr_1_214?qid=1672909134&amp;s=electronics&amp;sr=1-214</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</si>
  <si>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</si>
  <si>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</si>
  <si>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</si>
  <si>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</si>
  <si>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https://m.media-amazon.com/images/I/31PBfa92GVL._SX300_SY300_QL70_FMwebp_.jpg</t>
  </si>
  <si>
    <t>https://www.amazon.in/Zebronics-CU3100V-charging-capacity-durability/dp/B0B65MJ45G/ref=sr_1_215?qid=1672909134&amp;s=electronics&amp;sr=1-215</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</si>
  <si>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</si>
  <si>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</si>
  <si>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</si>
  <si>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https://m.media-amazon.com/images/W/WEBP_402378-T1/images/I/41jh12qGXuL._SX300_SY300_QL70_FMwebp_.jpg</t>
  </si>
  <si>
    <t>https://www.amazon.in/MI-inches-Smart-Android-L43M7-EAIN/dp/B0B6F8HHR6/ref=sr_1_217?qid=1672909135&amp;s=electronics&amp;sr=1-217</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</si>
  <si>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</si>
  <si>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</si>
  <si>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</si>
  <si>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</si>
  <si>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https://m.media-amazon.com/images/I/21rGO6HtUxL._SY445_SX342_QL70_FMwebp_.jpg</t>
  </si>
  <si>
    <t>https://www.amazon.in/Belkin-Lightning-AirPods-MFi-Certified-Charging/dp/B084MZXJN6/ref=sr_1_218?qid=1672909135&amp;s=electronics&amp;sr=1-218</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</si>
  <si>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</si>
  <si>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</si>
  <si>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</si>
  <si>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</si>
  <si>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https://m.media-amazon.com/images/W/WEBP_402378-T2/images/I/313wnMF+cVL._SX342_SY445_.jpg</t>
  </si>
  <si>
    <t>https://www.amazon.in/Time-Office-Replacement-Startek-FM220U/dp/B08XMG618K/ref=sr_1_220?qid=1672909135&amp;s=electronics&amp;sr=1-220</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</si>
  <si>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</si>
  <si>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</si>
  <si>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</si>
  <si>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</si>
  <si>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https://m.media-amazon.com/images/I/41LwSJdthGL._SX300_SY300_QL70_FMwebp_.jpg</t>
  </si>
  <si>
    <t>https://www.amazon.in/Caldipree-Silicone-Compatible-BN68-13897A-2022-BLACK/dp/B0BCKWZ884/ref=sr_1_221?qid=1672909135&amp;s=electronics&amp;sr=1-221</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</si>
  <si>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</si>
  <si>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</si>
  <si>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</si>
  <si>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</si>
  <si>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https://m.media-amazon.com/images/W/WEBP_402378-T2/images/I/41oK+rXtssS._SY300_SX300_.jpg</t>
  </si>
  <si>
    <t>https://www.amazon.in/Storite%C2%AE-USB-2-0-Mini-0-88feet/dp/B00GGGOYEK/ref=sr_1_222?qid=1672909135&amp;s=electronics&amp;sr=1-222</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</si>
  <si>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</si>
  <si>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</si>
  <si>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</si>
  <si>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</si>
  <si>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https://m.media-amazon.com/images/W/WEBP_402378-T2/images/I/41qMoS4lfRL._SX300_SY300_QL70_FMwebp_.jpg</t>
  </si>
  <si>
    <t>https://www.amazon.in/Universal-Remote-Control-Sony-Bravia/dp/B07ZR4S1G4/ref=sr_1_223_mod_primary_new?qid=1672909135&amp;s=electronics&amp;sbo=RZvfv%2F%2FHxDF%2BO5021pAnSA%3D%3D&amp;sr=1-223</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</si>
  <si>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</si>
  <si>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</si>
  <si>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</si>
  <si>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</si>
  <si>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https://m.media-amazon.com/images/W/WEBP_402378-T1/images/I/413aXXtr4CL._SX300_SY300_QL70_FMwebp_.jpg</t>
  </si>
  <si>
    <t>https://www.amazon.in/Cotbolt-Compatible-BN59-01312A-Shockproof-Protective/dp/B09C635BMM/ref=sr_1_224?qid=1672909135&amp;s=electronics&amp;sr=1-224</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</si>
  <si>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</si>
  <si>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</si>
  <si>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</si>
  <si>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</si>
  <si>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https://m.media-amazon.com/images/W/WEBP_402378-T2/images/I/41k0WxE3sKS._SY445_SX342_QL70_FMwebp_.jpg</t>
  </si>
  <si>
    <t>https://www.amazon.in/BlueRigger-High-Speed-Cable-Ethernet/dp/B00GG59HU2/ref=sr_1_225?qid=1672909135&amp;s=electronics&amp;sr=1-225</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</si>
  <si>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</si>
  <si>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</si>
  <si>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</si>
  <si>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</si>
  <si>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https://m.media-amazon.com/images/I/31Lqjmed98L._SX300_SY300_QL70_FMwebp_.jpg</t>
  </si>
  <si>
    <t>https://www.amazon.in/Amkette-Charging-Cable-iPhone-Touch/dp/B00RGLI0ZS/ref=sr_1_226?qid=1672909135&amp;s=electronics&amp;sr=1-226</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</si>
  <si>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</si>
  <si>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</si>
  <si>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</si>
  <si>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https://m.media-amazon.com/images/I/51lDlqmDxQL._SY300_SX300_QL70_FMwebp_.jpg</t>
  </si>
  <si>
    <t>https://www.amazon.in/TCL-inches-Certified-Android-32S615/dp/B09ZPJT8B2/ref=sr_1_227?qid=1672909135&amp;s=electronics&amp;sr=1-227</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</si>
  <si>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</si>
  <si>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</si>
  <si>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</si>
  <si>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</si>
  <si>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https://m.media-amazon.com/images/I/31wPIFxnDaL._SY445_SX342_QL70_FMwebp_.jpg</t>
  </si>
  <si>
    <t>https://www.amazon.in/POPIO-Charging-Cable-OnePlus-Devices/dp/B07HZ2QCGR/ref=sr_1_228?qid=1672909135&amp;s=electronics&amp;sr=1-228</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</si>
  <si>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</si>
  <si>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</si>
  <si>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</si>
  <si>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</si>
  <si>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https://m.media-amazon.com/images/W/WEBP_402378-T2/images/I/31xucq3GGyL._SX300_SY300_QL70_FMwebp_.jpg</t>
  </si>
  <si>
    <t>https://www.amazon.in/MYVN-Fast-Charging-Compatible-iPhone-Devices/dp/B095244Q22/ref=sr_1_229?qid=1672909135&amp;s=electronics&amp;sr=1-229</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</si>
  <si>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</si>
  <si>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</si>
  <si>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</si>
  <si>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</si>
  <si>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https://m.media-amazon.com/images/W/WEBP_402378-T2/images/I/416A01cyQYL._SX300_SY300_QL70_FMwebp_.jpg</t>
  </si>
  <si>
    <t>https://www.amazon.in/Tata-Sky-Universal-Remote-Compatible/dp/B08CKW1KH9/ref=sr_1_230?qid=1672909135&amp;s=electronics&amp;sr=1-230</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</si>
  <si>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</si>
  <si>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</si>
  <si>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</si>
  <si>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</si>
  <si>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https://m.media-amazon.com/images/I/41p+lllC3HL._SY300_SX300_.jpg</t>
  </si>
  <si>
    <t>https://www.amazon.in/WZATCO-Pixel-Portable-Projector-Compatible/dp/B0BLV1GNLN/ref=sr_1_231?qid=1672909135&amp;s=electronics&amp;sr=1-231</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</si>
  <si>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</si>
  <si>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</si>
  <si>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</si>
  <si>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</si>
  <si>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https://m.media-amazon.com/images/W/WEBP_402378-T1/images/I/317Uu2STldL._SX300_SY300_QL70_FMwebp_.jpg</t>
  </si>
  <si>
    <t>https://www.amazon.in/Tata-Remote-Control-Compatible-tatasky/dp/B08RHPDNVV/ref=sr_1_232?qid=1672909135&amp;s=electronics&amp;sr=1-232</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</si>
  <si>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</si>
  <si>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</si>
  <si>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</si>
  <si>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</si>
  <si>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</si>
  <si>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</si>
  <si>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</si>
  <si>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https://m.media-amazon.com/images/I/31f4cZdDnJL._SX300_SY300_QL70_FMwebp_.jpg</t>
  </si>
  <si>
    <t>https://www.amazon.in/Amazon-Basics-Lightning-Certified-Charging/dp/B0B8SSZ76F/ref=sr_1_234?qid=1672909135&amp;s=electronics&amp;sr=1-234</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</si>
  <si>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</si>
  <si>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</si>
  <si>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</si>
  <si>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</si>
  <si>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https://m.media-amazon.com/images/I/31QdoA5bJAL._SX300_SY300_QL70_FMwebp_.jpg</t>
  </si>
  <si>
    <t>https://www.amazon.in/CrypoTM-Universal-Remote-Compatible-Sky/dp/B0841KQR1Z/ref=sr_1_235?qid=1672909135&amp;s=electronics&amp;sr=1-235</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</si>
  <si>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</si>
  <si>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</si>
  <si>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</si>
  <si>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</si>
  <si>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https://m.media-amazon.com/images/I/41YDz0uQZaL._SY300_SX300_QL70_FMwebp_.jpg</t>
  </si>
  <si>
    <t>https://www.amazon.in/Karbonn-Millennium-KJW32NSHDF-Phantom-Bezel-Less/dp/B0B467CCB9/ref=sr_1_236?qid=1672909135&amp;s=electronics&amp;sr=1-236</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</si>
  <si>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</si>
  <si>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</si>
  <si>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</si>
  <si>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</si>
  <si>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https://m.media-amazon.com/images/I/41BaZZ48wjS._SX300_SY300_QL70_FMwebp_.jpg</t>
  </si>
  <si>
    <t>https://www.amazon.in/OnePlus-138-7-inches-Android-55U1S/dp/B095JQVC7N/ref=sr_1_237?qid=1672909135&amp;s=electronics&amp;sr=1-237</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</si>
  <si>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</si>
  <si>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</si>
  <si>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</si>
  <si>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</si>
  <si>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https://m.media-amazon.com/images/W/WEBP_402378-T2/images/I/41-VkhORGAL._SX300_SY300_QL70_FMwebp_.jpg</t>
  </si>
  <si>
    <t>https://www.amazon.in/Meter-Speed-Plated-Female-Extension/dp/B08PPHFXG3/ref=sr_1_238?qid=1672909135&amp;s=electronics&amp;sr=1-238</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</si>
  <si>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</si>
  <si>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</si>
  <si>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</si>
  <si>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</si>
  <si>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https://m.media-amazon.com/images/W/WEBP_402378-T1/images/I/417qayz2nNL._SX300_SY300_QL70_FMwebp_.jpg</t>
  </si>
  <si>
    <t>https://www.amazon.in/AmazonBasics-AZHDAD01-HDMI-Coupler-Black/dp/B06XR9PR5X/ref=sr_1_239?qid=1672909135&amp;s=electronics&amp;sr=1-239</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</si>
  <si>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</si>
  <si>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</si>
  <si>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</si>
  <si>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</si>
  <si>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https://m.media-amazon.com/images/I/41ovRStbxUL._SX300_SY300_QL70_FMwebp_.jpg</t>
  </si>
  <si>
    <t>https://www.amazon.in/boAt-LTG-550v3-Lightning-Resistance/dp/B09JSW16QD/ref=sr_1_240?qid=1672909135&amp;s=electronics&amp;sr=1-240</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</si>
  <si>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</si>
  <si>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</si>
  <si>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</si>
  <si>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</si>
  <si>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</si>
  <si>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</si>
  <si>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</si>
  <si>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https://m.media-amazon.com/images/I/31U-gk8FwsL._SX300_SY300_QL70_FMwebp_.jpg</t>
  </si>
  <si>
    <t>https://www.amazon.in/Astigo-Compatible-Remote-Airtel-Set/dp/B09127FZCK/ref=sr_1_242?qid=1672909136&amp;s=electronics&amp;sr=1-242</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</si>
  <si>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</si>
  <si>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</si>
  <si>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</si>
  <si>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</si>
  <si>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https://m.media-amazon.com/images/I/41yMQskyzFL._SX300_SY300_QL70_FMwebp_.jpg</t>
  </si>
  <si>
    <t>https://www.amazon.in/Caprigo-Universal-Monitor-Rotatable-Black-M416/dp/B083GQGT3Z/ref=sr_1_243?qid=1672909136&amp;s=electronics&amp;sr=1-243</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</si>
  <si>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</si>
  <si>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</si>
  <si>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</si>
  <si>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</si>
  <si>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https://m.media-amazon.com/images/W/WEBP_402378-T1/images/I/41ngtt1EmoL._SX300_SY300_QL70_FMwebp_.jpg</t>
  </si>
  <si>
    <t>https://www.amazon.in/Portronics-Konnect-Charging-Resistant-Braided/dp/B09Q8WQ5QJ/ref=sr_1_244?qid=1672909136&amp;s=electronics&amp;sr=1-244</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</si>
  <si>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</si>
  <si>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</si>
  <si>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</si>
  <si>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</si>
  <si>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https://m.media-amazon.com/images/I/31J3pwT7i4L._SY300_SX300_QL70_FMwebp_.jpg</t>
  </si>
  <si>
    <t>https://www.amazon.in/TATASKY-Connection-Month-Basic-Installation/dp/B07YZG8PPY/ref=sr_1_245?qid=1672909136&amp;s=electronics&amp;sr=1-245</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</si>
  <si>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</si>
  <si>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</si>
  <si>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</si>
  <si>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</si>
  <si>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https://m.media-amazon.com/images/W/WEBP_402378-T1/images/I/31KL5uYqVRL._SX300_SY300_QL70_FMwebp_.jpg</t>
  </si>
  <si>
    <t>https://www.amazon.in/Remote-Compatible-Samsung-Control-Works/dp/B09H39KTTB/ref=sr_1_246?qid=1672909136&amp;s=electronics&amp;sr=1-246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</si>
  <si>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</si>
  <si>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</si>
  <si>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</si>
  <si>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</si>
  <si>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https://m.media-amazon.com/images/W/WEBP_402378-T1/images/I/31h559f7EaL._SX300_SY300_QL70_FMwebp_.jpg</t>
  </si>
  <si>
    <t>https://www.amazon.in/SoniVision-SA-D100-Theater-Compatible-RM-ANU156/dp/B08DCVRW98/ref=sr_1_247?qid=1672909136&amp;s=electronics&amp;sr=1-247</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</si>
  <si>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</si>
  <si>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</si>
  <si>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</si>
  <si>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</si>
  <si>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https://m.media-amazon.com/images/I/41+H-BiHBlS._SX300_SY300_.jpg</t>
  </si>
  <si>
    <t>https://www.amazon.in/RTSTM-Support-10-Meters-Devices/dp/B0718ZN31Q/ref=sr_1_249?qid=1672909136&amp;s=electronics&amp;sr=1-249</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</si>
  <si>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</si>
  <si>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</si>
  <si>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</si>
  <si>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</si>
  <si>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https://m.media-amazon.com/images/I/41VKU5Lkg3L._SX300_SY300_QL70_FMwebp_.jpg</t>
  </si>
  <si>
    <t>https://www.amazon.in/LTG-500-2Mtr-Cable-Metallic-Silver/dp/B0162LYSFS/ref=sr_1_250?qid=1672909136&amp;s=electronics&amp;sr=1-250</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</si>
  <si>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</si>
  <si>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</si>
  <si>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</si>
  <si>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</si>
  <si>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https://m.media-amazon.com/images/W/WEBP_402378-T2/images/I/41rDN2Ylj1L._SX300_SY300_QL70_FMwebp_.jpg</t>
  </si>
  <si>
    <t>https://www.amazon.in/AGARO-Type-C-Charging-Braided-1-2Meters/dp/B07PFJ5VQD/ref=sr_1_251?qid=1672909136&amp;s=electronics&amp;sr=1-251</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</si>
  <si>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</si>
  <si>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</si>
  <si>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</si>
  <si>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</si>
  <si>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https://m.media-amazon.com/images/W/WEBP_402378-T2/images/I/41AcG6PavXL._SX300_SY300_QL70_FMwebp_.jpg</t>
  </si>
  <si>
    <t>https://www.amazon.in/AmazonBasics-Feet-DisplayPort-Cable/dp/B01J8S6X2I/ref=sr_1_252?qid=1672909136&amp;s=electronics&amp;sr=1-252</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</si>
  <si>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</si>
  <si>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</si>
  <si>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</si>
  <si>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</si>
  <si>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https://images-na.ssl-images-amazon.com/images/W/WEBP_402378-T2/images/I/51Y4ApH7emL._SX300_SY300_QL70_FMwebp_.jpg</t>
  </si>
  <si>
    <t>https://www.amazon.in/Inches-Ultra-Smart-Android-L43M6-ES/dp/B09MJ77786/ref=sr_1_253?qid=1672909136&amp;s=electronics&amp;sr=1-253</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</si>
  <si>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</si>
  <si>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</si>
  <si>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</si>
  <si>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</si>
  <si>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https://m.media-amazon.com/images/I/51TJwbyAtNL._SX300_SY300_QL70_FMwebp_.jpg</t>
  </si>
  <si>
    <t>https://www.amazon.in/Sansui-Certified-Android-JSW55ASUHD-Mystique/dp/B09NNGHG22/ref=sr_1_254?qid=1672909136&amp;s=electronics&amp;sr=1-254</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</si>
  <si>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</si>
  <si>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</si>
  <si>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</si>
  <si>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</si>
  <si>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https://m.media-amazon.com/images/I/4173mQ7F-mL._SX300_SY300_QL70_FMwebp_.jpg</t>
  </si>
  <si>
    <t>https://www.amazon.in/LOHAYA-Remote-Compatible-Smart-Control/dp/B07V5YF4ND/ref=sr_1_255?qid=1672909136&amp;s=electronics&amp;sr=1-255</t>
  </si>
  <si>
    <t>https://m.media-amazon.com/images/W/WEBP_402378-T2/images/I/31q4l5k9uOL._SX300_SY300_QL70_FMwebp_.jpg</t>
  </si>
  <si>
    <t>https://www.amazon.in/Zebronics-charging-capacity-durability-Black/dp/B0B65P827P/ref=sr_1_256?qid=1672909136&amp;s=electronics&amp;sr=1-256</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</si>
  <si>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</si>
  <si>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</si>
  <si>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</si>
  <si>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https://m.media-amazon.com/images/I/21DySoa1X+L._SY300_SX300_.jpg</t>
  </si>
  <si>
    <t>https://www.amazon.in/Belkin-USB-C-Charging-USB-IF-Certified/dp/B084MZYBTV/ref=sr_1_257?qid=1672909136&amp;s=electronics&amp;sr=1-257</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</si>
  <si>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</si>
  <si>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</si>
  <si>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</si>
  <si>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</si>
  <si>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https://m.media-amazon.com/images/I/31DRQ+kgWaL._SY300_SX300_.jpg</t>
  </si>
  <si>
    <t>https://www.amazon.in/RC802V-Compatible-43S6500FS-49S6800FS-Non-Bluetooth/dp/B097ZQTDVZ/ref=sr_1_258?qid=1672909136&amp;s=electronics&amp;sr=1-258</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</si>
  <si>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</si>
  <si>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</si>
  <si>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</si>
  <si>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</si>
  <si>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https://m.media-amazon.com/images/W/WEBP_402378-T2/images/I/31MQ2YXMb4L._SY445_SX342_QL70_FMwebp_.jpg</t>
  </si>
  <si>
    <t>https://www.amazon.in/Wayona-Braided-Charging-Lightening-Compatible/dp/B0B5F3YZY4/ref=sr_1_259?qid=1672909136&amp;s=electronics&amp;sr=1-259</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</si>
  <si>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</si>
  <si>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</si>
  <si>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</si>
  <si>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</si>
  <si>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https://m.media-amazon.com/images/W/WEBP_402378-T2/images/I/41FQPJ+s61L._SX342_SY445_.jpg</t>
  </si>
  <si>
    <t>https://www.amazon.in/Charging-Certified-Lightning-Transfer-Iphone12/dp/B09G5TSGXV/ref=sr_1_260?qid=1672909136&amp;s=electronics&amp;sr=1-260</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</si>
  <si>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</si>
  <si>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</si>
  <si>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</si>
  <si>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</si>
  <si>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https://m.media-amazon.com/images/W/WEBP_402378-T2/images/I/41vJcrdr5mL._SY300_SX300_QL70_FMwebp_.jpg</t>
  </si>
  <si>
    <t>https://www.amazon.in/AmazonBasics-16-Gauge-Speaker-Wire-Feet/dp/B006LW0WDQ/ref=sr_1_263?qid=1672909136&amp;s=electronics&amp;sr=1-263</t>
  </si>
  <si>
    <t>https://m.media-amazon.com/images/W/WEBP_402378-T2/images/I/31VemHkewfL._SX300_SY300_QL70_FMwebp_.jpg</t>
  </si>
  <si>
    <t>https://www.amazon.in/Ambrane-Charging-Neckband-Wireless-ACT/dp/B09YLX91QR/ref=sr_1_272?qid=1672909138&amp;s=electronics&amp;sr=1-272</t>
  </si>
  <si>
    <t>https://m.media-amazon.com/images/I/41etMsrKqTL._SX300_SY300_QL70_FMwebp_.jpg</t>
  </si>
  <si>
    <t>https://www.amazon.in/Wayona-Braided-Charger-Charging-Samsung/dp/B081FJWN52/ref=sr_1_273?qid=1672909138&amp;s=electronics&amp;sr=1-273</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</si>
  <si>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</si>
  <si>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</si>
  <si>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</si>
  <si>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</si>
  <si>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https://m.media-amazon.com/images/I/41js3ITzVHL._SY300_SX300_QL70_FMwebp_.jpg</t>
  </si>
  <si>
    <t>https://www.amazon.in/Maxicom-B-28-Universal-Bracket-inches/dp/B0758F7KK7/ref=sr_1_274?qid=1672909138&amp;s=electronics&amp;sr=1-274</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</si>
  <si>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</si>
  <si>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</si>
  <si>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</si>
  <si>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</si>
  <si>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https://m.media-amazon.com/images/W/WEBP_402378-T2/images/I/31dENZ1gQVL._SX300_SY300_QL70_FMwebp_.jpg</t>
  </si>
  <si>
    <t>https://www.amazon.in/Smashtronics%C2%AE-Silicone-Firestick-Control-Shockproof/dp/B09L835C3V/ref=sr_1_276?qid=1672909138&amp;s=electronics&amp;sr=1-276</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</si>
  <si>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</si>
  <si>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</si>
  <si>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</si>
  <si>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</si>
  <si>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https://m.media-amazon.com/images/W/WEBP_402378-T2/images/I/41rEpW57SyL._SX300_SY300_QL70_FMwebp_.jpg</t>
  </si>
  <si>
    <t>https://www.amazon.in/Electvision-Remote-Control-Compatible-Without/dp/B098TV3L96/ref=sr_1_279?qid=1672909138&amp;s=electronics&amp;sr=1-279</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</si>
  <si>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</si>
  <si>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</si>
  <si>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</si>
  <si>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</si>
  <si>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</si>
  <si>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</si>
  <si>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</si>
  <si>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</si>
  <si>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</si>
  <si>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</si>
  <si>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</si>
  <si>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</si>
  <si>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https://m.media-amazon.com/images/I/31qs7auuBKL._SY445_SX342_QL70_FMwebp_.jpg</t>
  </si>
  <si>
    <t>https://www.amazon.in/Croma-transfer-Durability-warranty-CRCMA0106sTC10/dp/B09BW2GP18/ref=sr_1_289?qid=1672909138&amp;s=electronics&amp;sr=1-289</t>
  </si>
  <si>
    <t>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</si>
  <si>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</si>
  <si>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</si>
  <si>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</si>
  <si>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</si>
  <si>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https://m.media-amazon.com/images/I/51uVckL1jRL._SY300_SX300_QL70_FMwebp_.jpg</t>
  </si>
  <si>
    <t>https://www.amazon.in/Sony-Bravia-inches-Google-KD-65X74K/dp/B09WN3SRC7/ref=sr_1_291?qid=1672909138&amp;s=electronics&amp;sr=1-291</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</si>
  <si>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</si>
  <si>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</si>
  <si>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</si>
  <si>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</si>
  <si>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https://m.media-amazon.com/images/I/31x9nSr-rqL._SY300_SX300_QL70_FMwebp_.jpg</t>
  </si>
  <si>
    <t>https://www.amazon.in/7SEVEN-Compatible-Non-Voice-Infrared-Universal/dp/B09B125CFJ/ref=sr_1_290?qid=1672909139&amp;s=electronics&amp;sr=1-290</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</si>
  <si>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</si>
  <si>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</si>
  <si>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</si>
  <si>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</si>
  <si>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https://m.media-amazon.com/images/I/31c+W3iUSxL._SY300_SX300_.jpg</t>
  </si>
  <si>
    <t>https://www.amazon.in/7SEVENTM-Compatible-Android-Original-Replacement/dp/B09RQRZW2X/ref=sr_1_291?qid=1672909139&amp;s=electronics&amp;sr=1-291</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</si>
  <si>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</si>
  <si>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</si>
  <si>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</si>
  <si>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</si>
  <si>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https://m.media-amazon.com/images/I/41Ft9wrU55L._SX300_SY300_QL70_FMwebp_.jpg</t>
  </si>
  <si>
    <t>https://www.amazon.in/Storite-Feet-Micro-USB-Cable/dp/B07924P3C5/ref=sr_1_292?qid=1672909139&amp;s=electronics&amp;sr=1-292</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</si>
  <si>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</si>
  <si>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</si>
  <si>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</si>
  <si>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</si>
  <si>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</si>
  <si>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</si>
  <si>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</si>
  <si>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https://m.media-amazon.com/images/I/41QvckgGiCL._SY300_SX300_QL70_FMwebp_.jpg</t>
  </si>
  <si>
    <t>https://www.amazon.in/SVM-Products-Premium-Quality-Unbreakable/dp/B07VVXJ2P5/ref=sr_1_300?qid=1672909139&amp;s=electronics&amp;sr=1-300</t>
  </si>
  <si>
    <t>https://m.media-amazon.com/images/W/WEBP_402378-T2/images/I/41pdZIhY+gL._SY300_SX300_.jpg</t>
  </si>
  <si>
    <t>https://www.amazon.in/VU-inches-GloLED-Google-65GloLED/dp/B0BC8BQ432/ref=sr_1_302?qid=1672909139&amp;s=electronics&amp;sr=1-302</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</si>
  <si>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</si>
  <si>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</si>
  <si>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</si>
  <si>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</si>
  <si>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https://m.media-amazon.com/images/I/41Bh7qwDUmL._SY445_SX342_QL70_FMwebp_.jpg</t>
  </si>
  <si>
    <t>https://www.amazon.in/Cablecreation-Audio-Cable-3-5mm-2-Male/dp/B06XFTHCNY/ref=sr_1_305?qid=1672909139&amp;s=electronics&amp;sr=1-305</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</si>
  <si>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</si>
  <si>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</si>
  <si>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</si>
  <si>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</si>
  <si>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</si>
  <si>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</si>
  <si>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</si>
  <si>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</si>
  <si>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</si>
  <si>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https://m.media-amazon.com/images/I/41jTlkBBf4L._SX300_SY300_QL70_FMwebp_.jpg</t>
  </si>
  <si>
    <t>https://www.amazon.in/AmazonBasics-Certified-Lightning-Charge-Collection/dp/B07DWFX9YS/ref=sr_1_333?qid=1672909140&amp;s=electronics&amp;sr=1-333</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</si>
  <si>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</si>
  <si>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</si>
  <si>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</si>
  <si>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</si>
  <si>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https://m.media-amazon.com/images/I/41BIgj-8fML._SY300_SX300_QL70_FMwebp_.jpg</t>
  </si>
  <si>
    <t>https://www.amazon.in/AmazonBasics-High-Speed-Female-Extension-Cable/dp/B01D5H90L4/ref=sr_1_335?qid=1672909140&amp;s=electronics&amp;sr=1-335</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</si>
  <si>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</si>
  <si>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</si>
  <si>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</si>
  <si>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</si>
  <si>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</si>
  <si>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</si>
  <si>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</si>
  <si>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</si>
  <si>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</si>
  <si>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</si>
  <si>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https://m.media-amazon.com/images/W/WEBP_402378-T2/images/I/315sEpeo50L._SX300_SY300_QL70_FMwebp_.jpg</t>
  </si>
  <si>
    <t>https://www.amazon.in/Compatible-Suitable-Control-Non-Support-Netflix/dp/B09F6D21BY/ref=sr_1_344?qid=1672909141&amp;s=electronics&amp;sr=1-344</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</si>
  <si>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</si>
  <si>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</si>
  <si>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</si>
  <si>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</si>
  <si>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https://m.media-amazon.com/images/W/WEBP_402378-T2/images/I/31M+JM+KZIL._SY300_SX300_.jpg</t>
  </si>
  <si>
    <t>https://www.amazon.in/Realme-Smart-TV-Stick-4K/dp/B09LQQYNZQ/ref=sr_1_352?qid=1672909141&amp;s=electronics&amp;sr=1-352</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</si>
  <si>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</si>
  <si>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</si>
  <si>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</si>
  <si>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</si>
  <si>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</si>
  <si>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</si>
  <si>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</si>
  <si>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https://m.media-amazon.com/images/W/WEBP_402378-T2/images/I/41wgqEfJy3L._SX300_SY300_QL70_FMwebp_.jpg</t>
  </si>
  <si>
    <t>https://www.amazon.in/Lapster-mantra-cable-data-black/dp/B0B61HYR92/ref=sr_1_371?qid=1672909143&amp;s=electronics&amp;sr=1-371</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</si>
  <si>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</si>
  <si>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</si>
  <si>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</si>
  <si>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</si>
  <si>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https://m.media-amazon.com/images/I/41SxrTzMivL._SX300_SY300_QL70_FMwebp_.jpg</t>
  </si>
  <si>
    <t>https://www.amazon.in/AmazonBasics-Braided-HDMI-Cable-3-Feet/dp/B075ZTJ9XR/ref=sr_1_380?qid=1672909143&amp;s=electronics&amp;sr=1-380</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</si>
  <si>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</si>
  <si>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</si>
  <si>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</si>
  <si>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</si>
  <si>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https://m.media-amazon.com/images/W/WEBP_402378-T2/images/I/315GvM3Qq6S._SX300_SY300_QL70_FMwebp_.jpg</t>
  </si>
  <si>
    <t>https://www.amazon.in/Bluetooth-Transmitter-Receiver-Headphones-Speakers/dp/B0978V2CP6/ref=sr_1_385?qid=1672909144&amp;s=electronics&amp;sr=1-385</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</si>
  <si>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</si>
  <si>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</si>
  <si>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</si>
  <si>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</si>
  <si>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https://m.media-amazon.com/images/W/WEBP_402378-T1/images/I/41zEHNLyhKL._SX300_SY300_QL70_FMwebp_.jpg</t>
  </si>
  <si>
    <t>https://www.amazon.in/KRISONS-Multimedia-Standing-Bluetooth-Connectivity/dp/B09LRZYBH1/ref=sr_1_388?qid=1672909144&amp;s=electronics&amp;sr=1-388</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</si>
  <si>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</si>
  <si>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</si>
  <si>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</si>
  <si>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</si>
  <si>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</si>
  <si>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</si>
  <si>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</si>
  <si>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https://m.media-amazon.com/images/W/WEBP_402378-T1/images/I/41Zc-phmoEL._SX300_SY300_QL70_FMwebp_.jpg</t>
  </si>
  <si>
    <t>https://www.amazon.in/Dealfreez-Compatible-Shockproof-Silicone-Anti-Lost/dp/B098LCVYPW/ref=sr_1_395?qid=1672909144&amp;s=electronics&amp;sr=1-395</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</si>
  <si>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</si>
  <si>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</si>
  <si>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</si>
  <si>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</si>
  <si>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</si>
  <si>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</si>
  <si>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</si>
  <si>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https://m.media-amazon.com/images/W/WEBP_402378-T2/images/I/51HNUsgY29L._SY300_SX300_QL70_FMwebp_.jpg</t>
  </si>
  <si>
    <t>https://www.amazon.in/inches-Ready-Smart-VW32PRO-Black/dp/B08PZ6HZLT/ref=sr_1_404?qid=1672909144&amp;s=electronics&amp;sr=1-404</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</si>
  <si>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</si>
  <si>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</si>
  <si>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</si>
  <si>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</si>
  <si>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https://m.media-amazon.com/images/I/31x1oQ78mDL._SY300_SX300_QL70_FMwebp_.jpg</t>
  </si>
  <si>
    <t>https://www.amazon.in/Airtel-Digital-TV-Month-Recording/dp/B075TJHWVC/ref=sr_1_407_mod_primary_new?qid=1672909144&amp;s=electronics&amp;sbo=RZvfv%2F%2FHxDF%2BO5021pAnSA%3D%3D&amp;sr=1-407</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</si>
  <si>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</si>
  <si>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</si>
  <si>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</si>
  <si>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</si>
  <si>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https://m.media-amazon.com/images/W/WEBP_402378-T1/images/I/31GCzAA+FyL._SY300_SX300_.jpg</t>
  </si>
  <si>
    <t>https://www.amazon.in/LOHAYA-Assistant-Compatible-Xstream-Function/dp/B09LV13JFB/ref=sr_1_408?qid=1672909144&amp;s=electronics&amp;sr=1-408</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</si>
  <si>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</si>
  <si>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</si>
  <si>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</si>
  <si>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</si>
  <si>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</si>
  <si>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</si>
  <si>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</si>
  <si>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https://m.media-amazon.com/images/I/21pqzUPpJNL._SY300_SX300_QL70_FMwebp_.jpg</t>
  </si>
  <si>
    <t>https://www.amazon.in/Amazon-Brand-Solimo-Charging-Cable/dp/B09VH568H7/ref=sr_1_415?qid=1672909145&amp;s=electronics&amp;sr=1-415</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</si>
  <si>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</si>
  <si>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</si>
  <si>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</si>
  <si>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</si>
  <si>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</si>
  <si>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</si>
  <si>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</si>
  <si>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https://m.media-amazon.com/images/W/WEBP_402378-T2/images/I/31yPzs3mAlL._SX300_SY300_QL70_FMwebp_.jpg</t>
  </si>
  <si>
    <t>https://www.amazon.in/Astigo-Compatible-Remote-Control-Smart/dp/B08TZD7FQN/ref=sr_1_423?qid=1672909145&amp;s=electronics&amp;sr=1-423</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</si>
  <si>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</si>
  <si>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</si>
  <si>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</si>
  <si>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</si>
  <si>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https://m.media-amazon.com/images/W/WEBP_402378-T2/images/I/51iQQPQSiGL._SX300_SY300_QL70_FMwebp_.jpg</t>
  </si>
  <si>
    <t>https://www.amazon.in/Toshiba-inches-Android-43V35KP-Silver/dp/B0B21XL94T/ref=sr_1_425?qid=1672909145&amp;s=electronics&amp;sr=1-425</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</si>
  <si>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</si>
  <si>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</si>
  <si>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</si>
  <si>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</si>
  <si>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https://m.media-amazon.com/images/I/317Bv9KEltL._SX300_SY300_QL70_FMwebp_.jpg</t>
  </si>
  <si>
    <t>https://www.amazon.in/Lenovo-Tangle-free-Aramid-braided-1-2m-transmission-certified/dp/B09PTT8DZF/ref=sr_1_438?qid=1672909146&amp;s=electronics&amp;sr=1-438</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</si>
  <si>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</si>
  <si>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</si>
  <si>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</si>
  <si>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</si>
  <si>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https://m.media-amazon.com/images/W/WEBP_402378-T2/images/I/41Vpx5MVtaL._SY300_SX300_QL70_FMwebp_.jpg</t>
  </si>
  <si>
    <t>https://www.amazon.in/Amazon-Brand-Charging-Suitable-Supported/dp/B0B94JPY2N/ref=sr_1_444?qid=1672909146&amp;s=electronics&amp;sr=1-444</t>
  </si>
  <si>
    <t>https://m.media-amazon.com/images/W/WEBP_402378-T2/images/I/51dOjIreG4L._SX300_SY300_QL70_FMwebp_.jpg</t>
  </si>
  <si>
    <t>https://www.amazon.in/LG-inches-Ultra-55UQ7500PSF-Ceramic/dp/B0B3XXSB1K/ref=sr_1_445?qid=1672909146&amp;s=electronics&amp;sr=1-445</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</si>
  <si>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</si>
  <si>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</si>
  <si>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</si>
  <si>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</si>
  <si>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https://m.media-amazon.com/images/W/WEBP_402378-T1/images/I/41o4qDiFFwL._SX300_SY300_QL70_FMwebp_.jpg</t>
  </si>
  <si>
    <t>https://www.amazon.in/Tata-Sky-Digital-Setup-Remote/dp/B08RZ12GKR/ref=sr_1_447?qid=1672909146&amp;s=electronics&amp;sr=1-447</t>
  </si>
  <si>
    <t>https://m.media-amazon.com/images/W/WEBP_402378-T2/images/I/31XFe74gRjL._SX300_SY300_QL70_FMwebp_.jpg</t>
  </si>
  <si>
    <t>https://www.amazon.in/pTron-Charging-480Mbps-Durable-Smartphone/dp/B0B4T8RSJ1/ref=sr_1_448?qid=1672909146&amp;s=electronics&amp;sr=1-448</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</si>
  <si>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</si>
  <si>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</si>
  <si>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</si>
  <si>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</si>
  <si>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https://m.media-amazon.com/images/I/51eyIMn02bL._SX300_SY300_QL70_FMwebp_.jpg</t>
  </si>
  <si>
    <t>https://www.amazon.in/VU-inches-Premium-Smart-43GA/dp/B0B7B9V9QP/ref=sr_1_449?qid=1672909146&amp;s=electronics&amp;sr=1-449</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</si>
  <si>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</si>
  <si>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</si>
  <si>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</si>
  <si>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</si>
  <si>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https://m.media-amazon.com/images/I/41XgWuRRNFL._SX300_SY300_QL70_FMwebp_.jpg</t>
  </si>
  <si>
    <t>https://www.amazon.in/Storite-USB-3-0-Transfer-Enclosures/dp/B08XXVXP3J/ref=sr_1_450?qid=1672909146&amp;s=electronics&amp;sr=1-450</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</si>
  <si>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</si>
  <si>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</si>
  <si>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</si>
  <si>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</si>
  <si>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https://m.media-amazon.com/images/I/51xYKHUpdHL._SY300_SX300_QL70_FMwebp_.jpg</t>
  </si>
  <si>
    <t>https://www.amazon.in/Kodak-inches-32HDX900S-Ready-Black/dp/B06XGWRKYT/ref=sr_1_451?qid=1672909146&amp;s=electronics&amp;sr=1-451</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</si>
  <si>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</si>
  <si>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</si>
  <si>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</si>
  <si>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</si>
  <si>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</si>
  <si>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</si>
  <si>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</si>
  <si>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https://m.media-amazon.com/images/I/31jcyZIAWWL._SX300_SY300_QL70_FMwebp_.jpg</t>
  </si>
  <si>
    <t>https://www.amazon.in/V-smash-Firestick-Remote/dp/B09TY4MSH3/ref=sr_1_453?qid=1672909146&amp;s=electronics&amp;sr=1-453</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</si>
  <si>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</si>
  <si>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</si>
  <si>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</si>
  <si>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</si>
  <si>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https://m.media-amazon.com/images/W/WEBP_402378-T2/images/I/41m1oMmTMCL._SX300_SY300_QL70_FMwebp_.jpg</t>
  </si>
  <si>
    <t>https://www.amazon.in/AmazonBasics-High-Speed-Braided-10-Foot-1-Pack/dp/B07RY2X9MP/ref=sr_1_454?qid=1672909146&amp;s=electronics&amp;sr=1-454</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</si>
  <si>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</si>
  <si>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</si>
  <si>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</si>
  <si>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</si>
  <si>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https://m.media-amazon.com/images/I/41uqZs26+oL._SY300_SX300_.jpg</t>
  </si>
  <si>
    <t>https://www.amazon.in/Hisense-inches-Bezelless-Google-50A6H/dp/B0B2C5MJN6/ref=sr_1_456?qid=1672909146&amp;s=electronics&amp;sr=1-456</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</si>
  <si>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</si>
  <si>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</si>
  <si>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</si>
  <si>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</si>
  <si>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https://m.media-amazon.com/images/I/41+BBk2fGcL._SX342_SY445_.jpg</t>
  </si>
  <si>
    <t>https://www.amazon.in/Tuarso-High-Speed-Compatible-Television-Projectors/dp/B0BBMGLQDW/ref=sr_1_457?qid=1672909147&amp;s=electronics&amp;sr=1-457</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</si>
  <si>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</si>
  <si>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</si>
  <si>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</si>
  <si>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</si>
  <si>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https://m.media-amazon.com/images/W/WEBP_402378-T1/images/I/31bCliyezAL._SX300_SY300_QL70_FMwebp_.jpg</t>
  </si>
  <si>
    <t>https://www.amazon.in/AmazonBasics-USB-Type-C-Micro-B-Cable/dp/B01LONQBDG/ref=sr_1_458?qid=1672909147&amp;s=electronics&amp;sr=1-458</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</si>
  <si>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</si>
  <si>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</si>
  <si>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</si>
  <si>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</si>
  <si>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https://m.media-amazon.com/images/I/512qfz0MI0L._SX300_SY300_QL70_FMwebp_.jpg</t>
  </si>
  <si>
    <t>https://www.amazon.in/Kodak-inches-55CA0909-Digital-Surround/dp/B08XXF5V6G/ref=sr_1_462?qid=1672909147&amp;s=electronics&amp;sr=1-462</t>
  </si>
  <si>
    <t>https://www.amazon.in/Smashtronics%C2%AE-Silicone-Firestick-Control-Shockproof/dp/B09HK9JH4F/ref=sr_1_463?qid=1672909147&amp;s=electronics&amp;sr=1-463</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</si>
  <si>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</si>
  <si>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</si>
  <si>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</si>
  <si>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</si>
  <si>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https://m.media-amazon.com/images/I/31NDmmkm19L._SX300_SY300_QL70_FMwebp_.jpg</t>
  </si>
  <si>
    <t>https://www.amazon.in/7SEVENTM-Universal-Replacement-Original-Television/dp/B09MMD1FDN/ref=sr_1_464?qid=1672909147&amp;s=electronics&amp;sr=1-464</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</si>
  <si>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</si>
  <si>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</si>
  <si>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</si>
  <si>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</si>
  <si>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https://m.media-amazon.com/images/I/21rEkD8xxpL._SX300_SY300_QL70_FMwebp_.jpg</t>
  </si>
  <si>
    <t>https://www.amazon.in/PROLEGEND%C2%AE-PL-T002-Universal-Stand-Screen/dp/B09HN7LD5L/ref=sr_1_465?qid=1672909147&amp;s=electronics&amp;sr=1-465</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</si>
  <si>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</si>
  <si>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</si>
  <si>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</si>
  <si>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</si>
  <si>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https://m.media-amazon.com/images/I/41hCikFvL7L._SY300_SX300_QL70_FMwebp_.jpg</t>
  </si>
  <si>
    <t>https://www.amazon.in/WANBO-X1-Pro-Projector-Correction/dp/B0BNDD9TN6/ref=sr_1_466?qid=1672909147&amp;s=electronics&amp;sr=1-466</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</si>
  <si>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</si>
  <si>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</si>
  <si>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</si>
  <si>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</si>
  <si>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https://m.media-amazon.com/images/I/31VRCXh9kQS._SX300_SY300_QL70_FMwebp_.jpg</t>
  </si>
  <si>
    <t>https://www.amazon.in/Lava-Elements-Charging-Speed-Type-C/dp/B0941392C8/ref=sr_1_467?qid=1672909147&amp;s=electronics&amp;sr=1-467</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</si>
  <si>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</si>
  <si>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</si>
  <si>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</si>
  <si>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</si>
  <si>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</si>
  <si>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</si>
  <si>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</si>
  <si>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https://m.media-amazon.com/images/I/51UUmio53PL._SX300_SY300_QL70_FMwebp_.jpg</t>
  </si>
  <si>
    <t>https://www.amazon.in/Technotech-High-Speed-Cable-Meter/dp/B016MDK4F4/ref=sr_1_469?qid=1672909147&amp;s=electronics&amp;sr=1-469</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</si>
  <si>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</si>
  <si>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</si>
  <si>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</si>
  <si>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</si>
  <si>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https://m.media-amazon.com/images/I/31+EyQ3FtIL._SY300_SX300_.jpg</t>
  </si>
  <si>
    <t>https://www.amazon.in/NK-STAR-USB-Wireless-Receiver/dp/B08G43CCLC/ref=sr_1_470?qid=1672909147&amp;s=electronics&amp;sr=1-470</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</si>
  <si>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</si>
  <si>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</si>
  <si>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</si>
  <si>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</si>
  <si>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https://m.media-amazon.com/images/I/31JbtMrUYpL._SX300_SY300_QL70_FMwebp_.jpg</t>
  </si>
  <si>
    <t>https://www.amazon.in/LS-LAPSTER-Quality-Assured-Biometric/dp/B0B61GCHC1/ref=sr_1_471?qid=1672909147&amp;s=electronics&amp;sr=1-471</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</si>
  <si>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</si>
  <si>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</si>
  <si>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</si>
  <si>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</si>
  <si>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https://www.amazon.in/AmazonBasics-High-Speed-Braided-6-Foot-1-Pack/dp/B07RX14W1Q/ref=sr_1_472?qid=1672909147&amp;s=electronics&amp;sr=1-472</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</si>
  <si>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</si>
  <si>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</si>
  <si>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</si>
  <si>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</si>
  <si>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https://m.media-amazon.com/images/I/41s2f-e1d3L._SY300_SX300_QL70_FMwebp_.jpg</t>
  </si>
  <si>
    <t>https://www.amazon.in/Kodak-inches-Android-50UHDX7XPROBL-Bezel-Less/dp/B09PLD9TCD/ref=sr_1_473?qid=1672909147&amp;s=electronics&amp;sr=1-473</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</si>
  <si>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</si>
  <si>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</si>
  <si>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</si>
  <si>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</si>
  <si>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https://m.media-amazon.com/images/W/WEBP_402378-T1/images/I/41J0RvJFffL._SX300_SY300_QL70_FMwebp_.jpg</t>
  </si>
  <si>
    <t>https://www.amazon.in/Generation-Space-Saving-Solution-Management-Speakers/dp/B0B8ZKWGKD/ref=sr_1_474?qid=1672909147&amp;s=electronics&amp;sr=1-474</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</si>
  <si>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</si>
  <si>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</si>
  <si>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</si>
  <si>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</si>
  <si>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https://m.media-amazon.com/images/W/WEBP_402378-T2/images/I/41eThX4gyWL._SY300_SX300_QL70_FMwebp_.jpg</t>
  </si>
  <si>
    <t>https://www.amazon.in/Sansui-inches-JSY32SKHD-Bezel-less-Design/dp/B09NNJ9WYM/ref=sr_1_475?qid=1672909147&amp;s=electronics&amp;sr=1-475</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</si>
  <si>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</si>
  <si>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</si>
  <si>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</si>
  <si>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</si>
  <si>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https://m.media-amazon.com/images/W/WEBP_402378-T2/images/I/51L+sZTCgzL._SY300_SX300_.jpg</t>
  </si>
  <si>
    <t>https://www.amazon.in/Synqe-Charging-Charger-Samsung-Galaxy/dp/B08H5L8V1L/ref=sr_1_476?qid=1672909147&amp;s=electronics&amp;sr=1-476</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</si>
  <si>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</si>
  <si>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</si>
  <si>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</si>
  <si>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</si>
  <si>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</si>
  <si>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</si>
  <si>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</si>
  <si>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https://m.media-amazon.com/images/I/4175g2Idd9L._SY445_SX342_QL70_FMwebp_.jpg</t>
  </si>
  <si>
    <t>https://www.amazon.in/BESTOR%C2%AE-48Gbps-9-80FT-Braided-Cord-4K/dp/B09HCH3JZG/ref=sr_1_478?qid=1672909147&amp;s=electronics&amp;sr=1-478</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</si>
  <si>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</si>
  <si>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</si>
  <si>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</si>
  <si>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</si>
  <si>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https://m.media-amazon.com/images/W/WEBP_402378-T1/images/I/31z9cuviPzL._SX300_SY300_QL70_FMwebp_.jpg</t>
  </si>
  <si>
    <t>https://www.amazon.in/Virtual-Reality-Headset-Headphones-Gaming/dp/B097JVLW3L/ref=sr_1_479?qid=1672909147&amp;s=electronics&amp;sr=1-479</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</si>
  <si>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</si>
  <si>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</si>
  <si>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</si>
  <si>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</si>
  <si>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https://m.media-amazon.com/images/W/WEBP_402378-T2/images/I/311Rq7jXvgL._SY445_SX342_QL70_FMwebp_.jpg</t>
  </si>
  <si>
    <t>https://www.amazon.in/Amazon-Brand-Charging-Suitable-Supported/dp/B09SB6SJB4/ref=sr_1_480?qid=1672909147&amp;s=electronics&amp;sr=1-480</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</si>
  <si>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</si>
  <si>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</si>
  <si>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</si>
  <si>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</si>
  <si>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https://m.media-amazon.com/images/W/WEBP_402378-T1/images/I/41TBdmDqSjL._SY445_SX342_QL70_FMwebp_.jpg</t>
  </si>
  <si>
    <t>https://www.amazon.in/Charging-Braided-Compatible-Samsung-Galaxy/dp/B08NW8GHCJ/ref=sr_1_481?qid=1672909149&amp;s=electronics&amp;sr=1-481</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</si>
  <si>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</si>
  <si>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</si>
  <si>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</si>
  <si>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</si>
  <si>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https://m.media-amazon.com/images/W/WEBP_402378-T1/images/I/213GZPC7uwL._SX300_SY300_QL70_FMwebp_.jpg</t>
  </si>
  <si>
    <t>https://www.amazon.in/Shopoflux-Silicone-Remote-Cover-Xiaomi/dp/B09YHLPQYT/ref=sr_1_482?qid=1672909149&amp;s=electronics&amp;sr=1-482</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</si>
  <si>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</si>
  <si>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</si>
  <si>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</si>
  <si>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</si>
  <si>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https://m.media-amazon.com/images/W/WEBP_402378-T2/images/I/31WPRa-K7GL._SY445_SX342_QL70_FMwebp_.jpg</t>
  </si>
  <si>
    <t>https://www.amazon.in/EYNK-Charging-Charger-Transfer-Smartphones/dp/B08G1RW2Q3/ref=sr_1_483?qid=1672909149&amp;s=electronics&amp;sr=1-483</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</si>
  <si>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</si>
  <si>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</si>
  <si>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</si>
  <si>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</si>
  <si>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https://m.media-amazon.com/images/W/WEBP_402378-T1/images/I/41sA8PA31pL._SY300_SX300_QL70_FMwebp_.jpg</t>
  </si>
  <si>
    <t>https://www.amazon.in/LUNAGARIYA%C2%AE-Protective-Compatible-Control-Dimensions/dp/B08YXJJW8H/ref=sr_1_484?qid=1672909149&amp;s=electronics&amp;sr=1-484</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</si>
  <si>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</si>
  <si>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</si>
  <si>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</si>
  <si>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</si>
  <si>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https://m.media-amazon.com/images/W/WEBP_402378-T2/images/I/31w1SSKA-tL._SX300_SY300_QL70_FMwebp_.jpg</t>
  </si>
  <si>
    <t>https://www.amazon.in/7SEVENTM-Bluetooth-Command-Compatible-Control/dp/B09P8M18QM/ref=sr_1_485?qid=1672909149&amp;s=electronics&amp;sr=1-485</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</si>
  <si>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</si>
  <si>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</si>
  <si>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</si>
  <si>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</si>
  <si>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https://m.media-amazon.com/images/W/WEBP_402378-T2/images/I/41Bi9ZwBQ7L._SX300_SY300_QL70_FMwebp_.jpg</t>
  </si>
  <si>
    <t>https://www.amazon.in/PRUSHTI-COVER-BAGS-Protective-Xstream/dp/B08BG4M4N7/ref=sr_1_486?qid=1672909149&amp;s=electronics&amp;sr=1-486</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</si>
  <si>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</si>
  <si>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</si>
  <si>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</si>
  <si>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</si>
  <si>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https://m.media-amazon.com/images/I/41dwFttHxpL._SX300_SY300_QL70_FMwebp_.jpg</t>
  </si>
  <si>
    <t>https://www.amazon.in/Female-Converter-Adapter-Projectors-Devices/dp/B07VJ9ZTXS/ref=sr_1_487?qid=1672909149&amp;s=electronics&amp;sr=1-487</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</si>
  <si>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</si>
  <si>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</si>
  <si>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</si>
  <si>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</si>
  <si>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https://m.media-amazon.com/images/W/WEBP_402378-T1/images/I/51xmNdrIlcS._SY300_SX300_QL70_FMwebp_.jpg</t>
  </si>
  <si>
    <t>https://www.amazon.in/Mi-inches-Ready-Android-Black/dp/B084872DQY/ref=sr_1_488?qid=1672909149&amp;s=electronics&amp;sr=1-488</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</si>
  <si>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</si>
  <si>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</si>
  <si>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</si>
  <si>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</si>
  <si>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https://m.media-amazon.com/images/W/WEBP_402378-T1/images/I/41Wb7LHAeLL._SY300_SX300_QL70_FMwebp_.jpg</t>
  </si>
  <si>
    <t>https://www.amazon.in/Storite-USB-2-0-Mini-External/dp/B00GGGOYEU/ref=sr_1_489?qid=1672909149&amp;s=electronics&amp;sr=1-489</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</si>
  <si>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</si>
  <si>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</si>
  <si>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</si>
  <si>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</si>
  <si>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https://m.media-amazon.com/images/I/51UuhCYmBnL._SY300_SX300_QL70_FMwebp_.jpg</t>
  </si>
  <si>
    <t>https://www.amazon.in/TCL-inches-Certified-Android-43P615/dp/B08FD2VSD9/ref=sr_1_490?qid=1672909149&amp;s=electronics&amp;sr=1-490</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</si>
  <si>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</si>
  <si>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</si>
  <si>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</si>
  <si>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</si>
  <si>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https://m.media-amazon.com/images/I/31-q0xhaTAL._SY445_SX342_QL70_FMwebp_.jpg</t>
  </si>
  <si>
    <t>https://www.amazon.in/REDTECH-Lightning-Certified-Charging-Compatible/dp/B0BQRJ3C47/ref=sr_1_491?qid=1672909149&amp;s=electronics&amp;sr=1-491</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</si>
  <si>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</si>
  <si>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</si>
  <si>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</si>
  <si>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</si>
  <si>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</si>
  <si>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</si>
  <si>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</si>
  <si>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https://m.media-amazon.com/images/W/WEBP_402378-T1/images/I/51z60rNcKSL._SY300_SX300_QL70_FMwebp_.jpg</t>
  </si>
  <si>
    <t>https://www.amazon.in/AmazonBasics-108cm-inch-Ultra-Smart/dp/B087JWLZ2K/ref=sr_1_493?qid=1672909149&amp;s=electronics&amp;sr=1-493</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</si>
  <si>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</si>
  <si>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</si>
  <si>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</si>
  <si>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</si>
  <si>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</si>
  <si>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</si>
  <si>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</si>
  <si>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</si>
  <si>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</si>
  <si>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</si>
  <si>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https://m.media-amazon.com/images/W/WEBP_402378-T1/images/I/31Lfjbfc47L._SX300_SY300_QL70_FMwebp_.jpg</t>
  </si>
  <si>
    <t>https://www.amazon.in/Airtel-DigitalTV-Setup-Box-Remote/dp/B08PKBMJKS/ref=sr_1_496?qid=1672909149&amp;s=electronics&amp;sr=1-496</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</si>
  <si>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</si>
  <si>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</si>
  <si>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</si>
  <si>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</si>
  <si>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https://m.media-amazon.com/images/I/41Jy61seJKL._SX300_SY300_QL70_FMwebp_.jpg</t>
  </si>
  <si>
    <t>https://www.amazon.in/Airtel-Pack-Entertainment-Installation-Months/dp/B0B8VQ7KDS/ref=sr_1_497?qid=1672909149&amp;s=electronics&amp;sr=1-497</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</si>
  <si>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</si>
  <si>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</si>
  <si>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</si>
  <si>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</si>
  <si>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https://m.media-amazon.com/images/I/41I2mS67DyL._SY300_SX300_QL70_FMwebp_.jpg</t>
  </si>
  <si>
    <t>https://www.amazon.in/ESR-Lightning-MFi-Certified-Delivery-Charging/dp/B086JTMRYL/ref=sr_1_498?qid=1672909149&amp;s=electronics&amp;sr=1-498</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</si>
  <si>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</si>
  <si>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</si>
  <si>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</si>
  <si>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</si>
  <si>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https://m.media-amazon.com/images/W/WEBP_402378-T2/images/I/41mW+TS5WKL._SY300_SX300_.jpg</t>
  </si>
  <si>
    <t>https://www.amazon.in/138-8-inches-Ultra-Android-L55M6-ES/dp/B09RWQ7YR6/ref=sr_1_499?qid=1672909149&amp;s=electronics&amp;sr=1-499</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</si>
  <si>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</si>
  <si>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</si>
  <si>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</si>
  <si>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</si>
  <si>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https://m.media-amazon.com/images/W/WEBP_402378-T2/images/I/51R1cOolXRL._SX300_SY300_QL70_FMwebp_.jpg</t>
  </si>
  <si>
    <t>https://www.amazon.in/Storite%C2%AE-150cm-Female-Extension-Printers/dp/B00OFM6PEO/ref=sr_1_500?qid=1672909149&amp;s=electronics&amp;sr=1-500</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</si>
  <si>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</si>
  <si>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</si>
  <si>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</si>
  <si>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</si>
  <si>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https://m.media-amazon.com/images/I/41WCgGbvwhL._SX300_SY300_QL70_ML2_.jpg</t>
  </si>
  <si>
    <t>https://www.amazon.in/Fire-Boltt-Bluetooth-Calling-Assistance-Resolution/dp/B0BF57RN3K/ref=sr_1_1?qid=1672895748&amp;s=electronics&amp;sr=1-1</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</si>
  <si>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</si>
  <si>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</si>
  <si>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</si>
  <si>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</si>
  <si>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https://m.media-amazon.com/images/I/41sHRWXCfvL._SX300_SY300_QL70_ML2_.jpg</t>
  </si>
  <si>
    <t>https://www.amazon.in/Fire-Boltt-Phoenix-Bluetooth-Calling-Monitoring/dp/B0B3RRWSF6/ref=sr_1_4?qid=1672895748&amp;s=electronics&amp;sr=1-4</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</si>
  <si>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</si>
  <si>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</si>
  <si>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</si>
  <si>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</si>
  <si>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https://m.media-amazon.com/images/I/41d69zua5LL._SX300_SY300_QL70_ML2_.jpg</t>
  </si>
  <si>
    <t>https://www.amazon.in/boAt-Wave-Call-Dedicated-Multi-Sport/dp/B0B5B6PQCT/ref=sr_1_5?qid=1672895748&amp;s=electronics&amp;sr=1-5</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</si>
  <si>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</si>
  <si>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</si>
  <si>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</si>
  <si>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</si>
  <si>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https://m.media-amazon.com/images/I/31grUs8OpvL._SX300_SY300_QL70_ML2_.jpg</t>
  </si>
  <si>
    <t>https://www.amazon.in/20000mAh-Sandstone-Triple-Charging-Delivery/dp/B08HV83HL3/ref=sr_1_6?qid=1672895748&amp;s=electronics&amp;sr=1-6</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</si>
  <si>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</si>
  <si>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</si>
  <si>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</si>
  <si>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</si>
  <si>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https://m.media-amazon.com/images/I/41Wd9J6nfpL._SX300_SY300_QL70_ML2_.jpg</t>
  </si>
  <si>
    <t>https://www.amazon.in/Redmi-Storage-Segment-5000mAh-Battery/dp/B0BBN4DZBD/ref=sr_1_7?qid=1672895748&amp;s=electronics&amp;sr=1-7</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</si>
  <si>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</si>
  <si>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</si>
  <si>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</si>
  <si>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</si>
  <si>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https://m.media-amazon.com/images/I/41iEc0hf6TL._SX300_SY300_QL70_ML2_.jpg</t>
  </si>
  <si>
    <t>https://www.amazon.in/OnePlus-Nord-Jade-128GB-Storage/dp/B0B3CPQ5PF/ref=sr_1_8?qid=1672895748&amp;s=electronics&amp;sr=1-8</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</si>
  <si>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</si>
  <si>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</si>
  <si>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</si>
  <si>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https://m.media-amazon.com/images/I/41CB1rnC5tL._SX300_SY300_QL70_ML2_.jpg</t>
  </si>
  <si>
    <t>https://www.amazon.in/Redmi-Storage-Segment-5000mAh-Battery/dp/B0BBN56J5H/ref=sr_1_10?qid=1672895748&amp;s=electronics&amp;sr=1-10</t>
  </si>
  <si>
    <t>https://m.media-amazon.com/images/I/41JM3Ra+tiL._SY300_SX300_.jpg</t>
  </si>
  <si>
    <t>https://www.amazon.in/Redmi-Segment-5000mAh-Battery-Leather/dp/B0BBN3WF7V/ref=sr_1_11?qid=1672895748&amp;s=electronics&amp;sr=1-11</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</si>
  <si>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</si>
  <si>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</si>
  <si>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</si>
  <si>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</si>
  <si>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https://m.media-amazon.com/images/I/41ML8ZbPiiL._SY300_SX300_QL70_ML2_.jpg</t>
  </si>
  <si>
    <t>https://www.amazon.in/SanDisk-Ultra%C2%AE-microSDXCTM-Warranty-Smartphones/dp/B0BDRVFDKP/ref=sr_1_12?qid=1672895748&amp;s=electronics&amp;sr=1-12</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</si>
  <si>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</si>
  <si>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</si>
  <si>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</si>
  <si>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</si>
  <si>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https://m.media-amazon.com/images/I/41Peg4pz7fL._SX300_SY300_QL70_ML2_.jpg</t>
  </si>
  <si>
    <t>https://www.amazon.in/Noise-Bluetooth-Calling-Tracking-Detection/dp/B0B5LVS732/ref=sr_1_13?qid=1672895748&amp;s=electronics&amp;sr=1-13</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</si>
  <si>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</si>
  <si>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</si>
  <si>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</si>
  <si>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</si>
  <si>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https://m.media-amazon.com/images/I/31-hWNXDxiL._SX300_SY300_QL70_ML2_.jpg</t>
  </si>
  <si>
    <t>https://www.amazon.in/Nokia-105-Single-Wireless-Charcoal/dp/B09V2Q4QVQ/ref=sr_1_14?qid=1672895748&amp;s=electronics&amp;sr=1-14</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</si>
  <si>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</si>
  <si>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</si>
  <si>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</si>
  <si>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</si>
  <si>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https://m.media-amazon.com/images/I/41rxRY5TDSL._SX300_SY300_QL70_ML2_.jpg</t>
  </si>
  <si>
    <t>https://www.amazon.in/boAt-Wave-Lite-Smartwatch-Activity/dp/B09V12K8NT/ref=sr_1_15?qid=1672895748&amp;s=electronics&amp;sr=1-15</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</si>
  <si>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</si>
  <si>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</si>
  <si>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</si>
  <si>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</si>
  <si>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https://m.media-amazon.com/images/I/31NnmYempPL._SX300_SY300_QL70_ML2_.jpg</t>
  </si>
  <si>
    <t>https://www.amazon.in/JBL-C100SI-Ear-Headphones-Black/dp/B01DEWVZ2C/ref=sr_1_16?qid=1672895748&amp;s=electronics&amp;sr=1-16</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</si>
  <si>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</si>
  <si>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</si>
  <si>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</si>
  <si>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</si>
  <si>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https://m.media-amazon.com/images/I/41kg-+XWoxL._SY300_SX300_.jpg</t>
  </si>
  <si>
    <t>https://www.amazon.in/Samsung-Galaxy-Storage-MediaTek-Battery/dp/B0BMGB3CH9/ref=sr_1_17?qid=1672895748&amp;s=electronics&amp;sr=1-17</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</si>
  <si>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</si>
  <si>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</si>
  <si>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</si>
  <si>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</si>
  <si>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https://m.media-amazon.com/images/I/41KBaLUTYHL._SX300_SY300_QL70_ML2_.jpg</t>
  </si>
  <si>
    <t>https://www.amazon.in/Tangentbeat-Bluetooth-Headphones-Waterproof-Cancelation/dp/B08D77XZX5/ref=sr_1_18?qid=1672895748&amp;s=electronics&amp;sr=1-18</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</si>
  <si>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</si>
  <si>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</si>
  <si>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</si>
  <si>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</si>
  <si>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https://m.media-amazon.com/images/I/41WpD4fqT4L._SX300_SY300_QL70_ML2_.jpg</t>
  </si>
  <si>
    <t>https://www.amazon.in/Redmi-Charcoal-Storage-Battery-Booster/dp/B09XB8GFBQ/ref=sr_1_19?qid=1672895748&amp;s=electronics&amp;sr=1-19</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</si>
  <si>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</si>
  <si>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</si>
  <si>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</si>
  <si>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</si>
  <si>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https://m.media-amazon.com/images/I/41LZP1CmYRL._SX300_SY300_QL70_ML2_.jpg</t>
  </si>
  <si>
    <t>https://www.amazon.in/PTron-Bullet-Pro-Lightweight-Smartphones/dp/B07WG8PDCW/ref=sr_1_20?qid=1672895748&amp;s=electronics&amp;sr=1-20</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</si>
  <si>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</si>
  <si>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</si>
  <si>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</si>
  <si>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</si>
  <si>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https://m.media-amazon.com/images/I/31J6I7SrLXL._SX300_SY300_QL70_ML2_.jpg</t>
  </si>
  <si>
    <t>https://www.amazon.in/Boat-BassHeads-100-Inspired-Earphones/dp/B07GPXXNNG/ref=sr_1_21?qid=1672895748&amp;s=electronics&amp;sr=1-21</t>
  </si>
  <si>
    <t>https://m.media-amazon.com/images/I/413qMt0RdpL._SY300_SX300_QL70_ML2_.jpg</t>
  </si>
  <si>
    <t>https://www.amazon.in/SanDisk-Ultra%C2%AE-microSDXCTM-Warranty-Smartphones/dp/B0BDYVC5TD/ref=sr_1_22?qid=1672895748&amp;s=electronics&amp;sr=1-22</t>
  </si>
  <si>
    <t>https://m.media-amazon.com/images/I/41IcuNkyrdL._SX300_SY300_QL70_ML2_.jpg</t>
  </si>
  <si>
    <t>https://www.amazon.in/Samsung-Galaxy-Storage-MediaTek-Battery/dp/B0BMGB2TPR/ref=sr_1_23?qid=1672895748&amp;s=electronics&amp;sr=1-23</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</si>
  <si>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</si>
  <si>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</si>
  <si>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</si>
  <si>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</si>
  <si>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https://m.media-amazon.com/images/I/41J2W8DASzS._SX300_SY300_QL70_ML2_.jpg</t>
  </si>
  <si>
    <t>https://www.amazon.in/Pocket-10000mAh-Triple-Charging-Delivery/dp/B08MC57J31/ref=sr_1_24?qid=1672895748&amp;s=electronics&amp;sr=1-24</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</si>
  <si>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</si>
  <si>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</si>
  <si>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</si>
  <si>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</si>
  <si>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</si>
  <si>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</si>
  <si>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</si>
  <si>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https://m.media-amazon.com/images/I/41ZK4aM4zgL._SX300_SY300_QL70_ML2_.jpg</t>
  </si>
  <si>
    <t>https://www.amazon.in/Adjustable-Holder-Universal-Windshield-Smartphones/dp/B0746JGVDS/ref=sr_1_26?qid=1672895755&amp;s=electronics&amp;sr=1-26</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</si>
  <si>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</si>
  <si>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</si>
  <si>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</si>
  <si>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</si>
  <si>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https://m.media-amazon.com/images/I/21uXmiH98wL._SX300_SY300_QL70_ML2_.jpg</t>
  </si>
  <si>
    <t>https://www.amazon.in/Samsung-25W-Travel-Adapter/dp/B08VFF6JQ8/ref=sr_1_27_mod_primary_new?qid=1672895755&amp;s=electronics&amp;sbo=RZvfv%2F%2FHxDF%2BO5021pAnSA%3D%3D&amp;sr=1-27</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</si>
  <si>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</si>
  <si>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</si>
  <si>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</si>
  <si>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</si>
  <si>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https://m.media-amazon.com/images/I/41qqmdUWnhL._SX300_SY300_QL70_ML2_.jpg</t>
  </si>
  <si>
    <t>https://www.amazon.in/Noise-ColorFit-Display-Monitoring-Smartwatches/dp/B09NVPSCQT/ref=sr_1_28?qid=1672895755&amp;s=electronics&amp;sr=1-28</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</si>
  <si>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</si>
  <si>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</si>
  <si>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</si>
  <si>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</si>
  <si>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https://m.media-amazon.com/images/I/41ApzUQQFVL._SX300_SY300_QL70_ML2_.jpg</t>
  </si>
  <si>
    <t>https://www.amazon.in/Fire-Boltt-Ninja-Smartwatch-Sports-Tracking/dp/B09YV4RG4D/ref=sr_1_29?qid=1672895755&amp;s=electronics&amp;sr=1-29</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</si>
  <si>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</si>
  <si>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</si>
  <si>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</si>
  <si>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</si>
  <si>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https://m.media-amazon.com/images/I/41t61osAZHL._SX300_SY300_QL70_ML2_.jpg</t>
  </si>
  <si>
    <t>https://www.amazon.in/Samsung-Mystique-Storage-Purchased-Separately/dp/B09TWHTBKQ/ref=sr_1_30?qid=1672895755&amp;s=electronics&amp;sr=1-30</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</si>
  <si>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</si>
  <si>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</si>
  <si>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</si>
  <si>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</si>
  <si>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</si>
  <si>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</si>
  <si>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</si>
  <si>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https://m.media-amazon.com/images/I/41op1vdp-UL._SX300_SY300_QL70_ML2_.jpg</t>
  </si>
  <si>
    <t>https://www.amazon.in/Samsung-Galaxy-Storage-6000mAh-Battery/dp/B0B4F2XCK3/ref=sr_1_32?qid=1672895755&amp;s=electronics&amp;sr=1-32</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</si>
  <si>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</si>
  <si>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</si>
  <si>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</si>
  <si>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</si>
  <si>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</si>
  <si>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</si>
  <si>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</si>
  <si>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https://m.media-amazon.com/images/I/41Mce3f9faL._SX300_SY300_QL70_ML2_.jpg</t>
  </si>
  <si>
    <t>https://www.amazon.in/Fire-Boltt-Smartwatch-Bluetooth-Calling-Assistance/dp/B09YV4MW2T/ref=sr_1_34?qid=1672895755&amp;s=electronics&amp;sr=1-34</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</si>
  <si>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</si>
  <si>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</si>
  <si>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</si>
  <si>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</si>
  <si>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</si>
  <si>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</si>
  <si>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</si>
  <si>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https://m.media-amazon.com/images/I/41OaM+9ZHXL._SY300_SX300_.jpg</t>
  </si>
  <si>
    <t>https://www.amazon.in/iQOO-Chromatic-Storage-Snapdragon-Processor/dp/B07WGMMQGP/ref=sr_1_36?qid=1672895755&amp;s=electronics&amp;sr=1-36</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</si>
  <si>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</si>
  <si>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</si>
  <si>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</si>
  <si>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</si>
  <si>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</si>
  <si>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</si>
  <si>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</si>
  <si>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</si>
  <si>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https://m.media-amazon.com/images/I/416SpYgTVYL._SX300_SY300_QL70_ML2_.jpg</t>
  </si>
  <si>
    <t>https://www.amazon.in/Redmi-Activ-Carbon-Black-Storage/dp/B09GFPVD9Y/ref=sr_1_39?qid=1672895755&amp;s=electronics&amp;sr=1-39</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</si>
  <si>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</si>
  <si>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</si>
  <si>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</si>
  <si>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</si>
  <si>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</si>
  <si>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</si>
  <si>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https://m.media-amazon.com/images/I/41wNAXmtvIL._SX300_SY300_QL70_ML2_.jpg</t>
  </si>
  <si>
    <t>https://www.amazon.in/Redmi-Storage-Battery-Finger-Booster/dp/B09XB7DPW1/ref=sr_1_42?qid=1672895755&amp;s=electronics&amp;sr=1-42</t>
  </si>
  <si>
    <t>Multipurpose Functions|High Speed USB 3.0|Charge and Sync on the go|Power Sharing Function|Metal Body</t>
  </si>
  <si>
    <t>https://m.media-amazon.com/images/I/212redZnCCL._SX300_SY300_QL70_ML2_.jpg</t>
  </si>
  <si>
    <t>https://www.amazon.in/AGARO-Type-C-USB-Female-Adapter/dp/B07PFJ5W31/ref=sr_1_43?qid=1672895755&amp;s=electronics&amp;sr=1-43</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</si>
  <si>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</si>
  <si>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</si>
  <si>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</si>
  <si>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</si>
  <si>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https://m.media-amazon.com/images/I/41r1d8a2WGL._SX300_SY300_QL70_ML2_.jpg</t>
  </si>
  <si>
    <t>https://www.amazon.in/Fire-Boltt-Smartwatch-Resolution-Connection-Assistance/dp/B0B3N7LR6K/ref=sr_1_44?qid=1672895755&amp;s=electronics&amp;sr=1-44</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</si>
  <si>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</si>
  <si>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</si>
  <si>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</si>
  <si>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</si>
  <si>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</si>
  <si>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</si>
  <si>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</si>
  <si>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</si>
  <si>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</si>
  <si>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</si>
  <si>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</si>
  <si>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</si>
  <si>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</si>
  <si>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</si>
  <si>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</si>
  <si>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https://m.media-amazon.com/images/I/31IvNJZnmdL._SY445_SX342_QL70_ML2_.jpg</t>
  </si>
  <si>
    <t>https://www.amazon.in/Sounce-iPhone-Charging-Compatible-Devices/dp/B096MSW6CT/ref=sr_1_48?qid=1672895755&amp;s=electronics&amp;sr=1-48</t>
  </si>
  <si>
    <t>https://m.media-amazon.com/images/I/41Fq27ZjJfL._SX300_SY300_QL70_ML2_.jpg</t>
  </si>
  <si>
    <t>https://www.amazon.in/Fire-Boltt-Bluetooth-Calling-Assistance-Resolution/dp/B0BF54LXW6/ref=sr_1_49?qid=1672895762&amp;s=electronics&amp;sr=1-49</t>
  </si>
  <si>
    <t>https://m.media-amazon.com/images/I/41VcqwZ-O8L._SX300_SY300_QL70_ML2_.jpg</t>
  </si>
  <si>
    <t>https://www.amazon.in/Redmi-Storage-Battery-Finger-Booster/dp/B09XB7SRQ5/ref=sr_1_50?qid=1672895762&amp;s=electronics&amp;sr=1-50</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</si>
  <si>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</si>
  <si>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</si>
  <si>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</si>
  <si>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</si>
  <si>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https://m.media-amazon.com/images/I/31dYcDtt38L._SX300_SY300_QL70_ML2_.jpg</t>
  </si>
  <si>
    <t>https://www.amazon.in/DURACELL-Charger-Qualcomm-Certified-Charge/dp/B09FFK1PQG/ref=sr_1_51?qid=1672895762&amp;s=electronics&amp;sr=1-51</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</si>
  <si>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</si>
  <si>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</si>
  <si>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</si>
  <si>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</si>
  <si>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https://m.media-amazon.com/images/I/51UzDSGpNWL._SX300_SY300_QL70_ML2_.jpg</t>
  </si>
  <si>
    <t>https://www.amazon.in/realme-Storage-Processor-Triple-Display/dp/B09RMQYHLH/ref=sr_1_52?qid=1672895762&amp;s=electronics&amp;sr=1-52</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</si>
  <si>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</si>
  <si>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</si>
  <si>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</si>
  <si>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</si>
  <si>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https://m.media-amazon.com/images/I/41m7DLY3yGL._SX300_SY300_QL70_ML2_.jpg</t>
  </si>
  <si>
    <t>https://www.amazon.in/WeCool-Bluetooth-Extendable-Multifunctional-Compatible/dp/B08ZN4B121/ref=sr_1_53?qid=1672895762&amp;s=electronics&amp;sr=1-53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</si>
  <si>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</si>
  <si>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</si>
  <si>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</si>
  <si>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</si>
  <si>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</si>
  <si>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</si>
  <si>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</si>
  <si>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https://m.media-amazon.com/images/I/41BnHjRP0ZS._SX300_SY300_QL70_ML2_.jpg</t>
  </si>
  <si>
    <t>https://www.amazon.in/OPPO-Fantastic-Purple-128GB-Storage/dp/B08VB34KJ1/ref=sr_1_55?qid=1672895762&amp;s=electronics&amp;sr=1-55</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</si>
  <si>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</si>
  <si>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</si>
  <si>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</si>
  <si>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</si>
  <si>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https://m.media-amazon.com/images/I/41iEZV6nKbL._SX300_SY300_QL70_ML2_.jpg</t>
  </si>
  <si>
    <t>https://www.amazon.in/Redmi-Stealth-Additional-Exchange-Included/dp/B09T39K9YL/ref=sr_1_56?qid=1672895762&amp;s=electronics&amp;sr=1-56</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</si>
  <si>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</si>
  <si>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</si>
  <si>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</si>
  <si>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</si>
  <si>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https://m.media-amazon.com/images/I/21x1gw1geuL._SY300_SX300_QL70_ML2_.jpg</t>
  </si>
  <si>
    <t>https://www.amazon.in/Samsung-EP-TA800NBEGIN-25W-Travel-Adapter/dp/B08VF8V79P/ref=sr_1_57?qid=1672895762&amp;s=electronics&amp;sr=1-57</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</si>
  <si>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</si>
  <si>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</si>
  <si>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</si>
  <si>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</si>
  <si>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https://m.media-amazon.com/images/I/41NuSTFXerL._SX300_SY300_QL70_ML2_.jpg</t>
  </si>
  <si>
    <t>https://www.amazon.in/realme-Classic-Wired-Earphones-Microphone/dp/B08G28Z33M/ref=sr_1_58?qid=1672895762&amp;s=electronics&amp;sr=1-58</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</si>
  <si>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</si>
  <si>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</si>
  <si>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</si>
  <si>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</si>
  <si>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</si>
  <si>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</si>
  <si>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</si>
  <si>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</si>
  <si>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</si>
  <si>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</si>
  <si>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</si>
  <si>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</si>
  <si>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</si>
  <si>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https://m.media-amazon.com/images/I/51DLLa8HNWL._SX300_SY300_QL70_ML2_.jpg</t>
  </si>
  <si>
    <t>https://www.amazon.in/iQOO-128GB-Storage-Snapdragon%C2%AE-FlashCharge/dp/B07WDKLDRX/ref=sr_1_63?qid=1672895762&amp;s=electronics&amp;sr=1-63</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</si>
  <si>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</si>
  <si>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</si>
  <si>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</si>
  <si>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</si>
  <si>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https://m.media-amazon.com/images/I/41lQan54SPL._SX300_SY300_QL70_ML2_.jpg</t>
  </si>
  <si>
    <t>https://www.amazon.in/boAt-Display-Multiple-Monitoring-Charcoal/dp/B09MQSCJQ1/ref=sr_1_64?qid=1672895762&amp;s=electronics&amp;sr=1-64</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</si>
  <si>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</si>
  <si>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</si>
  <si>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</si>
  <si>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</si>
  <si>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https://m.media-amazon.com/images/I/41MmsYTi06L._SX300_SY300_QL70_ML2_.jpg</t>
  </si>
  <si>
    <t>https://www.amazon.in/Tygot-Bluetooth-Extendable-Multifunctional-Compatible/dp/B094YFFSMY/ref=sr_1_65?qid=1672895762&amp;s=electronics&amp;sr=1-65</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</si>
  <si>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</si>
  <si>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</si>
  <si>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</si>
  <si>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</si>
  <si>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https://m.media-amazon.com/images/I/31R6RP26dzL._SY300_SX300_QL70_ML2_.jpg</t>
  </si>
  <si>
    <t>https://www.amazon.in/Samsung-microSDXC-Memory-Adapter-MB-MC128KA/dp/B09MT84WV5/ref=sr_1_66?qid=1672895762&amp;s=electronics&amp;sr=1-66</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</si>
  <si>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</si>
  <si>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</si>
  <si>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</si>
  <si>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</si>
  <si>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https://m.media-amazon.com/images/I/31wqydqbA9L._SX300_SY300_QL70_ML2_.jpg</t>
  </si>
  <si>
    <t>https://www.amazon.in/Portronics-Adapto-Adapter-Charger-Charging/dp/B08VS3YLRK/ref=sr_1_67?qid=1672895762&amp;s=electronics&amp;sr=1-67</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</si>
  <si>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</si>
  <si>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</si>
  <si>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</si>
  <si>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</si>
  <si>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</si>
  <si>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</si>
  <si>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</si>
  <si>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</si>
  <si>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</si>
  <si>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</si>
  <si>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</si>
  <si>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</si>
  <si>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</si>
  <si>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</si>
  <si>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</si>
  <si>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</si>
  <si>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</si>
  <si>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</si>
  <si>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https://m.media-amazon.com/images/I/31wOPjcSxlL._SX300_SY300_QL70_ML2_.jpg</t>
  </si>
  <si>
    <t>https://www.amazon.in/Solero-TB301-Charging-480Mbps-1-5-Meter/dp/B08Y1TFSP6/ref=sr_1_72?qid=1672895762&amp;s=electronics&amp;sr=1-72</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</si>
  <si>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</si>
  <si>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</si>
  <si>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</si>
  <si>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</si>
  <si>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https://m.media-amazon.com/images/I/31iE517+NFL._SY300_SX300_.jpg</t>
  </si>
  <si>
    <t>https://www.amazon.in/STRIFF-Mobile-Android-Samsung-OnePlus/dp/B07GXHC691/ref=sr_1_73?qid=1672895770&amp;s=electronics&amp;sr=1-73</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</si>
  <si>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</si>
  <si>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</si>
  <si>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</si>
  <si>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</si>
  <si>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https://m.media-amazon.com/images/I/31Sx7+mu+vL._SY300_SX300_.jpg</t>
  </si>
  <si>
    <t>https://www.amazon.in/Samsung-Galaxy-SM-R180NZKAINU-Mystic-Black/dp/B08FN6WGDQ/ref=sr_1_74?qid=1672895770&amp;s=electronics&amp;sr=1-74</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</si>
  <si>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</si>
  <si>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</si>
  <si>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</si>
  <si>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</si>
  <si>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</si>
  <si>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</si>
  <si>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https://m.media-amazon.com/images/I/41nf9n-v3pL._SX300_SY300_QL70_ML2_.jpg</t>
  </si>
  <si>
    <t>https://www.amazon.in/Sounce-Charger-Protector-Charging-Protective/dp/B085HY1DGR/ref=sr_1_76?qid=1672895770&amp;s=electronics&amp;sr=1-76</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</si>
  <si>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</si>
  <si>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</si>
  <si>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</si>
  <si>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</si>
  <si>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https://m.media-amazon.com/images/I/41EnFjIAoaL._SX300_SY300_QL70_ML2_.jpg</t>
  </si>
  <si>
    <t>https://www.amazon.in/Boom-Ultima-Headphones-Cancelling-Earphones/dp/B08D75R3Z1/ref=sr_1_77?qid=1672895770&amp;s=electronics&amp;sr=1-77</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</si>
  <si>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</si>
  <si>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</si>
  <si>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</si>
  <si>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</si>
  <si>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</si>
  <si>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</si>
  <si>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https://m.media-amazon.com/images/I/41pQ4gJMwEL._SX300_SY300_QL70_ML2_.jpg</t>
  </si>
  <si>
    <t>https://www.amazon.in/OnePlus-Forest-Green-Storage-SuperVOOC/dp/B09WRMNJ9G/ref=sr_1_79?qid=1672895770&amp;s=electronics&amp;sr=1-79</t>
  </si>
  <si>
    <t>https://www.amazon.in/Samsung-Emerald-Storage-Purchased-Separately/dp/B0B14MR9L1/ref=sr_1_80?qid=1672895770&amp;s=electronics&amp;sr=1-80</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</si>
  <si>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</si>
  <si>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</si>
  <si>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</si>
  <si>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</si>
  <si>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https://m.media-amazon.com/images/I/41-oxsVh7nL._SX300_SY300_QL70_ML2_.jpg</t>
  </si>
  <si>
    <t>https://www.amazon.in/Ambrane-Adjustment-Compatibility-Multipurpose-Anti-Skid/dp/B09ZPL5VYM/ref=sr_1_81?qid=1672895770&amp;s=electronics&amp;sr=1-81</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</si>
  <si>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</si>
  <si>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</si>
  <si>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</si>
  <si>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</si>
  <si>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https://m.media-amazon.com/images/I/21e5ZrIutKS._SX300_SY300_QL70_ML2_.jpg</t>
  </si>
  <si>
    <t>https://www.amazon.in/Ambrane-Multi-Layer-Protection-Li-Polymer-Stylo-10k/dp/B0993BB11X/ref=sr_1_82?qid=1672895770&amp;s=electronics&amp;sr=1-82</t>
  </si>
  <si>
    <t>https://m.media-amazon.com/images/I/41w5fk8Vl6L._SX300_SY300_QL70_ML2_.jpg</t>
  </si>
  <si>
    <t>https://www.amazon.in/Nokia-105-Single-Keypad-Wireless/dp/B09V2PZDX8/ref=sr_1_83?qid=1672895770&amp;s=electronics&amp;sr=1-83</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</si>
  <si>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</si>
  <si>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</si>
  <si>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</si>
  <si>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</si>
  <si>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https://m.media-amazon.com/images/I/41qhEf58vbL._SX300_SY300_QL70_ML2_.jpg</t>
  </si>
  <si>
    <t>https://www.amazon.in/Tangent-Lite-Magnetic-Bluetooth-Headphones/dp/B085W8CFLH/ref=sr_1_84?qid=1672895770&amp;s=electronics&amp;sr=1-84</t>
  </si>
  <si>
    <t>https://m.media-amazon.com/images/I/31P2d7102lL._SY300_SX300_QL70_ML2_.jpg</t>
  </si>
  <si>
    <t>https://www.amazon.in/Samsung-microSDXC-Memory-Adapter-MB-MC64KA/dp/B09MT6XSFW/ref=sr_1_85?qid=1672895770&amp;s=electronics&amp;sr=1-85</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</si>
  <si>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</si>
  <si>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</si>
  <si>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</si>
  <si>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</si>
  <si>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</si>
  <si>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</si>
  <si>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</si>
  <si>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</si>
  <si>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https://m.media-amazon.com/images/I/41Vj+8XWIQL._SY300_SX300_.jpg</t>
  </si>
  <si>
    <t>https://www.amazon.in/Samsung-Midnight-Storage-6000mAh-Battery/dp/B0B4F52B5X/ref=sr_1_88?qid=1672895770&amp;s=electronics&amp;sr=1-88</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</si>
  <si>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</si>
  <si>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</si>
  <si>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</si>
  <si>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https://m.media-amazon.com/images/I/41pfjyUPZLL._SX300_SY300_QL70_ML2_.jpg</t>
  </si>
  <si>
    <t>https://www.amazon.in/boAt-Smartwatch-Multiple-Monitoring-Resistance/dp/B096VF5YYF/ref=sr_1_89?qid=1672895770&amp;s=electronics&amp;sr=1-89</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</si>
  <si>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</si>
  <si>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</si>
  <si>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</si>
  <si>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</si>
  <si>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</si>
  <si>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</si>
  <si>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</si>
  <si>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</si>
  <si>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</si>
  <si>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</si>
  <si>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https://m.media-amazon.com/images/I/21df1gnW1SL._SX300_SY300_QL70_ML2_.jpg</t>
  </si>
  <si>
    <t>https://www.amazon.in/Xiaomi-22-5W-Fast-Charger-Cable/dp/B09XBJ1CTN/ref=sr_1_93?qid=1672895770&amp;s=electronics&amp;sr=1-93</t>
  </si>
  <si>
    <t>https://www.amazon.in/Samsung-Midnight-Storage-5000mAh-Battery/dp/B0B4F5L738/ref=sr_1_94?qid=1672895770&amp;s=electronics&amp;sr=1-94</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</si>
  <si>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</si>
  <si>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</si>
  <si>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</si>
  <si>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</si>
  <si>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https://m.media-amazon.com/images/I/511g3fIVsqL._SY300_SX300_QL70_ML2_.jpg</t>
  </si>
  <si>
    <t>https://www.amazon.in/GIZGA-Protector-Charging-Protective-G55/dp/B08MTCKDYN/ref=sr_1_95?qid=1672895770&amp;s=electronics&amp;sr=1-95</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</si>
  <si>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</si>
  <si>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</si>
  <si>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</si>
  <si>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</si>
  <si>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</si>
  <si>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</si>
  <si>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</si>
  <si>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</si>
  <si>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</si>
  <si>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</si>
  <si>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</si>
  <si>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</si>
  <si>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</si>
  <si>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</si>
  <si>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https://m.media-amazon.com/images/I/41v82KfCUuL._SX300_SY300_QL70_ML2_.jpg</t>
  </si>
  <si>
    <t>https://www.amazon.in/oraimo-firefly-2s-charger-micro-usb-multi-protection/dp/B089WB69Y1/ref=sr_1_102?qid=1672895777&amp;s=electronics&amp;sr=1-102</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</si>
  <si>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</si>
  <si>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</si>
  <si>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</si>
  <si>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</si>
  <si>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https://m.media-amazon.com/images/I/31MmkM8HTiL._SY300_SX300_QL70_ML2_.jpg</t>
  </si>
  <si>
    <t>https://www.amazon.in/Goldmedal-202042-Plastic-Universal-Adaptor/dp/B0116MIKKC/ref=sr_1_103?qid=1672895777&amp;s=electronics&amp;sr=1-103</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</si>
  <si>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</si>
  <si>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</si>
  <si>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</si>
  <si>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</si>
  <si>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https://m.media-amazon.com/images/I/41fkuZKjGCL._SX300_SY300_QL70_ML2_.jpg</t>
  </si>
  <si>
    <t>https://www.amazon.in/WeCool-C1-Technology-Windshield-Extendable/dp/B09P858DK8/ref=sr_1_104?qid=1672895777&amp;s=electronics&amp;sr=1-104</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</si>
  <si>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</si>
  <si>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</si>
  <si>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</si>
  <si>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</si>
  <si>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https://m.media-amazon.com/images/I/41z7FRqEerL._SX300_SY300_QL70_ML2_.jpg</t>
  </si>
  <si>
    <t>https://www.amazon.in/HP-MicroSD-U1-TF-Card-32GB/dp/B07DJLFMPS/ref=sr_1_106?qid=1672895777&amp;s=electronics&amp;sr=1-106</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</si>
  <si>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</si>
  <si>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</si>
  <si>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https://m.media-amazon.com/images/I/41Yylo75u7L._SX300_SY300_QL70_ML2_.jpg</t>
  </si>
  <si>
    <t>https://www.amazon.in/iQOO-Storage-Snapdragon-Purchased-Separately/dp/B07WDK3ZS6/ref=sr_1_108?qid=1672895777&amp;s=electronics&amp;sr=1-108</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</si>
  <si>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</si>
  <si>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</si>
  <si>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</si>
  <si>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</si>
  <si>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</si>
  <si>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</si>
  <si>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https://m.media-amazon.com/images/I/41OVH5kIQhL._SX300_SY300_QL70_ML2_.jpg</t>
  </si>
  <si>
    <t>https://www.amazon.in/Boat-Bassheads-242-Earphones-Resistance/dp/B07S9S86BF/ref=sr_1_110?qid=1672895777&amp;s=electronics&amp;sr=1-110</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</si>
  <si>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</si>
  <si>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</si>
  <si>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</si>
  <si>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</si>
  <si>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https://m.media-amazon.com/images/I/31mbyi7ocJL._SX300_SY300_QL70_ML2_.jpg</t>
  </si>
  <si>
    <t>https://www.amazon.in/Portronics-POR-122-MODESK-Universal-Mobile/dp/B07N8RQ6W7/ref=sr_1_111?qid=1672895777&amp;s=electronics&amp;sr=1-111</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</si>
  <si>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</si>
  <si>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</si>
  <si>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</si>
  <si>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</si>
  <si>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https://m.media-amazon.com/images/I/4147W6koDNL._SX300_SY300_QL70_ML2_.jpg</t>
  </si>
  <si>
    <t>https://www.amazon.in/realme-narzo-Mint-Green-Storage/dp/B09FKDH6FS/ref=sr_1_115?qid=1672895777&amp;s=electronics&amp;sr=1-115</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</si>
  <si>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</si>
  <si>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</si>
  <si>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</si>
  <si>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</si>
  <si>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</si>
  <si>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</si>
  <si>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</si>
  <si>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</si>
  <si>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</si>
  <si>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</si>
  <si>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</si>
  <si>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</si>
  <si>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</si>
  <si>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https://m.media-amazon.com/images/I/41fNkwj-vnL._SX300_SY300_QL70_ML2_.jpg</t>
  </si>
  <si>
    <t>https://www.amazon.in/Samsung-Stardust-Storage-6000mAh-Battery/dp/B0B4F2ZWL3/ref=sr_1_121?qid=1672895777&amp;s=electronics&amp;sr=1-121</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</si>
  <si>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</si>
  <si>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</si>
  <si>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</si>
  <si>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</si>
  <si>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</si>
  <si>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</si>
  <si>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</si>
  <si>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https://m.media-amazon.com/images/I/41Usew0lrWL._SX300_SY300_QL70_ML2_.jpg</t>
  </si>
  <si>
    <t>https://www.amazon.in/Spigen-Tempered-Screen-Protector-iPhone/dp/B095RTJH1M/ref=sr_1_123?qid=1672895777&amp;s=electronics&amp;sr=1-123</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</si>
  <si>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</si>
  <si>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</si>
  <si>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</si>
  <si>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</si>
  <si>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https://m.media-amazon.com/images/I/41XH-IpxCQL._SX300_SY300_QL70_ML2_.jpg</t>
  </si>
  <si>
    <t>https://www.amazon.in/Noise-ColorFit-Smartwatch-Monitoring-Waterproof/dp/B097R25DP7/ref=sr_1_124?qid=1672895777&amp;s=electronics&amp;sr=1-124</t>
  </si>
  <si>
    <t>https://www.amazon.in/Nokia-105-Single-Wireless-Charcoal/dp/B09YDFKJF8/ref=sr_1_125?qid=1672895777&amp;s=electronics&amp;sr=1-125</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</si>
  <si>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</si>
  <si>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</si>
  <si>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</si>
  <si>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</si>
  <si>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https://m.media-amazon.com/images/I/41XtHlbmOHL._SX300_SY300_QL70_ML2_.jpg</t>
  </si>
  <si>
    <t>https://www.amazon.in/iQOO-Storage-Snapdragon-FlashCharge-Brightness/dp/B07WDK3ZS2/ref=sr_1_126?qid=1672895777&amp;s=electronics&amp;sr=1-126</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</si>
  <si>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</si>
  <si>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</si>
  <si>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</si>
  <si>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</si>
  <si>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https://m.media-amazon.com/images/I/21Z1HsPvyTL._SX300_SY300_QL70_ML2_.jpg</t>
  </si>
  <si>
    <t>https://www.amazon.in/33W-SonicCharge-2-0-Charger-Combo/dp/B08RZ5K9YH/ref=sr_1_121?qid=1672895784&amp;s=electronics&amp;sr=1-121</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</si>
  <si>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</si>
  <si>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</si>
  <si>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</si>
  <si>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</si>
  <si>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https://m.media-amazon.com/images/I/41OBf52bnOL._SX300_SY300_QL70_ML2_.jpg</t>
  </si>
  <si>
    <t>https://www.amazon.in/Oppo-Mystery-Storage-Additional-Exchange/dp/B08444S68L/ref=sr_1_122?qid=1672895784&amp;s=electronics&amp;sr=1-122</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</si>
  <si>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</si>
  <si>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</si>
  <si>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</si>
  <si>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</si>
  <si>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</si>
  <si>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</si>
  <si>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</si>
  <si>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</si>
  <si>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</si>
  <si>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</si>
  <si>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</si>
  <si>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</si>
  <si>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https://m.media-amazon.com/images/I/41fjUA7leTL._SX300_SY300_QL70_ML2_.jpg</t>
  </si>
  <si>
    <t>https://www.amazon.in/boAt-Wave-Lite-Smartwatch-Multiple/dp/B09V17S2BG/ref=sr_1_127?qid=1672895784&amp;s=electronics&amp;sr=1-127</t>
  </si>
  <si>
    <t>https://m.media-amazon.com/images/I/4141l8ZBWXL._SX300_SY300_QL70_ML2_.jpg</t>
  </si>
  <si>
    <t>https://www.amazon.in/boAt-Wave-Call-Dedicated-Multi-Sport/dp/B0B5CGTBKV/ref=sr_1_128?qid=1672895784&amp;s=electronics&amp;sr=1-128</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</si>
  <si>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</si>
  <si>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</si>
  <si>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</si>
  <si>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</si>
  <si>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https://m.media-amazon.com/images/I/51EiPNlJDgL._SX300_SY300_QL70_ML2_.jpg</t>
  </si>
  <si>
    <t>https://www.amazon.in/Spigen-Tempered-Screen-Protector-iPhone/dp/B0B23LW7NV/ref=sr_1_130?qid=1672895784&amp;s=electronics&amp;sr=1-130</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</si>
  <si>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</si>
  <si>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</si>
  <si>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</si>
  <si>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</si>
  <si>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https://m.media-amazon.com/images/I/31jgUvSar0L._SX300_SY300_QL70_ML2_.jpg</t>
  </si>
  <si>
    <t>https://www.amazon.in/Upgraded-Precision-Sensitivity-Rejection-Adsorption/dp/B09KGV7WSV/ref=sr_1_131?qid=1672895784&amp;s=electronics&amp;sr=1-131</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</si>
  <si>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</si>
  <si>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</si>
  <si>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</si>
  <si>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</si>
  <si>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https://m.media-amazon.com/images/I/31AGkV82sES._SX300_SY300_QL70_ML2_.jpg</t>
  </si>
  <si>
    <t>https://www.amazon.in/Portronics-CarPower-Charger-Output-Black/dp/B0971DWFDT/ref=sr_1_132?qid=1672895784&amp;s=electronics&amp;sr=1-132</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</si>
  <si>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</si>
  <si>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</si>
  <si>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</si>
  <si>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</si>
  <si>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https://m.media-amazon.com/images/I/41fXq5ZKACL._SX300_SY300_QL70_ML2_.jpg</t>
  </si>
  <si>
    <t>https://www.amazon.in/boAt-Launched-Ultra-Seamless-Personalization-Charcoal/dp/B0BNV7JM5Y/ref=sr_1_133?qid=1672895784&amp;s=electronics&amp;sr=1-133</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</si>
  <si>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</si>
  <si>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</si>
  <si>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</si>
  <si>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</si>
  <si>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https://m.media-amazon.com/images/I/41k-VlGbYnL._SX300_SY300_QL70_ML2_.jpg</t>
  </si>
  <si>
    <t>https://www.amazon.in/PTron-Force-Bluetooth-Smartwatch-Waterproof/dp/B0B53QFZPY/ref=sr_1_134?qid=1672895784&amp;s=electronics&amp;sr=1-134</t>
  </si>
  <si>
    <t>https://m.media-amazon.com/images/I/31gaP7qpBNL._SX300_SY300_QL70_ML2_.jpg</t>
  </si>
  <si>
    <t>https://www.amazon.in/Mi-Braided-USB-Type-C-Cable/dp/B083342NKJ/ref=sr_1_135?qid=1672895784&amp;s=electronics&amp;sr=1-135</t>
  </si>
  <si>
    <t>https://m.media-amazon.com/images/I/41S7tnENirL._SX300_SY300_QL70_ML2_.jpg</t>
  </si>
  <si>
    <t>https://www.amazon.in/iQOO-Storage-Snapdragon-695-6nm-Processor/dp/B07WJWRNVK/ref=sr_1_136?qid=1672895784&amp;s=electronics&amp;sr=1-136</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</si>
  <si>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</si>
  <si>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</si>
  <si>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</si>
  <si>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</si>
  <si>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</si>
  <si>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</si>
  <si>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</si>
  <si>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</si>
  <si>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</si>
  <si>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</si>
  <si>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</si>
  <si>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</si>
  <si>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https://m.media-amazon.com/images/I/51R2kfyMW5L._SX300_SY300_QL70_ML2_.jpg</t>
  </si>
  <si>
    <t>https://www.amazon.in/Spigen-Tempered-Screen-Protector-iPhone/dp/B0B244R4KB/ref=sr_1_139?qid=1672895784&amp;s=electronics&amp;sr=1-139</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</si>
  <si>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</si>
  <si>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</si>
  <si>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</si>
  <si>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</si>
  <si>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</si>
  <si>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</si>
  <si>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</si>
  <si>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</si>
  <si>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</si>
  <si>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</si>
  <si>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</si>
  <si>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</si>
  <si>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https://m.media-amazon.com/images/I/41xwPQLxTML._SX300_SY300_QL70_ML2_.jpg</t>
  </si>
  <si>
    <t>https://www.amazon.in/boAt-A325-Tangle-Free-Charging-Transmission/dp/B08WRBG3XW/ref=sr_1_143?qid=1672895784&amp;s=electronics&amp;sr=1-143</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</si>
  <si>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</si>
  <si>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</si>
  <si>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</si>
  <si>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</si>
  <si>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</si>
  <si>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</si>
  <si>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</si>
  <si>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https://m.media-amazon.com/images/I/41ziJKWj9LL._SX300_SY300_QL70_ML2_.jpg</t>
  </si>
  <si>
    <t>https://www.amazon.in/Fire-Boltt-Bluetooth-Assistance-Calculator-Monitoring/dp/B0B3MWYCHQ/ref=sr_1_145?qid=1672895791&amp;s=electronics&amp;sr=1-145</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</si>
  <si>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</si>
  <si>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</si>
  <si>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</si>
  <si>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</si>
  <si>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https://m.media-amazon.com/images/I/41cYSMom9TL._SX300_SY300_QL70_ML2_.jpg</t>
  </si>
  <si>
    <t>https://www.amazon.in/Amozo-Cover-iPhone-Polycarbonate-Transparent/dp/B09J2MM5C6/ref=sr_1_148?qid=1672895791&amp;s=electronics&amp;sr=1-148</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</si>
  <si>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</si>
  <si>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</si>
  <si>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</si>
  <si>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</si>
  <si>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https://m.media-amazon.com/images/I/31hDWwY8iWL._SX300_SY300_QL70_ML2_.jpg</t>
  </si>
  <si>
    <t>https://www.amazon.in/Aluminum-Adjustable-Mobile-Foldable-Smartphones/dp/B07Q4QV1DL/ref=sr_1_149?qid=1672895791&amp;s=electronics&amp;sr=1-149</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</si>
  <si>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</si>
  <si>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</si>
  <si>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</si>
  <si>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</si>
  <si>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</si>
  <si>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</si>
  <si>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</si>
  <si>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</si>
  <si>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</si>
  <si>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</si>
  <si>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</si>
  <si>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</si>
  <si>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</si>
  <si>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</si>
  <si>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</si>
  <si>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https://m.media-amazon.com/images/I/31bKIZtFGWL._SX300_SY300_QL70_ML2_.jpg</t>
  </si>
  <si>
    <t>https://www.amazon.in/Tukzer-Capacitive-Lightweight-Magnetism-Smartphones/dp/B08K4PSZ3V/ref=sr_1_161?qid=1672895791&amp;s=electronics&amp;sr=1-161</t>
  </si>
  <si>
    <t>https://www.amazon.in/Samsung-Midnight-Storage-5000mAh-Battery/dp/B0B4F1YC3J/ref=sr_1_162?qid=1672895791&amp;s=electronics&amp;sr=1-162</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</si>
  <si>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</si>
  <si>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</si>
  <si>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</si>
  <si>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</si>
  <si>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</si>
  <si>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</si>
  <si>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</si>
  <si>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https://m.media-amazon.com/images/I/31H8AoDYAYL._SX300_SY300_QL70_ML2_.jpg</t>
  </si>
  <si>
    <t>https://www.amazon.in/10W-Charger-Cable-Meter-Black/dp/B085CZ3SR1/ref=sr_1_164?qid=1672895791&amp;s=electronics&amp;sr=1-164</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</si>
  <si>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</si>
  <si>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</si>
  <si>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</si>
  <si>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</si>
  <si>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</si>
  <si>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</si>
  <si>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</si>
  <si>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https://m.media-amazon.com/images/I/31SKRsp7Y1L._SX300_SY300_QL70_ML2_.jpg</t>
  </si>
  <si>
    <t>https://www.amazon.in/STRIFF-Flexible-Silicone-Protector-Computers/dp/B09Z6WH2N1/ref=sr_1_169?qid=1672895799&amp;s=electronics&amp;sr=1-169</t>
  </si>
  <si>
    <t>https://m.media-amazon.com/images/I/31tWzHMz6vL._SY445_SX342_QL70_ML2_.jpg</t>
  </si>
  <si>
    <t>https://www.amazon.in/Beetel-Smartphone-Charging-480Mbps-Xcd-C12/dp/B09NL4DJ2Z/ref=sr_1_170?qid=1672895799&amp;s=electronics&amp;sr=1-170</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</si>
  <si>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</si>
  <si>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</si>
  <si>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</si>
  <si>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</si>
  <si>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https://m.media-amazon.com/images/I/4123OnLZCFL._SX300_SY300_QL70_ML2_.jpg</t>
  </si>
  <si>
    <t>https://www.amazon.in/Noise-ColorFit-Bluetooth-instacharge-Functional/dp/B0BGSV43WY/ref=sr_1_172?qid=1672895799&amp;s=electronics&amp;sr=1-172</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</si>
  <si>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</si>
  <si>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</si>
  <si>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</si>
  <si>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</si>
  <si>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https://m.media-amazon.com/images/I/318Pgjl1wqL._SX300_SY300_QL70_ML2_.jpg</t>
  </si>
  <si>
    <t>https://www.amazon.in/Mobile-Phone-Holder-Phones-Tablets/dp/B0926V9CTV/ref=sr_1_174?qid=1672895799&amp;s=electronics&amp;sr=1-174</t>
  </si>
  <si>
    <t>https://www.amazon.in/iQOO-Raven-Black-128GB-Storage/dp/B07WGPKMP5/ref=sr_1_175?qid=1672895799&amp;s=electronics&amp;sr=1-175</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</si>
  <si>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</si>
  <si>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</si>
  <si>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</si>
  <si>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</si>
  <si>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https://m.media-amazon.com/images/I/41gQbaGlXrL._SX300_SY300_QL70_ML2_.jpg</t>
  </si>
  <si>
    <t>https://www.amazon.in/Redmi-Meadow-Design-Dimensity-5000mAh/dp/B0BBFJ9M3X/ref=sr_1_179?qid=1672895799&amp;s=electronics&amp;sr=1-179</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</si>
  <si>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</si>
  <si>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</si>
  <si>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</si>
  <si>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</si>
  <si>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https://m.media-amazon.com/images/I/41lf0N5STAL._SX300_SY300_QL70_ML2_.jpg</t>
  </si>
  <si>
    <t>https://www.amazon.in/Noise-Bluetooth-Calling-Function-Monitoring/dp/B09PLFJ7ZW/ref=sr_1_182?qid=1672895799&amp;s=electronics&amp;sr=1-182</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</si>
  <si>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</si>
  <si>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</si>
  <si>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</si>
  <si>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</si>
  <si>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</si>
  <si>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</si>
  <si>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</si>
  <si>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https://m.media-amazon.com/images/I/31zFmy89TOL._SX300_SY300_QL70_ML2_.jpg</t>
  </si>
  <si>
    <t>https://www.amazon.in/Portronics-POR-926-Car-Vent-Mobile-Holder/dp/B07GNC2592/ref=sr_1_185?qid=1672895799&amp;s=electronics&amp;sr=1-185</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</si>
  <si>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</si>
  <si>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</si>
  <si>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</si>
  <si>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</si>
  <si>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https://m.media-amazon.com/images/I/31UUEYNOmCL._SX300_SY300_QL70_ML2_.jpg</t>
  </si>
  <si>
    <t>https://www.amazon.in/Charger-Multi-Layer-Protection-Certified-Charging/dp/B09TP5KBN7/ref=sr_1_186?qid=1672895799&amp;s=electronics&amp;sr=1-186</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</si>
  <si>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</si>
  <si>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</si>
  <si>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</si>
  <si>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</si>
  <si>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https://m.media-amazon.com/images/I/416+IXsM9lL._SY300_SX300_.jpg</t>
  </si>
  <si>
    <t>https://www.amazon.in/boAt-Flash-Smartwatch-Resistance-Lightning/dp/B0949SBKMP/ref=sr_1_188?qid=1672895799&amp;s=electronics&amp;sr=1-188</t>
  </si>
  <si>
    <t>https://m.media-amazon.com/images/I/41Bj3iYflTL._SX300_SY300_QL70_ML2_.jpg</t>
  </si>
  <si>
    <t>https://www.amazon.in/boAt-Wave-Lite-Smartwatch-Multiple/dp/B09V175NP7/ref=sr_1_190?qid=1672895799&amp;s=electronics&amp;sr=1-190</t>
  </si>
  <si>
    <t>https://m.media-amazon.com/images/I/41XUW74HLlL._SX300_SY300_QL70_ML2_.jpg</t>
  </si>
  <si>
    <t>https://www.amazon.in/iQOO-Phantom-Snapdragon-FlashCharge-Brightness/dp/B07WHSJXLF/ref=sr_1_192?qid=1672895799&amp;s=electronics&amp;sr=1-192</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</si>
  <si>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</si>
  <si>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</si>
  <si>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</si>
  <si>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</si>
  <si>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https://m.media-amazon.com/images/I/41jna+YGP+L._SY300_SX300_.jpg</t>
  </si>
  <si>
    <t>https://www.amazon.in/Samsung-Galaxy-Prime-Light-Blue/dp/B0BD3T6Z1D/ref=sr_1_193?qid=1672895806&amp;s=electronics&amp;sr=1-193</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</si>
  <si>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</si>
  <si>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</si>
  <si>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</si>
  <si>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</si>
  <si>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https://m.media-amazon.com/images/I/41iec5VPMlL._SX300_SY300_QL70_ML2_.jpg</t>
  </si>
  <si>
    <t>https://www.amazon.in/Redmi-Note-11T-5G-Dimensity/dp/B09LHYZ3GJ/ref=sr_1_196?qid=1672895806&amp;s=electronics&amp;sr=1-196</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</si>
  <si>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</si>
  <si>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</si>
  <si>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</si>
  <si>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</si>
  <si>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</si>
  <si>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</si>
  <si>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</si>
  <si>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</si>
  <si>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</si>
  <si>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</si>
  <si>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</si>
  <si>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</si>
  <si>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</si>
  <si>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</si>
  <si>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</si>
  <si>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</si>
  <si>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</si>
  <si>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</si>
  <si>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</si>
  <si>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</si>
  <si>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</si>
  <si>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</si>
  <si>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https://m.media-amazon.com/images/I/41kwROGAMEL._SX300_SY300_QL70_ML2_.jpg</t>
  </si>
  <si>
    <t>https://www.amazon.in/MYVN-Charging-Compatible-OnePlus-Charge/dp/B084DTMYWK/ref=sr_1_208?qid=1672895806&amp;s=electronics&amp;sr=1-208</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</si>
  <si>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</si>
  <si>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</si>
  <si>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</si>
  <si>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</si>
  <si>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</si>
  <si>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</si>
  <si>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https://m.media-amazon.com/images/I/41vjHoqVHJL._SX300_SY300_QL70_ML2_.jpg</t>
  </si>
  <si>
    <t>https://www.amazon.in/Fire-Boltt-Phoenix-Bluetooth-Calling-Monitoring/dp/B0B3RS9DNF/ref=sr_1_214?qid=1672895806&amp;s=electronics&amp;sr=1-214</t>
  </si>
  <si>
    <t>https://www.amazon.in/Redmi-Storage-Qualcomm%C2%AE-SnapdragonTM-Included/dp/B09QS9X16F/ref=sr_1_218?qid=1672895814&amp;s=electronics&amp;sr=1-218</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</si>
  <si>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</si>
  <si>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</si>
  <si>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</si>
  <si>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</si>
  <si>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https://m.media-amazon.com/images/I/41zs4v3adaL._SX300_SY300_QL70_ML2_.jpg</t>
  </si>
  <si>
    <t>https://www.amazon.in/Noise-Colorfit-Pro-Control-Cloudbased/dp/B08HV25BBQ/ref=sr_1_220?qid=1672895814&amp;s=electronics&amp;sr=1-220</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</si>
  <si>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</si>
  <si>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</si>
  <si>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</si>
  <si>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</si>
  <si>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</si>
  <si>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</si>
  <si>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</si>
  <si>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https://m.media-amazon.com/images/I/41OEfM3qYLL._SX300_SY300_QL70_ML2_.jpg</t>
  </si>
  <si>
    <t>https://www.amazon.in/Boult-Bluetooth-Smartwatch-Brightness-Waterproof/dp/B0BMVWKZ8G/ref=sr_1_230?qid=1672895814&amp;s=electronics&amp;sr=1-230</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</si>
  <si>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</si>
  <si>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</si>
  <si>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</si>
  <si>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</si>
  <si>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</si>
  <si>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</si>
  <si>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</si>
  <si>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</si>
  <si>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</si>
  <si>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</si>
  <si>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</si>
  <si>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</si>
  <si>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https://m.media-amazon.com/images/I/41DgrxyBPTL._SX300_SY300_QL70_ML2_.jpg</t>
  </si>
  <si>
    <t>https://www.amazon.in/Noise-Bluetooth-Calling-Display-Assistant/dp/B0B5GF6DQD/ref=sr_1_238?qid=1672895814&amp;s=electronics&amp;sr=1-238</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</si>
  <si>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</si>
  <si>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</si>
  <si>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</si>
  <si>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</si>
  <si>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</si>
  <si>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</si>
  <si>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</si>
  <si>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</si>
  <si>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</si>
  <si>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</si>
  <si>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</si>
  <si>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</si>
  <si>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https://m.media-amazon.com/images/I/31efS1bi1vL._SX300_SY300_QL70_ML2_.jpg</t>
  </si>
  <si>
    <t>https://www.amazon.in/Charger-Certified-Charging-Adaptor-Cellular/dp/B09NL4DCXK/ref=sr_1_246?qid=1672895821&amp;s=electronics&amp;sr=1-246</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</si>
  <si>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</si>
  <si>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</si>
  <si>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</si>
  <si>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</si>
  <si>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https://m.media-amazon.com/images/I/318wXJER9zL._SX300_SY300_QL70_ML2_.jpg</t>
  </si>
  <si>
    <t>https://www.amazon.in/Compatible-Pixel-6a-Military-Grade-Anti-Explosion/dp/B0B8CHJLWJ/ref=sr_1_247?qid=1672895821&amp;s=electronics&amp;sr=1-247</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</si>
  <si>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</si>
  <si>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</si>
  <si>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</si>
  <si>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</si>
  <si>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</si>
  <si>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</si>
  <si>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https://m.media-amazon.com/images/I/412VyMavsJL._SX300_SY300_QL70_ML2_.jpg</t>
  </si>
  <si>
    <t>https://www.amazon.in/Redmi-Thunder-Storage-Dimensity-5000mAh/dp/B0BBFJLP21/ref=sr_1_255?qid=1672895821&amp;s=electronics&amp;sr=1-255</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</si>
  <si>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</si>
  <si>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</si>
  <si>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</si>
  <si>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</si>
  <si>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</si>
  <si>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</si>
  <si>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</si>
  <si>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https://m.media-amazon.com/images/I/31xJT-3ZAkL._SX300_SY300_QL70_ML2_.jpg</t>
  </si>
  <si>
    <t>https://www.amazon.in/STRIFF-Android-Portable-Foldable-Stand-Perfect/dp/B09VZBGL1N/ref=sr_1_257?qid=1672895821&amp;s=electronics&amp;sr=1-257</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</si>
  <si>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</si>
  <si>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</si>
  <si>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</si>
  <si>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</si>
  <si>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</si>
  <si>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</si>
  <si>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</si>
  <si>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https://m.media-amazon.com/images/I/31LVAoe3VNL._SX300_SY300_QL70_ML2_.jpg</t>
  </si>
  <si>
    <t>https://www.amazon.in/WeCool-Navigation-Locking-Gripping-Rotation/dp/B0B2DJ5RVQ/ref=sr_1_260?qid=1672895821&amp;s=electronics&amp;sr=1-260</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</si>
  <si>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</si>
  <si>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</si>
  <si>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</si>
  <si>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</si>
  <si>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https://m.media-amazon.com/images/I/41bFp+Wev+L._SY300_SX300_.jpg</t>
  </si>
  <si>
    <t>https://www.amazon.in/Sounce-Adjustable-Universal-Flexible-Gooseneck/dp/B096TWZRJC/ref=sr_1_269?qid=1672895828&amp;s=electronics&amp;sr=1-269</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</si>
  <si>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</si>
  <si>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</si>
  <si>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</si>
  <si>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</si>
  <si>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https://m.media-amazon.com/images/I/51WJbMPuROL._SX300_SY300_QL70_ML2_.jpg</t>
  </si>
  <si>
    <t>https://www.amazon.in/OpenTech%C2%AE-Military-Grade-Tempered-Protector-Installation/dp/B09GP6FBZT/ref=sr_1_274?qid=1672895828&amp;s=electronics&amp;sr=1-274</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</si>
  <si>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</si>
  <si>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</si>
  <si>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</si>
  <si>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</si>
  <si>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https://m.media-amazon.com/images/I/416n3nd4MhL._SY300_SX300_QL70_ML2_.jpg</t>
  </si>
  <si>
    <t>https://www.amazon.in/EN-LIGNE-Adjustable-Tabletop-Compatible/dp/B0B3DV7S9B/ref=sr_1_293?qid=1672895835&amp;s=electronics&amp;sr=1-293</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</si>
  <si>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</si>
  <si>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</si>
  <si>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</si>
  <si>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</si>
  <si>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https://m.media-amazon.com/images/I/41KVdXIcg0L._SX300_SY300_QL70_ML2_.jpg</t>
  </si>
  <si>
    <t>https://www.amazon.in/Tecno-Spark-8T-Expandable-64GB/dp/B09MKP344P/ref=sr_1_294?qid=1672895835&amp;s=electronics&amp;sr=1-294</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</si>
  <si>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</si>
  <si>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</si>
  <si>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</si>
  <si>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</si>
  <si>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https://m.media-amazon.com/images/I/312X0wyfvmL._SX300_SY300_QL70_ML2_.jpg</t>
  </si>
  <si>
    <t>https://www.amazon.in/URBN-20000-22-5W-Charging-Output/dp/B08JW1GVS7/ref=sr_1_295?qid=1672895835&amp;s=electronics&amp;sr=1-295</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</si>
  <si>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</si>
  <si>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</si>
  <si>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</si>
  <si>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</si>
  <si>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</si>
  <si>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</si>
  <si>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</si>
  <si>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https://m.media-amazon.com/images/I/413c3ZnFLxL._SX300_SY300_QL70_ML2_.jpg</t>
  </si>
  <si>
    <t>https://www.amazon.in/OnePlus-Moonstone-Black-128GB-Storage/dp/B0B5V47VK4/ref=sr_1_300?qid=1672895835&amp;s=electronics&amp;sr=1-300</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</si>
  <si>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</si>
  <si>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</si>
  <si>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</si>
  <si>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</si>
  <si>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https://m.media-amazon.com/images/I/41fMEQ-GoHL._SX300_SY300_QL70_ML2_.jpg</t>
  </si>
  <si>
    <t>https://www.amazon.in/Nokia-150-Cyan/dp/B08H21B6V7/ref=sr_1_301?qid=1672895835&amp;s=electronics&amp;sr=1-301</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</si>
  <si>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</si>
  <si>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</si>
  <si>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</si>
  <si>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</si>
  <si>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https://m.media-amazon.com/images/I/41AGCk95dpL._SX300_SY300_QL70_ML2_.jpg</t>
  </si>
  <si>
    <t>https://www.amazon.in/Noise-ColorFit-Ultra-SE-Smartwatch/dp/B09BNXQ6BR/ref=sr_1_303?qid=1672895835&amp;s=electronics&amp;sr=1-303</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</si>
  <si>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</si>
  <si>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</si>
  <si>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</si>
  <si>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</si>
  <si>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https://m.media-amazon.com/images/I/41zejggGzLL._SX300_SY300_QL70_ML2_.jpg</t>
  </si>
  <si>
    <t>https://www.amazon.in/Super-Rockerz-400-Bluetooth-Headphones/dp/B01FSYQ2A4/ref=sr_1_307?qid=1672895835&amp;s=electronics&amp;sr=1-307</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</si>
  <si>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</si>
  <si>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</si>
  <si>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</si>
  <si>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</si>
  <si>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</si>
  <si>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</si>
  <si>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https://m.media-amazon.com/images/I/21rFBH5Lf2L._SX300_SY300_QL70_ML2_.jpg</t>
  </si>
  <si>
    <t>https://www.amazon.in/Compatible-I-Phone13-I-Phone11-Only-Adapter/dp/B0B54Y2SNX/ref=sr_1_315?qid=1672895842&amp;s=electronics&amp;sr=1-315</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</si>
  <si>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</si>
  <si>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</si>
  <si>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</si>
  <si>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</si>
  <si>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</si>
  <si>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</si>
  <si>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</si>
  <si>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</si>
  <si>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</si>
  <si>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</si>
  <si>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</si>
  <si>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</si>
  <si>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https://m.media-amazon.com/images/I/41tRgeQp9-L._SX300_SY300_QL70_ML2_.jpg</t>
  </si>
  <si>
    <t>https://www.amazon.in/Nokia-8210-4G-Display-Wireless/dp/B0B7DHSKS7/ref=sr_1_326?qid=1672895842&amp;s=electronics&amp;sr=1-326</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</si>
  <si>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</si>
  <si>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</si>
  <si>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</si>
  <si>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</si>
  <si>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https://m.media-amazon.com/images/I/4155YhLwDiL._SX300_SY300_QL70_ML2_.jpg</t>
  </si>
  <si>
    <t>https://www.amazon.in/Sounce-Protective-Case-Xtend-Unbreakable/dp/B09SJ1FTYV/ref=sr_1_329?qid=1672895842&amp;s=electronics&amp;sr=1-329</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</si>
  <si>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</si>
  <si>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</si>
  <si>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</si>
  <si>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</si>
  <si>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https://m.media-amazon.com/images/I/418vxJS4AML._SX300_SY300_QL70_ML2_.jpg</t>
  </si>
  <si>
    <t>https://www.amazon.in/Samsung-Storage-sAmoled-Purchased-Separately/dp/B09XJ5LD6L/ref=sr_1_333?qid=1672895842&amp;s=electronics&amp;sr=1-333</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</si>
  <si>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</si>
  <si>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</si>
  <si>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</si>
  <si>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</si>
  <si>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https://m.media-amazon.com/images/I/41UwKwpK40L._SX300_SY300_QL70_ML2_.jpg</t>
  </si>
  <si>
    <t>https://www.amazon.in/iQOO-Sunset-Storage-Qualcomm-Snapdragon/dp/B07WHS7MZ1/ref=sr_1_336?qid=1672895842&amp;s=electronics&amp;sr=1-336</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</si>
  <si>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</si>
  <si>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</si>
  <si>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</si>
  <si>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</si>
  <si>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https://m.media-amazon.com/images/I/41lnTFZGz9L._SX300_SY300_QL70_ML2_.jpg</t>
  </si>
  <si>
    <t>https://www.amazon.in/SHREENOVA-Bluetooth-Fitness-Activity-Tracker/dp/B0BBVKRP7B/ref=sr_1_338?qid=1672895850&amp;s=electronics&amp;sr=1-338</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</si>
  <si>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</si>
  <si>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</si>
  <si>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</si>
  <si>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</si>
  <si>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https://m.media-amazon.com/images/I/41UhF7l9I4L._SX300_SY300_QL70_ML2_.jpg</t>
  </si>
  <si>
    <t>https://www.amazon.in/POCO-C31-Shadow-Gray-RAM/dp/B09NY7W8YD/ref=sr_1_353?qid=1672895850&amp;s=electronics&amp;sr=1-353</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</si>
  <si>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</si>
  <si>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</si>
  <si>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</si>
  <si>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</si>
  <si>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https://m.media-amazon.com/images/I/21yMfxVmNuL._SX300_SY300_QL70_ML2_.jpg</t>
  </si>
  <si>
    <t>https://www.amazon.in/Noise_Colorfit-Charger-Magnetic-Charging-Adapter/dp/B0BMM7R92G/ref=sr_1_354?qid=1672895850&amp;s=electronics&amp;sr=1-354</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</si>
  <si>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</si>
  <si>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</si>
  <si>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</si>
  <si>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</si>
  <si>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https://m.media-amazon.com/images/I/411fc62wnpL._SX300_SY300_QL70_ML2_.jpg</t>
  </si>
  <si>
    <t>https://www.amazon.in/POPIO-Tempered-Protector-Compatible-Installation/dp/B08M66K48D/ref=sr_1_356?qid=1672895850&amp;s=electronics&amp;sr=1-356</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</si>
  <si>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</si>
  <si>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</si>
  <si>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</si>
  <si>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</si>
  <si>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https://m.media-amazon.com/images/I/41YwW+O-SKL._SY300_SX300_.jpg</t>
  </si>
  <si>
    <t>https://www.amazon.in/10WERUN-Bluetooth-Smartwatch-Wireless-Fitness/dp/B09RFB2SJQ/ref=sr_1_367?qid=1672895857&amp;s=electronics&amp;sr=1-367</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</si>
  <si>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</si>
  <si>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</si>
  <si>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</si>
  <si>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</si>
  <si>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https://m.media-amazon.com/images/I/31M4nb0+JKL._SY300_SX300_.jpg</t>
  </si>
  <si>
    <t>https://www.amazon.in/Tokdis-MX-1-Bluetooth-Calling-Smartwatch/dp/B0B82YGCF6/ref=sr_1_370?qid=1672895857&amp;s=electronics&amp;sr=1-370</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</si>
  <si>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</si>
  <si>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</si>
  <si>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</si>
  <si>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</si>
  <si>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https://m.media-amazon.com/images/I/31S1zpNb8bL._SX300_SY300_QL70_ML2_.jpg</t>
  </si>
  <si>
    <t>https://www.amazon.in/URBN-20000-Li-Polymer-Compact-Charge/dp/B08HF4W2CT/ref=sr_1_372?qid=1672895857&amp;s=electronics&amp;sr=1-372</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</si>
  <si>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</si>
  <si>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</si>
  <si>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</si>
  <si>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</si>
  <si>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https://m.media-amazon.com/images/I/41jmiwgyu8L._SX300_SY300_QL70_ML2_.jpg</t>
  </si>
  <si>
    <t>https://www.amazon.in/Sounce-Plated-Headphone-Earphone-Splitter/dp/B08BCKN299/ref=sr_1_375?qid=1672895857&amp;s=electronics&amp;sr=1-375</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</si>
  <si>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</si>
  <si>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</si>
  <si>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</si>
  <si>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</si>
  <si>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https://m.media-amazon.com/images/I/41wlZ0cZChL._SX300_SY300_QL70_ML2_.jpg</t>
  </si>
  <si>
    <t>https://www.amazon.in/Noise-ColorFit-Bluetooth-Calling-Metallic/dp/B0B2X35B1K/ref=sr_1_379?qid=1672895857&amp;s=electronics&amp;sr=1-379</t>
  </si>
  <si>
    <t>https://www.amazon.in/Redmi-Horizon-Qualcomm%C2%AE-SnapdragonTM-Included/dp/B09QS9CWLV/ref=sr_1_382?qid=1672895857&amp;s=electronics&amp;sr=1-382</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</si>
  <si>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</si>
  <si>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</si>
  <si>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</si>
  <si>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</si>
  <si>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https://m.media-amazon.com/images/I/51JrMWMAmnL._SX300_SY300_QL70_ML2_.jpg</t>
  </si>
  <si>
    <t>https://www.amazon.in/Spigen-Hybrid-Compatible-Carbonate-Crystal/dp/B0B1NX6JTN/ref=sr_1_389?qid=1672895864&amp;s=electronics&amp;sr=1-389</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</si>
  <si>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</si>
  <si>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</si>
  <si>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</si>
  <si>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</si>
  <si>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</si>
  <si>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</si>
  <si>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</si>
  <si>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https://m.media-amazon.com/images/I/41WYWN1pdvL._SX300_SY300_QL70_ML2_.jpg</t>
  </si>
  <si>
    <t>https://www.amazon.in/LAPSTER-Protectors-Charger-Protector-Computers/dp/B0BBW521YC/ref=sr_1_403?qid=1672895864&amp;s=electronics&amp;sr=1-403</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</si>
  <si>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</si>
  <si>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</si>
  <si>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</si>
  <si>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</si>
  <si>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https://m.media-amazon.com/images/I/31Hb9RGI+jL._SY300_SX300_.jpg</t>
  </si>
  <si>
    <t>https://www.amazon.in/REDMI-Sport-Carbon-Black-RAM/dp/B09HSKYMB3/ref=sr_1_405?qid=1672895864&amp;s=electronics&amp;sr=1-405</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</si>
  <si>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</si>
  <si>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</si>
  <si>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</si>
  <si>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</si>
  <si>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</si>
  <si>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</si>
  <si>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</si>
  <si>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https://m.media-amazon.com/images/I/41ynwpRq+kL._SY300_SX300_.jpg</t>
  </si>
  <si>
    <t>https://www.amazon.in/Lava-Notfication-recoding-Military-Certified/dp/B09BF8JBWX/ref=sr_1_411?qid=1672895872&amp;s=electronics&amp;sr=1-411</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</si>
  <si>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</si>
  <si>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</si>
  <si>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</si>
  <si>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</si>
  <si>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</si>
  <si>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</si>
  <si>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</si>
  <si>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</si>
  <si>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</si>
  <si>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</si>
  <si>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</si>
  <si>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</si>
  <si>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</si>
  <si>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</si>
  <si>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</si>
  <si>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</si>
  <si>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</si>
  <si>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</si>
  <si>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</si>
  <si>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</si>
  <si>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</si>
  <si>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</si>
  <si>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</si>
  <si>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</si>
  <si>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</si>
  <si>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https://m.media-amazon.com/images/I/516BHYFQ3JL._SX300_SY300_QL70_ML2_.jpg</t>
  </si>
  <si>
    <t>https://www.amazon.in/Prolet-Classic-Bumper-Samsung-Protector/dp/B0B298D54H/ref=sr_1_433?qid=1672895879&amp;s=electronics&amp;sr=1-433</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</si>
  <si>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</si>
  <si>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</si>
  <si>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</si>
  <si>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</si>
  <si>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</si>
  <si>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</si>
  <si>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</si>
  <si>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</si>
  <si>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</si>
  <si>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</si>
  <si>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</si>
  <si>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</si>
  <si>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</si>
  <si>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</si>
  <si>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https://m.media-amazon.com/images/I/41fDM4QUfvL._SX300_SY300_QL70_ML2_.jpg</t>
  </si>
  <si>
    <t>https://www.amazon.in/WeCool-Reinforced-Function-Bluetooth-Compatible/dp/B0B9BXKBC7/ref=sr_1_445?qid=1672895879&amp;s=electronics&amp;sr=1-445</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</si>
  <si>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</si>
  <si>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</si>
  <si>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</si>
  <si>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</si>
  <si>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https://m.media-amazon.com/images/I/41hI-UvnhFL._SX300_SY300_QL70_ML2_.jpg</t>
  </si>
  <si>
    <t>https://www.amazon.in/POCO-C31-Royal-Blue-RAM/dp/B09NY6TRXG/ref=sr_1_455?qid=1672895879&amp;s=electronics&amp;sr=1-455</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</si>
  <si>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</si>
  <si>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</si>
  <si>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</si>
  <si>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</si>
  <si>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https://m.media-amazon.com/images/I/412dSHwBHGL._SX300_SY300_QL70_ML2_.jpg</t>
  </si>
  <si>
    <t>https://www.amazon.in/Noise-ColorFit-Monitoring-Smartwatches-Electric/dp/B09NVPJ3P4/ref=sr_1_457?qid=1672895886&amp;s=electronics&amp;sr=1-457</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</si>
  <si>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</si>
  <si>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</si>
  <si>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</si>
  <si>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</si>
  <si>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</si>
  <si>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</si>
  <si>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</si>
  <si>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https://m.media-amazon.com/images/I/31poWDDorOL._SY300_SX300_QL70_ML2_.jpg</t>
  </si>
  <si>
    <t>https://www.amazon.in/Amazon-Basics-Charger-Micro-Cable/dp/B09VGKFM7Y/ref=sr_1_460?qid=1672895886&amp;s=electronics&amp;sr=1-460</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</si>
  <si>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</si>
  <si>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</si>
  <si>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</si>
  <si>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</si>
  <si>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https://m.media-amazon.com/images/I/41vCOAeGvSL._SX300_SY300_QL70_ML2_.jpg</t>
  </si>
  <si>
    <t>https://www.amazon.in/Hoteon-Mobilife-Bluetooth-Extendable-Wireless/dp/B07QCWY5XV/ref=sr_1_463?qid=1672895886&amp;s=electronics&amp;sr=1-463</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</si>
  <si>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</si>
  <si>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</si>
  <si>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</si>
  <si>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</si>
  <si>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https://m.media-amazon.com/images/I/31zYqHExOPS._SX300_SY300_QL70_ML2_.jpg</t>
  </si>
  <si>
    <t>https://www.amazon.in/Ambrane-Multi-Layer-Protection-Li-Polymer-Stylo/dp/B098QXR9X2/ref=sr_1_469?qid=1672895886&amp;s=electronics&amp;sr=1-469</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</si>
  <si>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</si>
  <si>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</si>
  <si>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</si>
  <si>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</si>
  <si>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https://m.media-amazon.com/images/I/31yQB88r8kL._SX300_SY300_QL70_ML2_.jpg</t>
  </si>
  <si>
    <t>https://www.amazon.in/STRIFF-Mobile-Phone-Charging-Charger/dp/B07H1S7XW8/ref=sr_1_482?qid=1672895894&amp;s=electronics&amp;sr=1-482</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</si>
  <si>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</si>
  <si>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</si>
  <si>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</si>
  <si>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</si>
  <si>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https://m.media-amazon.com/images/I/41vQwUamFcL._SX300_SY300_QL70_ML2_.jpg</t>
  </si>
  <si>
    <t>https://www.amazon.in/Fire-Boltt-Bluetooth-Calling-Interactions-Speaker/dp/B0BNXFDTZ2/ref=sr_1_486?qid=1672895894&amp;s=electronics&amp;sr=1-486</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</si>
  <si>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</si>
  <si>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</si>
  <si>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</si>
  <si>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https://m.media-amazon.com/images/I/41Ims-JX0kL._SX300_SY300_QL70_ML2_.jpg</t>
  </si>
  <si>
    <t>https://www.amazon.in/Samsung-Stardust-Storage-5000mAh-Battery/dp/B0B4F4QZ1H/ref=sr_1_496?qid=1672895894&amp;s=electronics&amp;sr=1-496</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</si>
  <si>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</si>
  <si>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</si>
  <si>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</si>
  <si>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</si>
  <si>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https://m.media-amazon.com/images/I/4111qlSCaKL._SY300_SX300_QL70_ML2_.jpg</t>
  </si>
  <si>
    <t>https://www.amazon.in/Connector-Converter-Adapter-Compatible-Samsung/dp/B09BCNQ9R2/ref=sr_1_497?qid=1672895894&amp;s=electronics&amp;sr=1-497</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</si>
  <si>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</si>
  <si>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</si>
  <si>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</si>
  <si>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</si>
  <si>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https://m.media-amazon.com/images/I/217Lv1D3bHL._SX300_SY300_QL70_ML2_.jpg</t>
  </si>
  <si>
    <t>https://www.amazon.in/Wireless-Generation-Sensitive-Rejection-Compatible/dp/B0B9BD2YL4/ref=sr_1_500?qid=1672895894&amp;s=electronics&amp;sr=1-500</t>
  </si>
  <si>
    <t>https://m.media-amazon.com/images/I/31IdiM9ZM8L._SX300_SY300_QL70_FMwebp_.jpg</t>
  </si>
  <si>
    <t>https://www.amazon.in/boAt-BassHeads-100-Headphones-Black/dp/B071Z8M4KX/ref=sr_1_1?qid=1672902995&amp;s=computers&amp;sr=1-1</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</si>
  <si>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</si>
  <si>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</si>
  <si>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</si>
  <si>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</si>
  <si>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</si>
  <si>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</si>
  <si>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</si>
  <si>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</si>
  <si>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</si>
  <si>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</si>
  <si>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</si>
  <si>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</si>
  <si>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</si>
  <si>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</si>
  <si>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https://m.media-amazon.com/images/I/310mw9KTJvL._SY300_SX300_QL70_FMwebp_.jpg</t>
  </si>
  <si>
    <t>https://www.amazon.in/SanDisk-Cruzer-Blade-Flash-Drive/dp/B005FYNT3G/ref=sr_1_5?qid=1672902995&amp;s=computers&amp;sr=1-5</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</si>
  <si>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</si>
  <si>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</si>
  <si>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</si>
  <si>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</si>
  <si>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https://m.media-amazon.com/images/W/WEBP_402378-T2/images/I/31y-oJ1XnqL._SX300_SY300_QL70_FMwebp_.jpg</t>
  </si>
  <si>
    <t>https://www.amazon.in/Logitech-B170-Wireless-Mouse-Black/dp/B01J0XWYKQ/ref=sr_1_6?qid=1672902995&amp;s=computers&amp;sr=1-6</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</si>
  <si>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</si>
  <si>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</si>
  <si>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</si>
  <si>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</si>
  <si>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https://m.media-amazon.com/images/I/51YTmlApiXL._SX300_SY300_QL70_FMwebp_.jpg</t>
  </si>
  <si>
    <t>https://www.amazon.in/Storio-Writing-Tablet-8-5Inch-Birthday/dp/B09CTRPSJR/ref=sr_1_7?qid=1672902995&amp;s=computers&amp;sr=1-7</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</si>
  <si>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</si>
  <si>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</si>
  <si>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</si>
  <si>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</si>
  <si>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https://m.media-amazon.com/images/I/31KjuRb9oNL._SX300_SY300_QL70_FMwebp_.jpg</t>
  </si>
  <si>
    <t>https://www.amazon.in/Airdopes-121v2-Bluetooth-Immersive-Assistant/dp/B08JQN8DGZ/ref=sr_1_8?qid=1672902995&amp;s=computers&amp;sr=1-8</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</si>
  <si>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</si>
  <si>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</si>
  <si>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</si>
  <si>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</si>
  <si>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</si>
  <si>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</si>
  <si>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</si>
  <si>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</si>
  <si>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</si>
  <si>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</si>
  <si>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</si>
  <si>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</si>
  <si>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</si>
  <si>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</si>
  <si>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https://m.media-amazon.com/images/W/WEBP_402378-T1/images/I/31HCup1pqFL._SX300_SY300_QL70_FMwebp_.jpg</t>
  </si>
  <si>
    <t>https://www.amazon.in/boAt-Rockerz-255-Pro-Earphones/dp/B08TV2P1N8/ref=sr_1_12?qid=1672902995&amp;s=computers&amp;sr=1-12</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</si>
  <si>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</si>
  <si>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</si>
  <si>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</si>
  <si>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</si>
  <si>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https://m.media-amazon.com/images/I/51aYKwgu-GL._SX300_SY300_QL70_FMwebp_.jpg</t>
  </si>
  <si>
    <t>https://www.amazon.in/STRIFF-Adjustable-Patented-Ventilated-Compatible/dp/B07XCM6T4N/ref=sr_1_13?qid=1672902995&amp;s=computers&amp;sr=1-13</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</si>
  <si>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</si>
  <si>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</si>
  <si>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</si>
  <si>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</si>
  <si>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</si>
  <si>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</si>
  <si>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</si>
  <si>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</si>
  <si>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</si>
  <si>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</si>
  <si>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</si>
  <si>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</si>
  <si>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</si>
  <si>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</si>
  <si>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</si>
  <si>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</si>
  <si>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</si>
  <si>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https://m.media-amazon.com/images/W/WEBP_402378-T1/images/I/41rxRY5TDSL._SX300_SY300_QL70_FMwebp_.jpg</t>
  </si>
  <si>
    <t>https://www.amazon.in/boAt-Wave-Lite-Smartwatch-Activity/dp/B09V12K8NT/ref=sr_1_17?qid=1672902995&amp;s=computers&amp;sr=1-17</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</si>
  <si>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</si>
  <si>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</si>
  <si>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</si>
  <si>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</si>
  <si>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https://m.media-amazon.com/images/I/31rmf+p45oL._SY300_SX300_.jpg</t>
  </si>
  <si>
    <t>https://www.amazon.in/JBL-C50HI-Ear-Headphones-Black/dp/B07JQKQ91F/ref=sr_1_18?qid=1672902995&amp;s=computers&amp;sr=1-18</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</si>
  <si>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</si>
  <si>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</si>
  <si>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</si>
  <si>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</si>
  <si>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</si>
  <si>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</si>
  <si>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</si>
  <si>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</si>
  <si>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</si>
  <si>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</si>
  <si>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</si>
  <si>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https://m.media-amazon.com/images/I/31febYa30qL._SX300_SY300_QL70_FMwebp_.jpg</t>
  </si>
  <si>
    <t>https://www.amazon.in/HP-v236w-64GB-USB-Drive/dp/B01L8ZNWN2/ref=sr_1_21?qid=1672902995&amp;s=computers&amp;sr=1-21</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</si>
  <si>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</si>
  <si>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</si>
  <si>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</si>
  <si>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</si>
  <si>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https://m.media-amazon.com/images/I/31plkeAvAQL._SX300_SY300_QL70_FMwebp_.jpg</t>
  </si>
  <si>
    <t>https://www.amazon.in/HP-X1000-Wired-Mouse-Black/dp/B009VCGPSY/ref=sr_1_22?qid=1672902995&amp;s=computers&amp;sr=1-22</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</si>
  <si>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</si>
  <si>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</si>
  <si>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</si>
  <si>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</si>
  <si>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</si>
  <si>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</si>
  <si>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</si>
  <si>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</si>
  <si>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</si>
  <si>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</si>
  <si>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</si>
  <si>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</si>
  <si>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</si>
  <si>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</si>
  <si>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https://m.media-amazon.com/images/I/31DbAD6EoCL._SX300_SY300_QL70_FMwebp_.jpg</t>
  </si>
  <si>
    <t>https://www.amazon.in/Boult-Audio-X1-Earphones-Cancellation/dp/B07TCN5VR9/ref=sr_1_28?qid=1672902996&amp;s=computers&amp;sr=1-28</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</si>
  <si>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</si>
  <si>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</si>
  <si>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</si>
  <si>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</si>
  <si>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</si>
  <si>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</si>
  <si>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</si>
  <si>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</si>
  <si>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</si>
  <si>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https://m.media-amazon.com/images/I/41Mce3f9faL._SX300_SY300_QL70_FMwebp_.jpg</t>
  </si>
  <si>
    <t>https://www.amazon.in/Fire-Boltt-Smartwatch-Bluetooth-Calling-Assistance/dp/B09YV4MW2T/ref=sr_1_30?qid=1672902996&amp;s=computers&amp;sr=1-30</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</si>
  <si>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</si>
  <si>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</si>
  <si>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</si>
  <si>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</si>
  <si>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https://m.media-amazon.com/images/I/31z5b7RYc2L._SX300_SY300_QL70_FMwebp_.jpg</t>
  </si>
  <si>
    <t>https://www.amazon.in/Dell-MS116-1000DPI-Wired-Optical/dp/B01HJI0FS2/ref=sr_1_31?qid=1672902996&amp;s=computers&amp;sr=1-31</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</si>
  <si>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</si>
  <si>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</si>
  <si>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</si>
  <si>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</si>
  <si>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</si>
  <si>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</si>
  <si>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</si>
  <si>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</si>
  <si>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</si>
  <si>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</si>
  <si>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</si>
  <si>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</si>
  <si>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https://m.media-amazon.com/images/W/WEBP_402378-T2/images/I/415nVOD7bWL._SX300_SY300_QL70_FMwebp_.jpg</t>
  </si>
  <si>
    <t>https://www.amazon.in/Duracell-Alkaline-Battery-Duralock-Technology/dp/B014SZO90Y/ref=sr_1_34?qid=1672902996&amp;s=computers&amp;sr=1-34</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</si>
  <si>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</si>
  <si>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</si>
  <si>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</si>
  <si>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</si>
  <si>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https://m.media-amazon.com/images/W/WEBP_402378-T2/images/I/414BHyTttvL._SX300_SY300_QL70_FMwebp_.jpg</t>
  </si>
  <si>
    <t>https://www.amazon.in/Classmate-Octane-Neon-Pack-5/dp/B07KCMR8D6/ref=sr_1_35?qid=1672902996&amp;s=computers&amp;sr=1-35</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</si>
  <si>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</si>
  <si>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</si>
  <si>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</si>
  <si>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</si>
  <si>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https://m.media-amazon.com/images/W/WEBP_402378-T2/images/I/41BeawIQB5L._SX300_SY300_QL70_FMwebp_.jpg</t>
  </si>
  <si>
    <t>https://www.amazon.in/Scotch-Double-Foam-Tape-24/dp/B00N1U9AJS/ref=sr_1_36?qid=1672902996&amp;s=computers&amp;sr=1-36</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</si>
  <si>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</si>
  <si>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</si>
  <si>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</si>
  <si>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</si>
  <si>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</si>
  <si>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</si>
  <si>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</si>
  <si>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</si>
  <si>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</si>
  <si>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</si>
  <si>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</si>
  <si>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</si>
  <si>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https://m.media-amazon.com/images/I/41dNRo8Hu8L._SX300_SY300_QL70_FMwebp_.jpg</t>
  </si>
  <si>
    <t>https://www.amazon.in/BassHeads-122-Earphones-Tangle-Straight/dp/B07QZ3CZ48/ref=sr_1_39?qid=1672902996&amp;s=computers&amp;sr=1-39</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</si>
  <si>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</si>
  <si>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</si>
  <si>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</si>
  <si>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</si>
  <si>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</si>
  <si>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</si>
  <si>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</si>
  <si>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</si>
  <si>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</si>
  <si>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</si>
  <si>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</si>
  <si>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https://m.media-amazon.com/images/I/413x7j3Z30L._SX300_SY300_QL70_FMwebp_.jpg</t>
  </si>
  <si>
    <t>https://www.amazon.in/Noise-ColorFit-Bluetooth-Fully-Functional-Brightness/dp/B09ZQK9X8G/ref=sr_1_43?qid=1672902996&amp;s=computers&amp;sr=1-43</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</si>
  <si>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</si>
  <si>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</si>
  <si>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</si>
  <si>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</si>
  <si>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https://m.media-amazon.com/images/I/41igriVLabS._SX300_SY300_QL70_FMwebp_.jpg</t>
  </si>
  <si>
    <t>https://www.amazon.in/Seagate-Expansion-1TB-External-HDD/dp/B08ZJDWTJ1/ref=sr_1_44?qid=1672902996&amp;s=computers&amp;sr=1-44</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</si>
  <si>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</si>
  <si>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</si>
  <si>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</si>
  <si>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</si>
  <si>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https://m.media-amazon.com/images/W/WEBP_402378-T1/images/I/31XFxTn1DCL._SX300_SY300_QL70_FMwebp_.jpg</t>
  </si>
  <si>
    <t>https://www.amazon.in/HP-Webcam-Wide-Angle-Calling-Microsoft/dp/B08FTFXNNB/ref=sr_1_45?qid=1672902996&amp;s=computers&amp;sr=1-45</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</si>
  <si>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</si>
  <si>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</si>
  <si>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</si>
  <si>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</si>
  <si>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</si>
  <si>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</si>
  <si>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</si>
  <si>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</si>
  <si>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</si>
  <si>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</si>
  <si>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</si>
  <si>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</si>
  <si>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https://m.media-amazon.com/images/I/41UUBwBt05S._SX300_SY300_QL70_FMwebp_.jpg</t>
  </si>
  <si>
    <t>https://www.amazon.in/Zebronics-Zeb-Companion-107-Wireless-Keyboard/dp/B087FXHB6J/ref=sr_1_48?qid=1672902996&amp;s=computers&amp;sr=1-48</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</si>
  <si>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</si>
  <si>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</si>
  <si>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</si>
  <si>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</si>
  <si>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https://m.media-amazon.com/images/I/41Fm0YcrDqL._SX300_SY300_QL70_FMwebp_.jpg</t>
  </si>
  <si>
    <t>https://www.amazon.in/Syvo-3130-Aluminum-Universal-Lightweight/dp/B07N42JB4S/ref=sr_1_49?qid=1672902997&amp;s=computers&amp;sr=1-49</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</si>
  <si>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</si>
  <si>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</si>
  <si>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</si>
  <si>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</si>
  <si>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</si>
  <si>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</si>
  <si>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</si>
  <si>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</si>
  <si>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</si>
  <si>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</si>
  <si>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</si>
  <si>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</si>
  <si>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</si>
  <si>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</si>
  <si>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</si>
  <si>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</si>
  <si>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</si>
  <si>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</si>
  <si>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</si>
  <si>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</si>
  <si>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</si>
  <si>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</si>
  <si>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https://m.media-amazon.com/images/I/31gzRr9mIaS._SX300_SY300_QL70_FMwebp_.jpg</t>
  </si>
  <si>
    <t>https://www.amazon.in/boAt-Rockerz-330-Bluetooth-Assistant/dp/B092X94QNQ/ref=sr_1_55?qid=1672902997&amp;s=computers&amp;sr=1-55</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</si>
  <si>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</si>
  <si>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</si>
  <si>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</si>
  <si>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</si>
  <si>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https://m.media-amazon.com/images/W/WEBP_402378-T1/images/I/41PDEAuwT3L._SX300_SY300_QL70_FMwebp_.jpg</t>
  </si>
  <si>
    <t>https://www.amazon.in/Casio-FX-991ES-Plus-2nd-Scientific-Calculator/dp/B0846D5CBP/ref=sr_1_56?qid=1672902997&amp;s=computers&amp;sr=1-56</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</si>
  <si>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</si>
  <si>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</si>
  <si>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</si>
  <si>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</si>
  <si>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https://m.media-amazon.com/images/I/312J9hg8ypL._SX300_SY300_QL70_FMwebp_.jpg</t>
  </si>
  <si>
    <t>https://www.amazon.in/Tp-Link-300Mbps-AC750-Range-Extender/dp/B00KXULGJQ/ref=sr_1_57?qid=1672902997&amp;s=computers&amp;sr=1-57</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</si>
  <si>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</si>
  <si>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</si>
  <si>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</si>
  <si>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</si>
  <si>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https://m.media-amazon.com/images/W/WEBP_402378-T1/images/I/41nGG6kJr9L._SX300_SY300_QL70_FMwebp_.jpg</t>
  </si>
  <si>
    <t>https://www.amazon.in/boAt-Bassheads-242-Wired-Earphones/dp/B08H9Z3XQW/ref=sr_1_58?qid=1672902997&amp;s=computers&amp;sr=1-58</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</si>
  <si>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</si>
  <si>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</si>
  <si>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</si>
  <si>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</si>
  <si>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</si>
  <si>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</si>
  <si>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</si>
  <si>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</si>
  <si>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</si>
  <si>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</si>
  <si>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</si>
  <si>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</si>
  <si>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</si>
  <si>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</si>
  <si>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</si>
  <si>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</si>
  <si>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</si>
  <si>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</si>
  <si>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</si>
  <si>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</si>
  <si>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</si>
  <si>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</si>
  <si>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</si>
  <si>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</si>
  <si>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https://m.media-amazon.com/images/I/51YPXDh78VL._SX300_SY300_QL70_FMwebp_.jpg</t>
  </si>
  <si>
    <t>https://www.amazon.in/Universal-Silicone-Keyboard-Protector-15-6-inch/dp/B00MFPCY5C/ref=sr_1_65?qid=1672902997&amp;s=computers&amp;sr=1-65</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</si>
  <si>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</si>
  <si>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</si>
  <si>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</si>
  <si>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</si>
  <si>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https://m.media-amazon.com/images/I/31YFd-LQ8rL._SY300_SX300_QL70_FMwebp_.jpg</t>
  </si>
  <si>
    <t>https://www.amazon.in/SanDisk-Ultra-128-Drive-Black/dp/B07JJFSG2B/ref=sr_1_66?qid=1672902997&amp;s=computers&amp;sr=1-66</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</si>
  <si>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</si>
  <si>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</si>
  <si>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</si>
  <si>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</si>
  <si>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https://m.media-amazon.com/images/I/31-1GGUrjUL._SX300_SY300_QL70_FMwebp_.jpg</t>
  </si>
  <si>
    <t>https://www.amazon.in/Boult-Audio-Bluetooth-Environmental-Cancellation/dp/B09NR6G588/ref=sr_1_67?qid=1672902997&amp;s=computers&amp;sr=1-67</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</si>
  <si>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</si>
  <si>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</si>
  <si>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</si>
  <si>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</si>
  <si>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https://m.media-amazon.com/images/I/31959YGwwiL._SX300_SY300_QL70_FMwebp_.jpg</t>
  </si>
  <si>
    <t>https://www.amazon.in/DELL-WM118-Wireless-Optical-Mouse/dp/B07JPX9CR7/ref=sr_1_68?qid=1672902997&amp;s=computers&amp;sr=1-68</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</si>
  <si>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</si>
  <si>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</si>
  <si>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</si>
  <si>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</si>
  <si>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https://m.media-amazon.com/images/I/41vEB+mY55L._SY300_SX300_.jpg</t>
  </si>
  <si>
    <t>https://www.amazon.in/Boult-Audio-PowerBuds-Wireless-Waterproof/dp/B08D11DZ2W/ref=sr_1_69?qid=1672902997&amp;s=computers&amp;sr=1-69</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</si>
  <si>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</si>
  <si>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</si>
  <si>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</si>
  <si>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</si>
  <si>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https://m.media-amazon.com/images/W/WEBP_402378-T2/images/I/51MA5PwP6xL._SX300_SY300_QL70_FMwebp_.jpg</t>
  </si>
  <si>
    <t>https://www.amazon.in/Eveready-1015-Carbon-Zinc-Battery/dp/B07Q7561HD/ref=sr_1_70?qid=1672902997&amp;s=computers&amp;sr=1-70</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</si>
  <si>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</si>
  <si>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</si>
  <si>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</si>
  <si>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</si>
  <si>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https://m.media-amazon.com/images/W/WEBP_402378-T1/images/I/41I-azRJBLL._SX300_SY300_QL70_FMwebp_.jpg</t>
  </si>
  <si>
    <t>https://www.amazon.in/Zebronics-Zeb-Transformer-M-Optical-Gaming-Effect/dp/B0819HZPXL/ref=sr_1_71?qid=1672902997&amp;s=computers&amp;sr=1-71</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</si>
  <si>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</si>
  <si>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</si>
  <si>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</si>
  <si>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</si>
  <si>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https://m.media-amazon.com/images/W/WEBP_402378-T1/images/I/4136eo-yWlL._SX300_SY300_QL70_FMwebp_.jpg</t>
  </si>
  <si>
    <t>https://www.amazon.in/Fevicryl-Acrylic-colors-Sunflower-Shades/dp/B00LXTFMRS/ref=sr_1_72?qid=1672902997&amp;s=computers&amp;sr=1-72</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</si>
  <si>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</si>
  <si>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</si>
  <si>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</si>
  <si>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</si>
  <si>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https://m.media-amazon.com/images/W/WEBP_402378-T1/images/I/41FMV7m5bZL._SX300_SY300_QL70_FMwebp_.jpg</t>
  </si>
  <si>
    <t>https://www.amazon.in/STRIFF-230X190X3mm-Waterproof-Premium-Textured-Compatible/dp/B0B9LDCX89/ref=sr_1_73?qid=1672902998&amp;s=computers&amp;sr=1-73</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</si>
  <si>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</si>
  <si>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</si>
  <si>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</si>
  <si>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</si>
  <si>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https://m.media-amazon.com/images/I/31KpmfiYmeL._SX300_SY300_QL70_FMwebp_.jpg</t>
  </si>
  <si>
    <t>https://www.amazon.in/GIZGA-inch-Hard-Drive-Black/dp/B0765B3TH7/ref=sr_1_74?qid=1672902998&amp;s=computers&amp;sr=1-74</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</si>
  <si>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</si>
  <si>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</si>
  <si>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</si>
  <si>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</si>
  <si>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https://m.media-amazon.com/images/W/WEBP_402378-T1/images/I/31bX1-ypLSL._SX300_SY300_QL70_FMwebp_.jpg</t>
  </si>
  <si>
    <t>https://www.amazon.in/Boult-Audio-Environmental-Cancellation-Bluetooth/dp/B0B1F6GQPS/ref=sr_1_75?qid=1672902998&amp;s=computers&amp;sr=1-75</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</si>
  <si>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</si>
  <si>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</si>
  <si>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</si>
  <si>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</si>
  <si>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</si>
  <si>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</si>
  <si>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</si>
  <si>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</si>
  <si>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</si>
  <si>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</si>
  <si>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</si>
  <si>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</si>
  <si>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</si>
  <si>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https://m.media-amazon.com/images/I/41LcHKyVl9L._SX300_SY300_QL70_FMwebp_.jpg</t>
  </si>
  <si>
    <t>https://www.amazon.in/Casio-Non-Programmable-Scientific-Calculator-Functions/dp/B00AXHBBXU/ref=sr_1_79?qid=1672902998&amp;s=computers&amp;sr=1-79</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</si>
  <si>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</si>
  <si>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</si>
  <si>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</si>
  <si>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</si>
  <si>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https://m.media-amazon.com/images/I/412CjF5u2iL._SX300_SY300_QL70_FMwebp_.jpg</t>
  </si>
  <si>
    <t>https://www.amazon.in/Tygot-YouTube-Shooting-Foldable-Lightweight/dp/B08MCD9JFY/ref=sr_1_80?qid=1672902998&amp;s=computers&amp;sr=1-80</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</si>
  <si>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</si>
  <si>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</si>
  <si>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</si>
  <si>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</si>
  <si>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https://m.media-amazon.com/images/I/21psCtgM5BL._SX300_SY300_QL70_FMwebp_.jpg</t>
  </si>
  <si>
    <t>https://www.amazon.in/HP-Wireless-Mouse-X200-6VY95AA/dp/B083RCTXLL/ref=sr_1_82?qid=1672902998&amp;s=computers&amp;sr=1-82</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</si>
  <si>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</si>
  <si>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</si>
  <si>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</si>
  <si>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</si>
  <si>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https://m.media-amazon.com/images/W/WEBP_402378-T2/images/I/31PfpEPlg-L._SX300_SY300_QL70_FMwebp_.jpg</t>
  </si>
  <si>
    <t>https://www.amazon.in/Mini-UPS-Router-WiFi-12V/dp/B08HLZ28QC/ref=sr_1_83?qid=1672902998&amp;s=computers&amp;sr=1-83</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</si>
  <si>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</si>
  <si>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</si>
  <si>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</si>
  <si>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</si>
  <si>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https://m.media-amazon.com/images/I/41VDUqScJFL._SX300_SY300_QL70_FMwebp_.jpg</t>
  </si>
  <si>
    <t>https://www.amazon.in/TP-Link-Archer-C6-Wireless-MU-MIMO/dp/B07GVR9TG7/ref=sr_1_84?qid=1672902998&amp;s=computers&amp;sr=1-84</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</si>
  <si>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</si>
  <si>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</si>
  <si>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</si>
  <si>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</si>
  <si>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https://m.media-amazon.com/images/W/WEBP_402378-T2/images/I/41PlZjYsy-L._SX300_SY300_QL70_FMwebp_.jpg</t>
  </si>
  <si>
    <t>https://www.amazon.in/Boat-Rockerz-550-Headphone-Aesthetics/dp/B0856HY85J/ref=sr_1_85?qid=1672902998&amp;s=computers&amp;sr=1-85</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</si>
  <si>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</si>
  <si>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</si>
  <si>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</si>
  <si>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</si>
  <si>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https://m.media-amazon.com/images/I/31Rn5CAJDBL._SX300_SY300_QL70_FMwebp_.jpg</t>
  </si>
  <si>
    <t>https://www.amazon.in/Mi-Earphones-Basic-Mic-Black/dp/B07CD2BN46/ref=sr_1_87?qid=1672902998&amp;s=computers&amp;sr=1-87</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</si>
  <si>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</si>
  <si>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</si>
  <si>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</si>
  <si>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</si>
  <si>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https://m.media-amazon.com/images/I/51JF5xTgNhL._SX300_SY300_QL70_FMwebp_.jpg</t>
  </si>
  <si>
    <t>https://www.amazon.in/ZODO-Writer-Electronic-Writing-Paperless/dp/B07PLHTTB4/ref=sr_1_88_mod_primary_new?qid=1672902998&amp;s=computers&amp;sbo=RZvfv%2F%2FHxDF%2BO5021pAnSA%3D%3D&amp;sr=1-88</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</si>
  <si>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</si>
  <si>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</si>
  <si>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</si>
  <si>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</si>
  <si>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</si>
  <si>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</si>
  <si>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</si>
  <si>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</si>
  <si>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</si>
  <si>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</si>
  <si>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</si>
  <si>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https://m.media-amazon.com/images/I/31vS-1ot-HL._SX300_SY300_QL70_FMwebp_.jpg</t>
  </si>
  <si>
    <t>https://www.amazon.in/Zebronics-Wired-Optical-Mouse-Black/dp/B079Y6JZC8/ref=sr_1_91?qid=1672902998&amp;s=computers&amp;sr=1-91</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</si>
  <si>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</si>
  <si>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</si>
  <si>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</si>
  <si>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</si>
  <si>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https://m.media-amazon.com/images/W/WEBP_402378-T2/images/I/41Beq4WLggL._SX300_SY300_QL70_FMwebp_.jpg</t>
  </si>
  <si>
    <t>https://www.amazon.in/Rockerz-370-Headphone-Bluetooth-Lightweight/dp/B0856HNMR7/ref=sr_1_92?qid=1672902998&amp;s=computers&amp;sr=1-92</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</si>
  <si>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</si>
  <si>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</si>
  <si>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</si>
  <si>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</si>
  <si>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https://m.media-amazon.com/images/W/WEBP_402378-T2/images/I/31ZMMGdh5nL._SX300_SY300_QL70_FMwebp_.jpg</t>
  </si>
  <si>
    <t>https://www.amazon.in/ZEBRONICS-Zeb-Astra-20-Wireless-Rechargeable/dp/B0B12K5BPM/ref=sr_1_93?qid=1672902998&amp;s=computers&amp;sr=1-93</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</si>
  <si>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</si>
  <si>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</si>
  <si>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</si>
  <si>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</si>
  <si>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</si>
  <si>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</si>
  <si>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</si>
  <si>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</si>
  <si>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https://m.media-amazon.com/images/W/WEBP_402378-T1/images/I/5145vqMSaTL._SY300_SX300_QL70_FMwebp_.jpg</t>
  </si>
  <si>
    <t>https://www.amazon.in/Panasonic-Lithium-CR2032-5BE-Battery/dp/B00LVMTA2A/ref=sr_1_97?qid=1672903000&amp;s=computers&amp;sr=1-97</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</si>
  <si>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</si>
  <si>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</si>
  <si>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</si>
  <si>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</si>
  <si>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https://m.media-amazon.com/images/I/51EJirBX6bL._SY300_SX300_QL70_FMwebp_.jpg</t>
  </si>
  <si>
    <t>https://www.amazon.in/Multi-Purpose-Foldable-Portable-Ergonomic-Non-Slip/dp/B07TR5HSR9/ref=sr_1_98?qid=1672903000&amp;s=computers&amp;sr=1-98</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</si>
  <si>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</si>
  <si>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</si>
  <si>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</si>
  <si>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</si>
  <si>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</si>
  <si>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</si>
  <si>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</si>
  <si>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</si>
  <si>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</si>
  <si>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</si>
  <si>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</si>
  <si>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</si>
  <si>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https://m.media-amazon.com/images/W/WEBP_402378-T2/images/I/51SzLWO7e+L._SY300_SX300_.jpg</t>
  </si>
  <si>
    <t>https://www.amazon.in/Notebook-MacBook-Computer-Anti-Skid-Mousepad/dp/B08QJJCY2Q/ref=sr_1_101?qid=1672903000&amp;s=computers&amp;sr=1-101</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</si>
  <si>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</si>
  <si>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</si>
  <si>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</si>
  <si>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</si>
  <si>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https://m.media-amazon.com/images/W/WEBP_402378-T1/images/I/41PcrlfQ2iL._SX300_SY300_QL70_FMwebp_.jpg</t>
  </si>
  <si>
    <t>https://www.amazon.in/Epson-003-Black-Ink-Bottle/dp/B07L5L4GTB/ref=sr_1_102?qid=1672903000&amp;s=computers&amp;sr=1-102</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</si>
  <si>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</si>
  <si>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</si>
  <si>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</si>
  <si>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</si>
  <si>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https://m.media-amazon.com/images/I/41AP5QV2M0L._SX300_SY300_QL70_FMwebp_.jpg</t>
  </si>
  <si>
    <t>https://www.amazon.in/Zebronics-Zeb-Thunder-Bluetooth-Headphone-Input/dp/B07L8KNP5F/ref=sr_1_103?qid=1672903000&amp;s=computers&amp;sr=1-103</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</si>
  <si>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</si>
  <si>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</si>
  <si>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</si>
  <si>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</si>
  <si>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https://m.media-amazon.com/images/I/41y181oD7ZL._SX300_SY300_QL70_FMwebp_.jpg</t>
  </si>
  <si>
    <t>https://www.amazon.in/Quantum-QHM-7406-Spill-Resistant-Wired-Keyboard/dp/B08CF4SCNP/ref=sr_1_104?qid=1672903000&amp;s=computers&amp;sr=1-104</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</si>
  <si>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</si>
  <si>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</si>
  <si>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</si>
  <si>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</si>
  <si>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https://m.media-amazon.com/images/I/319cuUVHCwL._SY300_SX300_QL70_FMwebp_.jpg</t>
  </si>
  <si>
    <t>https://www.amazon.in/STRIFF-Adjustable-Ventilated-Ergonomic-Compatibility/dp/B09XX51X2G/ref=sr_1_105?qid=1672903000&amp;s=computers&amp;sr=1-105</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</si>
  <si>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</si>
  <si>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</si>
  <si>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</si>
  <si>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</si>
  <si>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</si>
  <si>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</si>
  <si>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</si>
  <si>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</si>
  <si>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</si>
  <si>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</si>
  <si>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</si>
  <si>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</si>
  <si>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</si>
  <si>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</si>
  <si>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</si>
  <si>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</si>
  <si>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</si>
  <si>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</si>
  <si>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</si>
  <si>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</si>
  <si>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https://m.media-amazon.com/images/I/21ci6bwxtdL._SX300_SY300_QL70_FMwebp_.jpg</t>
  </si>
  <si>
    <t>https://www.amazon.in/HP-150-Ambidextrous-Wireless-Mouse/dp/B09GB5B4BK/ref=sr_1_113?qid=1672903000&amp;s=computers&amp;sr=1-113</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</si>
  <si>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</si>
  <si>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</si>
  <si>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</si>
  <si>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</si>
  <si>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</si>
  <si>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</si>
  <si>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</si>
  <si>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</si>
  <si>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</si>
  <si>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</si>
  <si>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</si>
  <si>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https://m.media-amazon.com/images/I/314g1W9h2rL._SX300_SY300_QL70_FMwebp_.jpg</t>
  </si>
  <si>
    <t>https://www.amazon.in/Airdopes-181-Playtime-Bluetooth-Wireless/dp/B09PL79D2X/ref=sr_1_116?qid=1672903000&amp;s=computers&amp;sr=1-116</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</si>
  <si>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</si>
  <si>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</si>
  <si>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</si>
  <si>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</si>
  <si>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</si>
  <si>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</si>
  <si>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</si>
  <si>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</si>
  <si>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</si>
  <si>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</si>
  <si>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</si>
  <si>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</si>
  <si>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</si>
  <si>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</si>
  <si>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</si>
  <si>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</si>
  <si>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https://m.media-amazon.com/images/W/WEBP_402378-T1/images/I/41XH-IpxCQL._SX300_SY300_QL70_FMwebp_.jpg</t>
  </si>
  <si>
    <t>https://www.amazon.in/Noise-ColorFit-Smartwatch-Monitoring-Waterproof/dp/B097R25DP7/ref=sr_1_120?qid=1672903000&amp;s=computers&amp;sr=1-120</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</si>
  <si>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</si>
  <si>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</si>
  <si>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</si>
  <si>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</si>
  <si>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https://m.media-amazon.com/images/W/WEBP_402378-T2/images/I/3172BJyynBS._SY300_SX300_QL70_FMwebp_.jpg</t>
  </si>
  <si>
    <t>https://www.amazon.in/rts-Adapter-Charging-Converter-compatible/dp/B097C564GC/ref=sr_1_121?qid=1672903001&amp;s=computers&amp;sr=1-121</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</si>
  <si>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</si>
  <si>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</si>
  <si>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</si>
  <si>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</si>
  <si>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https://m.media-amazon.com/images/I/4152kKO7W8L._SY300_SX300_QL70_FMwebp_.jpg</t>
  </si>
  <si>
    <t>https://www.amazon.in/682-Black-Original-Ink-Cartridge/dp/B08CYNJ5KY/ref=sr_1_122?qid=1672903001&amp;s=computers&amp;sr=1-122</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</si>
  <si>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</si>
  <si>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</si>
  <si>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</si>
  <si>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</si>
  <si>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https://m.media-amazon.com/images/W/WEBP_402378-T1/images/I/31puHGasbOL._SX300_SY300_QL70_FMwebp_.jpg</t>
  </si>
  <si>
    <t>https://www.amazon.in/Logitech-H111-Stero-Headset-Black/dp/B00Y4ORQ46/ref=sr_1_123?qid=1672903001&amp;s=computers&amp;sr=1-123</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</si>
  <si>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</si>
  <si>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</si>
  <si>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</si>
  <si>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</si>
  <si>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</si>
  <si>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</si>
  <si>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</si>
  <si>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</si>
  <si>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</si>
  <si>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</si>
  <si>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</si>
  <si>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</si>
  <si>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</si>
  <si>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</si>
  <si>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</si>
  <si>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https://m.media-amazon.com/images/W/WEBP_402378-T1/images/I/21n1BGPOHBL._SX300_SY300_QL70_FMwebp_.jpg</t>
  </si>
  <si>
    <t>https://www.amazon.in/TP-Link-TL-WA850RE-300Mbps-Universal-Extender/dp/B00A0VCJPI/ref=sr_1_127?qid=1672903001&amp;s=computers&amp;sr=1-127</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</si>
  <si>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</si>
  <si>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</si>
  <si>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</si>
  <si>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</si>
  <si>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https://m.media-amazon.com/images/W/WEBP_402378-T1/images/I/41oLhpKArFL._SY300_SX300_QL70_FMwebp_.jpg</t>
  </si>
  <si>
    <t>https://www.amazon.in/COI-Sticky-Notes-Holder-Gifting/dp/B00UGZWM2I/ref=sr_1_128?qid=1672903001&amp;s=computers&amp;sr=1-128</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</si>
  <si>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</si>
  <si>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</si>
  <si>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</si>
  <si>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</si>
  <si>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</si>
  <si>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</si>
  <si>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</si>
  <si>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</si>
  <si>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</si>
  <si>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</si>
  <si>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</si>
  <si>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</si>
  <si>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https://m.media-amazon.com/images/I/31CuxaU77jL._SY300_SX300_QL70_FMwebp_.jpg</t>
  </si>
  <si>
    <t>https://www.amazon.in/Samsung-Galaxy-Bluetooth-Compatible-Android/dp/B09DG9VNWB/ref=sr_1_131?qid=1672903001&amp;s=computers&amp;sr=1-131</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</si>
  <si>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</si>
  <si>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</si>
  <si>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</si>
  <si>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</si>
  <si>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https://m.media-amazon.com/images/I/31YW3+kpZQL._SY300_SX300_.jpg</t>
  </si>
  <si>
    <t>https://www.amazon.in/Noise-Bluetooth-Wireless-30-Hours-Instacharge/dp/B09Y5MP7C4/ref=sr_1_132?qid=1672903001&amp;s=computers&amp;sr=1-132</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</si>
  <si>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</si>
  <si>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</si>
  <si>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</si>
  <si>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</si>
  <si>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https://m.media-amazon.com/images/W/WEBP_402378-T1/images/I/41ZrxS9SpwL._SX300_SY300_QL70_FMwebp_.jpg</t>
  </si>
  <si>
    <t>https://www.amazon.in/Duracell-Alkaline-Battery-Duralock-Technology/dp/B01DJJVFPC/ref=sr_1_133?qid=1672903001&amp;s=computers&amp;sr=1-133</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</si>
  <si>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</si>
  <si>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</si>
  <si>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</si>
  <si>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</si>
  <si>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https://m.media-amazon.com/images/I/31z+0UyRo2L._SY300_SX300_.jpg</t>
  </si>
  <si>
    <t>https://www.amazon.in/JBL-C200SI-Ear-Headphones-Mystic/dp/B07DFYJRQV/ref=sr_1_134?qid=1672903001&amp;s=computers&amp;sr=1-134</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</si>
  <si>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</si>
  <si>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</si>
  <si>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</si>
  <si>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</si>
  <si>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https://m.media-amazon.com/images/W/WEBP_402378-T2/images/I/41m4oS2gbcL._SY300_SX300_QL70_FMwebp_.jpg</t>
  </si>
  <si>
    <t>https://www.amazon.in/Acer-Features-Bluelight-Flickerless-Comfyview/dp/B08L879JSN/ref=sr_1_135?qid=1672903001&amp;s=computers&amp;sr=1-135</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</si>
  <si>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</si>
  <si>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</si>
  <si>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</si>
  <si>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</si>
  <si>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https://m.media-amazon.com/images/I/413phG1P5UL._SX300_SY300_QL70_FMwebp_.jpg</t>
  </si>
  <si>
    <t>https://www.amazon.in/COSMOS-Portable-Flexible-Light-Colours/dp/B08TDJNM3G/ref=sr_1_136?qid=1672903001&amp;s=computers&amp;sr=1-136</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</si>
  <si>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</si>
  <si>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</si>
  <si>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</si>
  <si>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</si>
  <si>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https://m.media-amazon.com/images/I/41fRp5O-PrL._SX300_SY300_QL70_FMwebp_.jpg</t>
  </si>
  <si>
    <t>https://www.amazon.in/Dual-Charger-Qualcomm-Certified-Charge/dp/B06XSK3XL6/ref=sr_1_137?qid=1672903001&amp;s=computers&amp;sr=1-137</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</si>
  <si>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</si>
  <si>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</si>
  <si>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</si>
  <si>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</si>
  <si>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</si>
  <si>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</si>
  <si>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</si>
  <si>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</si>
  <si>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</si>
  <si>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</si>
  <si>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</si>
  <si>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</si>
  <si>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</si>
  <si>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https://m.media-amazon.com/images/I/3164hjUSFdL._SX300_SY300_QL70_FMwebp_.jpg</t>
  </si>
  <si>
    <t>https://www.amazon.in/Zebronics-Zeb-JUDWAA-750-Wired-Keyboard/dp/B07KR5P3YD/ref=sr_1_141?qid=1672903001&amp;s=computers&amp;sr=1-141</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</si>
  <si>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</si>
  <si>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</si>
  <si>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</si>
  <si>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</si>
  <si>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https://m.media-amazon.com/images/I/3118CXMdMUL._SX300_SY300_QL70_FMwebp_.jpg</t>
  </si>
  <si>
    <t>https://www.amazon.in/JBL-Playtime-Bluetooth-Earphones-Assistant/dp/B08FB2LNSZ/ref=sr_1_142?qid=1672903001&amp;s=computers&amp;sr=1-142</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</si>
  <si>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</si>
  <si>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</si>
  <si>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</si>
  <si>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</si>
  <si>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https://m.media-amazon.com/images/W/WEBP_402378-T2/images/I/51LuP5KXg5L._SX300_SY300_QL70_FMwebp_.jpg</t>
  </si>
  <si>
    <t>https://www.amazon.in/Essentials-Gz-Ck-101-Professional-Micro-Fiber-Antibacterial/dp/B01IBRHE3E/ref=sr_1_144?qid=1672903001&amp;s=computers&amp;sr=1-144</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</si>
  <si>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</si>
  <si>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</si>
  <si>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</si>
  <si>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</si>
  <si>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https://m.media-amazon.com/images/I/41sAt4BZydL._SX300_SY300_QL70_FMwebp_.jpg</t>
  </si>
  <si>
    <t>https://www.amazon.in/SanDisk-Ultra-Dual-64GB-Drive/dp/B01N6LU1VF/ref=sr_1_145?qid=1672903002&amp;s=computers&amp;sr=1-145</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</si>
  <si>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</si>
  <si>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</si>
  <si>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</si>
  <si>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</si>
  <si>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https://m.media-amazon.com/images/I/31pcbVy11RL._SX300_SY300_QL70_FMwebp_.jpg</t>
  </si>
  <si>
    <t>https://www.amazon.in/TP-Link-Wireless-Security-Tapo-C200/dp/B07XLML2YS/ref=sr_1_146?qid=1672903002&amp;s=computers&amp;sr=1-146</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</si>
  <si>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</si>
  <si>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</si>
  <si>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</si>
  <si>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</si>
  <si>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https://m.media-amazon.com/images/W/WEBP_402378-T2/images/I/41IAc+vLV7S._SY300_SX300_.jpg</t>
  </si>
  <si>
    <t>https://www.amazon.in/Boat-Airdopes-171-Functionality-Resistance/dp/B086WMSCN3/ref=sr_1_147?qid=1672903002&amp;s=computers&amp;sr=1-147</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</si>
  <si>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</si>
  <si>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</si>
  <si>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</si>
  <si>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</si>
  <si>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</si>
  <si>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</si>
  <si>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</si>
  <si>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</si>
  <si>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</si>
  <si>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</si>
  <si>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</si>
  <si>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</si>
  <si>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</si>
  <si>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</si>
  <si>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https://m.media-amazon.com/images/I/31iFF1KbkpL._SX300_SY300_QL70_FMwebp_.jpg</t>
  </si>
  <si>
    <t>https://www.amazon.in/Logitech-B100-Optical-Mouse-Black/dp/B003L62T7W/ref=sr_1_151?qid=1672903002&amp;s=computers&amp;sr=1-151</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</si>
  <si>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</si>
  <si>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</si>
  <si>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</si>
  <si>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</si>
  <si>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</si>
  <si>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</si>
  <si>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</si>
  <si>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</si>
  <si>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</si>
  <si>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</si>
  <si>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</si>
  <si>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</si>
  <si>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</si>
  <si>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</si>
  <si>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https://m.media-amazon.com/images/W/WEBP_402378-T2/images/I/51E0xvwRCpL._SX300_SY300_QL70_FMwebp_.jpg</t>
  </si>
  <si>
    <t>https://www.amazon.in/AirCase-External-Drive-2-5-Inch-Black/dp/B00NNQMYNE/ref=sr_1_155?qid=1672903002&amp;s=computers&amp;sr=1-155</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</si>
  <si>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</si>
  <si>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</si>
  <si>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</si>
  <si>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</si>
  <si>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https://m.media-amazon.com/images/W/WEBP_402378-T2/images/I/31ylgpMYDwL._SX300_SY300_QL70_FMwebp_.jpg</t>
  </si>
  <si>
    <t>https://www.amazon.in/Noise-Wireless-Instacharge-Bluetooth-Breathing/dp/B0B217Z5VK/ref=sr_1_157?qid=1672903002&amp;s=computers&amp;sr=1-157</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</si>
  <si>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</si>
  <si>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</si>
  <si>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</si>
  <si>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</si>
  <si>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</si>
  <si>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</si>
  <si>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</si>
  <si>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</si>
  <si>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</si>
  <si>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</si>
  <si>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</si>
  <si>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https://m.media-amazon.com/images/I/41cOH84GhGL._SX300_SY300_QL70_FMwebp_.jpg</t>
  </si>
  <si>
    <t>https://www.amazon.in/Robustrion-Anti-Scratch-iPad-10-2-inch/dp/B07Z3K96FR/ref=sr_1_160?qid=1672903002&amp;s=computers&amp;sr=1-160</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</si>
  <si>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</si>
  <si>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</si>
  <si>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</si>
  <si>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</si>
  <si>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https://m.media-amazon.com/images/W/WEBP_402378-T1/images/I/41n2MqMIH5L._SX300_SY300_QL70_FMwebp_.jpg</t>
  </si>
  <si>
    <t>https://www.amazon.in/Redgear-Pro-Wireless-Gamepad-Black/dp/B0756CLQWL/ref=sr_1_162?qid=1672903002&amp;s=computers&amp;sr=1-162</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</si>
  <si>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</si>
  <si>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</si>
  <si>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</si>
  <si>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</si>
  <si>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</si>
  <si>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</si>
  <si>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</si>
  <si>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</si>
  <si>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</si>
  <si>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</si>
  <si>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</si>
  <si>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</si>
  <si>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https://m.media-amazon.com/images/W/WEBP_402378-T1/images/I/314QZXF1dHL._SY300_SX300_QL70_FMwebp_.jpg</t>
  </si>
  <si>
    <t>https://www.amazon.in/TP-Link-TL-WR845N-300Mbps-Wireless-N-Router/dp/B01HGCLUH6/ref=sr_1_165?qid=1672903002&amp;s=computers&amp;sr=1-165</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</si>
  <si>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</si>
  <si>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</si>
  <si>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</si>
  <si>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</si>
  <si>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https://m.media-amazon.com/images/I/41tLaG2nSpL._SX300_SY300_QL70_FMwebp_.jpg</t>
  </si>
  <si>
    <t>https://www.amazon.in/Logitech-MK240-NANO-Mouse-Keyboard/dp/B01N4EV2TL/ref=sr_1_166?qid=1672903002&amp;s=computers&amp;sr=1-166</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</si>
  <si>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</si>
  <si>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</si>
  <si>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</si>
  <si>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</si>
  <si>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https://m.media-amazon.com/images/W/WEBP_402378-T1/images/I/41YjSD1XPoS._SY300_SX300_QL70_FMwebp_.jpg</t>
  </si>
  <si>
    <t>https://www.amazon.in/Callas-Multipurpose-Breakfast-Ergonomic-WA-27-Black/dp/B08MZQBFLN/ref=sr_1_167?qid=1672903002&amp;s=computers&amp;sr=1-167</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</si>
  <si>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</si>
  <si>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</si>
  <si>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</si>
  <si>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</si>
  <si>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</si>
  <si>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</si>
  <si>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</si>
  <si>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</si>
  <si>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</si>
  <si>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</si>
  <si>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</si>
  <si>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</si>
  <si>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https://m.media-amazon.com/images/I/315g5ipEPAL._SY300_SX300_QL70_FMwebp_.jpg</t>
  </si>
  <si>
    <t>https://www.amazon.in/Amazon-Basics-Multipurpose-Foldable-Laptop/dp/B09Z28BQZT/ref=sr_1_170?qid=1672903004&amp;s=computers&amp;sr=1-170</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</si>
  <si>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</si>
  <si>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</si>
  <si>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</si>
  <si>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</si>
  <si>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https://m.media-amazon.com/images/W/WEBP_402378-T2/images/I/51JIngdPfEL._SX300_SY300_QL70_FMwebp_.jpg</t>
  </si>
  <si>
    <t>https://www.amazon.in/Kanget-Female-Adapter-Standard-Interface/dp/B094DQWV9B/ref=sr_1_171?qid=1672903004&amp;s=computers&amp;sr=1-171</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</si>
  <si>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</si>
  <si>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</si>
  <si>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</si>
  <si>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</si>
  <si>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https://m.media-amazon.com/images/W/WEBP_402378-T1/images/I/31GrCGz9drL._SX300_SY300_QL70_FMwebp_.jpg</t>
  </si>
  <si>
    <t>https://www.amazon.in/Amazon-Basics-8-5-inch-Writing-Drawing/dp/B0BBMPH39N/ref=sr_1_173?qid=1672903004&amp;s=computers&amp;sr=1-173</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</si>
  <si>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</si>
  <si>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</si>
  <si>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</si>
  <si>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</si>
  <si>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https://m.media-amazon.com/images/I/31oMWLNvoVS._SY300_SX300_QL70_FMwebp_.jpg</t>
  </si>
  <si>
    <t>https://www.amazon.in/Zebronics-ZEB-90HB-Pocket-Laptop-Computers/dp/B097JQ1J5G/ref=sr_1_174?qid=1672903004&amp;s=computers&amp;sr=1-174</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</si>
  <si>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</si>
  <si>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</si>
  <si>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</si>
  <si>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</si>
  <si>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</si>
  <si>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</si>
  <si>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</si>
  <si>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https://m.media-amazon.com/images/W/WEBP_402378-T1/images/I/313nBNJrT6L._SX300_SY300_QL70_FMwebp_.jpg</t>
  </si>
  <si>
    <t>https://www.amazon.in/Zeb-Buds-C2-Controller-Blue/dp/B08VRMK55F/ref=sr_1_176?qid=1672903004&amp;s=computers&amp;sr=1-176</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</si>
  <si>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</si>
  <si>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</si>
  <si>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</si>
  <si>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</si>
  <si>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https://m.media-amazon.com/images/I/31luFfya0kL._SX300_SY300_QL70_FMwebp_.jpg</t>
  </si>
  <si>
    <t>https://www.amazon.in/Redgear-Gaming-Semi-Honeycomb-Windows-Gamers/dp/B08CHZ3ZQ7/ref=sr_1_177?qid=1672903004&amp;s=computers&amp;sr=1-177</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</si>
  <si>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</si>
  <si>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</si>
  <si>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</si>
  <si>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</si>
  <si>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https://m.media-amazon.com/images/I/41U9-x0JGPL._SX300_SY300_QL70_FMwebp_.jpg</t>
  </si>
  <si>
    <t>https://www.amazon.in/JBL-Commercial-Omnidirectional-Microphone-Recording/dp/B08SCCG9D4/ref=sr_1_179?qid=1672903004&amp;s=computers&amp;sr=1-179</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</si>
  <si>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</si>
  <si>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</si>
  <si>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</si>
  <si>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</si>
  <si>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https://m.media-amazon.com/images/W/WEBP_402378-T1/images/I/41P+nvE9FYL._SY300_SX300_.jpg</t>
  </si>
  <si>
    <t>https://www.amazon.in/Fire-Boltt-Smartwatch-Monitoring-Continuous-BSW005/dp/B0972BQ2RS/ref=sr_1_180?qid=1672903004&amp;s=computers&amp;sr=1-180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</si>
  <si>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</si>
  <si>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</si>
  <si>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</si>
  <si>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</si>
  <si>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https://m.media-amazon.com/images/W/WEBP_402378-T2/images/I/517nCRsjYeL._SX300_SY300_QL70_FMwebp_.jpg</t>
  </si>
  <si>
    <t>https://www.amazon.in/Eveready-Alkaline-Batteries-1012-Battery/dp/B00ZRBWPA0/ref=sr_1_181?qid=1672903004&amp;s=computers&amp;sr=1-181</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</si>
  <si>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</si>
  <si>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</si>
  <si>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</si>
  <si>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</si>
  <si>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https://m.media-amazon.com/images/I/41O4rjSlneL._SY300_SX300_QL70_FMwebp_.jpg</t>
  </si>
  <si>
    <t>https://www.amazon.in/SanDisk-Extreme-microSD-Smartphones-Action/dp/B0B2DD66GS/ref=sr_1_182?qid=1672903004&amp;s=computers&amp;sr=1-182</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</si>
  <si>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</si>
  <si>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</si>
  <si>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</si>
  <si>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</si>
  <si>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https://m.media-amazon.com/images/I/21qdAZyu9xL._SX300_SY300_QL70_FMwebp_.jpg</t>
  </si>
  <si>
    <t>https://www.amazon.in/Portronics-MPORT-Type-Ports-Transfer/dp/B09M869Z5V/ref=sr_1_183?qid=1672903004&amp;s=computers&amp;sr=1-183</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</si>
  <si>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</si>
  <si>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</si>
  <si>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</si>
  <si>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</si>
  <si>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https://m.media-amazon.com/images/I/41Qf-pUQr9L._SX300_SY300_QL70_FMwebp_.jpg</t>
  </si>
  <si>
    <t>https://www.amazon.in/Infinity-Fuze-Pint-Portable-Wireless/dp/B07W6VWZ8C/ref=sr_1_184?qid=1672903004&amp;s=computers&amp;sr=1-184</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</si>
  <si>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</si>
  <si>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</si>
  <si>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</si>
  <si>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</si>
  <si>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https://m.media-amazon.com/images/I/41GogihEYeL._SX300_SY300_QL70_FMwebp_.jpg</t>
  </si>
  <si>
    <t>https://www.amazon.in/AirCase-13-Inch-13-3-Inch-MacBook-Neoprene/dp/B07Z1X6VFC/ref=sr_1_185?qid=1672903004&amp;s=computers&amp;sr=1-185</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</si>
  <si>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</si>
  <si>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</si>
  <si>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</si>
  <si>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</si>
  <si>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https://m.media-amazon.com/images/I/31R4HANvX2L._SY300_SX300_QL70_FMwebp_.jpg</t>
  </si>
  <si>
    <t>https://www.amazon.in/Brand-Conquer-Reader-Adapter-Portable/dp/B07YL54NVJ/ref=sr_1_186?qid=1672903004&amp;s=computers&amp;sr=1-186</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</si>
  <si>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</si>
  <si>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</si>
  <si>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</si>
  <si>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</si>
  <si>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https://m.media-amazon.com/images/W/WEBP_402378-T1/images/I/41c7bJo7ooL._SX300_SY300_QL70_FMwebp_.jpg</t>
  </si>
  <si>
    <t>https://www.amazon.in/TP-Link-Archer-C20-Wireless-Router/dp/B0759QMF85/ref=sr_1_187?qid=1672903004&amp;s=computers&amp;sr=1-187</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</si>
  <si>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</si>
  <si>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</si>
  <si>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</si>
  <si>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</si>
  <si>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https://m.media-amazon.com/images/W/WEBP_402378-T1/images/I/4127NZ2xG6L._SX300_SY300_QL70_FMwebp_.jpg</t>
  </si>
  <si>
    <t>https://www.amazon.in/Parker-Quink-Ink-Bottle-Blue/dp/B00LM4X0KU/ref=sr_1_188?qid=1672903004&amp;s=computers&amp;sr=1-188</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</si>
  <si>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</si>
  <si>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</si>
  <si>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</si>
  <si>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</si>
  <si>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https://m.media-amazon.com/images/I/51r+g8fFJsL._SX300_SY300_.jpg</t>
  </si>
  <si>
    <t>https://www.amazon.in/STRIFF-Adjustable-Computer-Multi-Angle-Compatible/dp/B08PFSZ7FH/ref=sr_1_189?qid=1672903004&amp;s=computers&amp;sr=1-189</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</si>
  <si>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</si>
  <si>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</si>
  <si>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</si>
  <si>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</si>
  <si>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https://m.media-amazon.com/images/W/WEBP_402378-T2/images/I/31SAqKSRWyL._SX300_SY300_QL70_FMwebp_.jpg</t>
  </si>
  <si>
    <t>https://www.amazon.in/Logitech-MK215-Wireless-Keyboard-Mouse/dp/B012MQS060/ref=sr_1_190?qid=1672903004&amp;s=computers&amp;sr=1-190</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</si>
  <si>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</si>
  <si>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</si>
  <si>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</si>
  <si>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</si>
  <si>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https://m.media-amazon.com/images/I/3101FmUqUOL._SX300_SY300_QL70_FMwebp_.jpg</t>
  </si>
  <si>
    <t>https://www.amazon.in/boAt-BassHeads-225-Special-Headphones/dp/B01MF8MB65/ref=sr_1_191?qid=1672903004&amp;s=computers&amp;sr=1-191</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</si>
  <si>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</si>
  <si>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</si>
  <si>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</si>
  <si>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</si>
  <si>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https://m.media-amazon.com/images/W/WEBP_402378-T1/images/I/51mCZQzY6SL._SX300_SY300_QL70_FMwebp_.jpg</t>
  </si>
  <si>
    <t>https://www.amazon.in/Luxor-Subject-Single-Ruled-Notebook/dp/B00LHZWD0C/ref=sr_1_193?qid=1672903005&amp;s=computers&amp;sr=1-193</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</si>
  <si>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</si>
  <si>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</si>
  <si>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</si>
  <si>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</si>
  <si>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https://m.media-amazon.com/images/W/WEBP_402378-T2/images/I/41hmoJUQTuL._SX300_SY300_QL70_FMwebp_.jpg</t>
  </si>
  <si>
    <t>https://www.amazon.in/Duracell-Chhota-Power-Battery-Set/dp/B08QDPB1SL/ref=sr_1_194?qid=1672903005&amp;s=computers&amp;sr=1-194</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</si>
  <si>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</si>
  <si>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</si>
  <si>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</si>
  <si>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</si>
  <si>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https://m.media-amazon.com/images/W/WEBP_402378-T2/images/I/41KB80oxxfL._SX300_SY300_QL70_FMwebp_.jpg</t>
  </si>
  <si>
    <t>https://www.amazon.in/Zebronics-Transformer-Gaming-Multimedia-Keyboard/dp/B07BRKK9JQ/ref=sr_1_195?qid=1672903005&amp;s=computers&amp;sr=1-195</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</si>
  <si>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</si>
  <si>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</si>
  <si>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</si>
  <si>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</si>
  <si>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https://m.media-amazon.com/images/I/315HWKLDHlL._SY300_SX300_QL70_FMwebp_.jpg</t>
  </si>
  <si>
    <t>https://www.amazon.in/SanDisk-Ultra-SDDDC2-064G-G46-Drives-Silver/dp/B01EZ0X3L8/ref=sr_1_196?qid=1672903005&amp;s=computers&amp;sr=1-196</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</si>
  <si>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</si>
  <si>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</si>
  <si>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</si>
  <si>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</si>
  <si>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https://m.media-amazon.com/images/I/41Ae67XZACL._SX300_SY300_QL70_FMwebp_.jpg</t>
  </si>
  <si>
    <t>https://www.amazon.in/Parker-Classic-Gold-Ball-Pen/dp/B00LM4W1N2/ref=sr_1_197?qid=1672903005&amp;s=computers&amp;sr=1-197</t>
  </si>
  <si>
    <t>https://m.media-amazon.com/images/W/WEBP_402378-T2/images/I/416+IXsM9lL._SY300_SX300_.jpg</t>
  </si>
  <si>
    <t>https://www.amazon.in/boAt-Flash-Smartwatch-Resistance-Lightning/dp/B0949SBKMP/ref=sr_1_199?qid=1672903005&amp;s=computers&amp;sr=1-199</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</si>
  <si>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</si>
  <si>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</si>
  <si>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</si>
  <si>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</si>
  <si>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</si>
  <si>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</si>
  <si>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</si>
  <si>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</si>
  <si>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</si>
  <si>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</si>
  <si>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</si>
  <si>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</si>
  <si>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https://m.media-amazon.com/images/W/WEBP_402378-T2/images/I/31AQqe9fbJL._SX300_SY300_QL70_FMwebp_.jpg</t>
  </si>
  <si>
    <t>https://www.amazon.in/Quantum-Ethernet-Patch-Straight-Category/dp/B00GZLB57U/ref=sr_1_202?qid=1672903005&amp;s=computers&amp;sr=1-202</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</si>
  <si>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</si>
  <si>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</si>
  <si>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</si>
  <si>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</si>
  <si>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</si>
  <si>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</si>
  <si>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</si>
  <si>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</si>
  <si>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</si>
  <si>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</si>
  <si>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</si>
  <si>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https://m.media-amazon.com/images/I/41T3Z43M4yL._SX300_SY300_QL70_FMwebp_.jpg</t>
  </si>
  <si>
    <t>https://www.amazon.in/HUMBLE-Dynamic-Recording-Microphone-SmartPhones/dp/B08HD7JQHX/ref=sr_1_205?qid=1672903005&amp;s=computers&amp;sr=1-205</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</si>
  <si>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</si>
  <si>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</si>
  <si>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</si>
  <si>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https://m.media-amazon.com/images/I/41sEmULXfAL._SX300_SY300_QL70_FMwebp_.jpg</t>
  </si>
  <si>
    <t>https://www.amazon.in/Boult-Audio-Equalizer-Cancellation-Bluetooth/dp/B0B31FR4Y2/ref=sr_1_206?qid=1672903005&amp;s=computers&amp;sr=1-206</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</si>
  <si>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</si>
  <si>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</si>
  <si>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</si>
  <si>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https://m.media-amazon.com/images/I/21VBjRnsH6L._SX300_SY300_QL70_FMwebp_.jpg</t>
  </si>
  <si>
    <t>https://www.amazon.in/STRIFF-Android-Portable-Foldable-Stand-Perfect/dp/B09Y14JLP3/ref=sr_1_208?qid=1672903005&amp;s=computers&amp;sr=1-208</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</si>
  <si>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</si>
  <si>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</si>
  <si>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</si>
  <si>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</si>
  <si>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https://m.media-amazon.com/images/I/31+Rg6Z46dL._SX300_SY300_.jpg</t>
  </si>
  <si>
    <t>https://www.amazon.in/Wireless-Connection-Battery-Ambidextrous-Suitable/dp/B09ZHCJDP1/ref=sr_1_209?qid=1672903005&amp;s=computers&amp;sr=1-209</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</si>
  <si>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</si>
  <si>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</si>
  <si>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</si>
  <si>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</si>
  <si>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https://m.media-amazon.com/images/W/WEBP_402378-T2/images/I/51esjcOy79L._SY300_SX300_QL70_FMwebp_.jpg</t>
  </si>
  <si>
    <t>https://www.amazon.in/Crucial-PC4-25600-SODIMM-260-Pin-Memory/dp/B08C4Z69LN/ref=sr_1_210?qid=1672903005&amp;s=computers&amp;sr=1-210</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</si>
  <si>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</si>
  <si>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</si>
  <si>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</si>
  <si>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</si>
  <si>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https://m.media-amazon.com/images/W/WEBP_402378-T1/images/I/31sSNZUSkfL._SX300_SY300_QL70_FMwebp_.jpg</t>
  </si>
  <si>
    <t>https://www.amazon.in/APC-BX600C-600VA-230V-Back/dp/B016XVRKZM/ref=sr_1_211?qid=1672903005&amp;s=computers&amp;sr=1-211</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</si>
  <si>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</si>
  <si>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</si>
  <si>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</si>
  <si>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</si>
  <si>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https://m.media-amazon.com/images/I/41hF4CFTsGL._SX300_SY300_QL70_FMwebp_.jpg</t>
  </si>
  <si>
    <t>https://www.amazon.in/Luxor-Subject-Single-Ruled-Notebook/dp/B00LHZW3XY/ref=sr_1_213_mod_primary_new?qid=1672903005&amp;s=computers&amp;sbo=RZvfv%2F%2FHxDF%2BO5021pAnSA%3D%3D&amp;sr=1-213</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</si>
  <si>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</si>
  <si>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</si>
  <si>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</si>
  <si>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</si>
  <si>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https://m.media-amazon.com/images/I/31BXpfrkEWL._SX300_SY300_QL70_FMwebp_.jpg</t>
  </si>
  <si>
    <t>https://www.amazon.in/Zebronics-Zeb-Jaguar-Wireless-Precision-Ambidextrous/dp/B098JYT4SY/ref=sr_1_214?qid=1672903005&amp;s=computers&amp;sr=1-214</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</si>
  <si>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</si>
  <si>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</si>
  <si>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</si>
  <si>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</si>
  <si>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https://m.media-amazon.com/images/W/WEBP_402378-T1/images/I/31bUanm+oRL._SY300_SX300_.jpg</t>
  </si>
  <si>
    <t>https://www.amazon.in/Boult-Audio-TrueBuds-Wireless-Waterproof/dp/B08CFCK6CW/ref=sr_1_215?qid=1672903005&amp;s=computers&amp;sr=1-215</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</si>
  <si>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</si>
  <si>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</si>
  <si>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</si>
  <si>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</si>
  <si>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https://m.media-amazon.com/images/I/411H6yi-tGL._SX300_SY300_QL70_FMwebp_.jpg</t>
  </si>
  <si>
    <t>https://www.amazon.in/Wembley-LCD-Writing-Tablet-8-5/dp/B09P564ZTJ/ref=sr_1_216?qid=1672903005&amp;s=computers&amp;sr=1-216</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</si>
  <si>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</si>
  <si>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</si>
  <si>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</si>
  <si>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</si>
  <si>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https://m.media-amazon.com/images/W/WEBP_402378-T1/images/I/51X5mRykgbL._SX300_SY300_QL70_FMwebp_.jpg</t>
  </si>
  <si>
    <t>https://www.amazon.in/Essentials-Multi-Purpose-Portable-Wooden-Laptop/dp/B07MSLTW8Z/ref=sr_1_217?qid=1672903006&amp;s=computers&amp;sr=1-217</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</si>
  <si>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</si>
  <si>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</si>
  <si>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</si>
  <si>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</si>
  <si>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</si>
  <si>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</si>
  <si>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</si>
  <si>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</si>
  <si>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</si>
  <si>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</si>
  <si>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</si>
  <si>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</si>
  <si>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https://m.media-amazon.com/images/I/31oumlyiGiL._SX300_SY300_QL70_FMwebp_.jpg</t>
  </si>
  <si>
    <t>https://www.amazon.in/Noise-Wireless-Equalizer-Resistance-Bluetooth/dp/B098R25TGC/ref=sr_1_220?qid=1672903006&amp;s=computers&amp;sr=1-220</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</si>
  <si>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</si>
  <si>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</si>
  <si>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</si>
  <si>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</si>
  <si>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https://m.media-amazon.com/images/W/WEBP_402378-T1/images/I/31tk9yOK-qL._SX300_SY300_QL70_FMwebp_.jpg</t>
  </si>
  <si>
    <t>https://www.amazon.in/Lapster-Gaming-Nonslip-Laptop-Computer/dp/B0B2PQL5N3/ref=sr_1_221?qid=1672903006&amp;s=computers&amp;sr=1-221</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</si>
  <si>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</si>
  <si>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</si>
  <si>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</si>
  <si>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</si>
  <si>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https://m.media-amazon.com/images/I/41+d7HRWPwL._SY300_SX300_.jpg</t>
  </si>
  <si>
    <t>https://www.amazon.in/Essentials-G11-Earphone-Carrying-Earphones/dp/B07DKZCZ89/ref=sr_1_222?qid=1672903006&amp;s=computers&amp;sr=1-222</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</si>
  <si>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</si>
  <si>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</si>
  <si>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</si>
  <si>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</si>
  <si>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https://m.media-amazon.com/images/W/WEBP_402378-T1/images/I/41nmeIgWsZL._SX300_SY300_QL70_FMwebp_.jpg</t>
  </si>
  <si>
    <t>https://www.amazon.in/SanDisk-Ultra-UHS-I-Memory-SDSDUN4-032G-GN6IN/dp/B08GYG6T12/ref=sr_1_223?qid=1672903006&amp;s=computers&amp;sr=1-223</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</si>
  <si>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</si>
  <si>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</si>
  <si>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</si>
  <si>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</si>
  <si>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https://m.media-amazon.com/images/I/31RlOXIcTYL._SX300_SY300_QL70_FMwebp_.jpg</t>
  </si>
  <si>
    <t>https://www.amazon.in/DIGITEK%C2%AE-DRL-14C-Temperature-Photo-Shoot-Vlogging/dp/B09BN2NPBD/ref=sr_1_224?qid=1672903006&amp;s=computers&amp;sr=1-224</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</si>
  <si>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</si>
  <si>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</si>
  <si>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</si>
  <si>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</si>
  <si>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https://m.media-amazon.com/images/I/41+vZl3dF7L._SY300_SX300_.jpg</t>
  </si>
  <si>
    <t>https://www.amazon.in/Classmate-Long-Notebook-Cover-Single/dp/B00J4YG0PC/ref=sr_1_225?qid=1672903006&amp;s=computers&amp;sr=1-225</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</si>
  <si>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</si>
  <si>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</si>
  <si>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</si>
  <si>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</si>
  <si>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https://m.media-amazon.com/images/W/WEBP_402378-T1/images/I/41NF7VStoSL._SX300_SY300_QL70_FMwebp_.jpg</t>
  </si>
  <si>
    <t>https://www.amazon.in/Lenovo-GX30M39704-300-USB-Mouse/dp/B073BRXPZX/ref=sr_1_226?qid=1672903006&amp;s=computers&amp;sr=1-226</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</si>
  <si>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</si>
  <si>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</si>
  <si>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</si>
  <si>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</si>
  <si>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https://m.media-amazon.com/images/W/WEBP_402378-T1/images/I/41bvBlmqDdL._SX300_SY300_QL70_FMwebp_.jpg</t>
  </si>
  <si>
    <t>https://www.amazon.in/Dyazo-Computer-Adjustable-Ergonomic-Compatible/dp/B08LHTJTBB/ref=sr_1_228?qid=1672903006&amp;s=computers&amp;sr=1-228</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</si>
  <si>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</si>
  <si>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</si>
  <si>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</si>
  <si>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</si>
  <si>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https://m.media-amazon.com/images/W/WEBP_402378-T1/images/I/31iDEczWTWL._SX300_SY300_QL70_FMwebp_.jpg</t>
  </si>
  <si>
    <t>https://www.amazon.in/Passport-Portable-External-Drive-Black/dp/B07VTFN6HM/ref=sr_1_229?qid=1672903006&amp;s=computers&amp;sr=1-229</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</si>
  <si>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</si>
  <si>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</si>
  <si>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</si>
  <si>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</si>
  <si>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https://m.media-amazon.com/images/W/WEBP_402378-T1/images/I/316Q0fvU+2L._SY300_SX300_.jpg</t>
  </si>
  <si>
    <t>https://www.amazon.in/Logitech-C270-HD-Webcam-Black/dp/B008QS9J6Y/ref=sr_1_230?qid=1672903006&amp;s=computers&amp;sr=1-230</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</si>
  <si>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</si>
  <si>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</si>
  <si>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</si>
  <si>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</si>
  <si>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https://m.media-amazon.com/images/W/WEBP_402378-T2/images/I/21UKIwf0IVL._SX300_SY300_QL70_FMwebp_.jpg</t>
  </si>
  <si>
    <t>https://www.amazon.in/Portronics-MPORT-Ports-USB-Connector/dp/B09M8888DM/ref=sr_1_231?qid=1672903006&amp;s=computers&amp;sr=1-231</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</si>
  <si>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</si>
  <si>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</si>
  <si>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</si>
  <si>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</si>
  <si>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https://www.amazon.in/AirCase-15-6-Inch-MacBook-Protective-Neoprene/dp/B07Z1YVP72/ref=sr_1_232?qid=1672903006&amp;s=computers&amp;sr=1-232</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</si>
  <si>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</si>
  <si>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</si>
  <si>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</si>
  <si>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</si>
  <si>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https://m.media-amazon.com/images/W/WEBP_402378-T1/images/I/516xGB5Bt+L._SY300_SX300_.jpg</t>
  </si>
  <si>
    <t>https://www.amazon.in/Zinq-Technologies-Cool-Slate-Five/dp/B082FTPRSK/ref=sr_1_233?qid=1672903006&amp;s=computers&amp;sr=1-233</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</si>
  <si>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</si>
  <si>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</si>
  <si>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</si>
  <si>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</si>
  <si>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https://m.media-amazon.com/images/I/31ZJqJC4frL._SX300_SY300_QL70_FMwebp_.jpg</t>
  </si>
  <si>
    <t>https://www.amazon.in/Gizga-Essentials-Compatible-Smartphone-Security/dp/B09RF2QXGX/ref=sr_1_234?qid=1672903006&amp;s=computers&amp;sr=1-234</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</si>
  <si>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</si>
  <si>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</si>
  <si>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</si>
  <si>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</si>
  <si>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https://m.media-amazon.com/images/W/WEBP_402378-T1/images/I/31R5FtHMDiL._SY300_SX300_QL70_FMwebp_.jpg</t>
  </si>
  <si>
    <t>https://www.amazon.in/HP-Z3700-Wireless-Mouse-Modern/dp/B01KK0HU3Y/ref=sr_1_236?qid=1672903006&amp;s=computers&amp;sr=1-236</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</si>
  <si>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</si>
  <si>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</si>
  <si>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</si>
  <si>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</si>
  <si>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https://m.media-amazon.com/images/W/WEBP_402378-T1/images/I/413viCgpI+L._SY300_SX300_.jpg</t>
  </si>
  <si>
    <t>https://www.amazon.in/Maono-AU-400-Lavalier-Microphone-Black/dp/B07JF9B592/ref=sr_1_237?qid=1672903006&amp;s=computers&amp;sr=1-237</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</si>
  <si>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</si>
  <si>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</si>
  <si>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</si>
  <si>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</si>
  <si>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</si>
  <si>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</si>
  <si>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</si>
  <si>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</si>
  <si>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</si>
  <si>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</si>
  <si>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</si>
  <si>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</si>
  <si>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https://m.media-amazon.com/images/W/WEBP_402378-T1/images/I/41wL36XZGXL._SX300_SY300_QL70_FMwebp_.jpg</t>
  </si>
  <si>
    <t>https://www.amazon.in/Generic-Multi-Angle-tablets-Samsung-paperwhite-Phablets/dp/B017PDR9N0/ref=sr_1_240?qid=1672903006&amp;s=computers&amp;sr=1-240</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</si>
  <si>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</si>
  <si>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</si>
  <si>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</si>
  <si>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</si>
  <si>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https://m.media-amazon.com/images/I/41rfSd9spqL._SX300_SY300_QL70_FMwebp_.jpg</t>
  </si>
  <si>
    <t>https://www.amazon.in/Stone-650-Wireless-Bluetooth-Speaker/dp/B07NC12T2R/ref=sr_1_241?qid=1672903007&amp;s=computers&amp;sr=1-241</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</si>
  <si>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</si>
  <si>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</si>
  <si>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</si>
  <si>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</si>
  <si>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https://m.media-amazon.com/images/I/31w-19-3fSL._SY300_SX300_QL70_FMwebp_.jpg</t>
  </si>
  <si>
    <t>https://www.amazon.in/ESnipe-Mart-Worldwide-Protected-Electrical/dp/B07WKBD37W/ref=sr_1_242?qid=1672903007&amp;s=computers&amp;sr=1-242</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</si>
  <si>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</si>
  <si>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</si>
  <si>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</si>
  <si>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</si>
  <si>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https://m.media-amazon.com/images/W/WEBP_402378-T2/images/I/41aZf9i-QzL._SX300_SY300_QL70_FMwebp_.jpg</t>
  </si>
  <si>
    <t>https://www.amazon.in/boAt-Stone-Bluetooth-Speaker-Black/dp/B08JMC1988/ref=sr_1_243?qid=1672903007&amp;s=computers&amp;sr=1-243</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</si>
  <si>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</si>
  <si>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</si>
  <si>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</si>
  <si>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</si>
  <si>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https://m.media-amazon.com/images/I/31NR4qCjJyL._SX300_SY300_QL70_FMwebp_.jpg</t>
  </si>
  <si>
    <t>https://www.amazon.in/Portronics-Ruffpad-Multicolor-8-5-inch-Handwriting/dp/B09GFN8WZL/ref=sr_1_244?qid=1672903007&amp;s=computers&amp;sr=1-244</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</si>
  <si>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</si>
  <si>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</si>
  <si>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</si>
  <si>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</si>
  <si>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https://m.media-amazon.com/images/I/41WggyozHQL._SX300_SY300_QL70_FMwebp_.jpg</t>
  </si>
  <si>
    <t>https://www.amazon.in/BRUSTRO-Copytinta-Coloured-Bright-Printing/dp/B095X38CJS/ref=sr_1_245?qid=1672903007&amp;s=computers&amp;sr=1-245</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</si>
  <si>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</si>
  <si>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</si>
  <si>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</si>
  <si>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</si>
  <si>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https://m.media-amazon.com/images/W/WEBP_402378-T2/images/I/31VtFl2O33L._SX300_SY300_QL70_FMwebp_.jpg</t>
  </si>
  <si>
    <t>https://www.amazon.in/Cuzor-Router-Switching-Moisture-Resistant/dp/B07ZKD8T1Q/ref=sr_1_246?qid=1672903007&amp;s=computers&amp;sr=1-246</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</si>
  <si>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</si>
  <si>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</si>
  <si>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</si>
  <si>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</si>
  <si>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https://m.media-amazon.com/images/I/31foPNxmwsL._SX300_SY300_QL70_FMwebp_.jpg</t>
  </si>
  <si>
    <t>https://www.amazon.in/Crucial-BX500-240GB-2-5-inch-CT240BX500SSD1/dp/B07G3YNLJB/ref=sr_1_247?qid=1672903007&amp;s=computers&amp;sr=1-247</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</si>
  <si>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</si>
  <si>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</si>
  <si>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</si>
  <si>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</si>
  <si>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https://m.media-amazon.com/images/W/WEBP_402378-T1/images/I/51o0rLZiIjL._SX300_SY300_QL70_FMwebp_.jpg</t>
  </si>
  <si>
    <t>https://www.amazon.in/Classmate-Pulse-Spiral-Notebook-Unruled/dp/B00P93X2H6/ref=sr_1_248?qid=1672903007&amp;s=computers&amp;sr=1-248</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</si>
  <si>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</si>
  <si>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</si>
  <si>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</si>
  <si>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</si>
  <si>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https://m.media-amazon.com/images/W/WEBP_402378-T1/images/I/41lS2bd15fL._SX300_SY300_QL70_FMwebp_.jpg</t>
  </si>
  <si>
    <t>https://www.amazon.in/Portronics-POR-895-Adjustable-Laptop-Table/dp/B0798PJPCL/ref=sr_1_249?qid=1672903007&amp;s=computers&amp;sr=1-249</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</si>
  <si>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</si>
  <si>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</si>
  <si>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</si>
  <si>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</si>
  <si>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https://m.media-amazon.com/images/I/31gZM-XkOtL._SX300_SY300_QL70_FMwebp_.jpg</t>
  </si>
  <si>
    <t>https://www.amazon.in/ZEBRONICS-Zeb-Evolve-Supporting-Metallic-Blue/dp/B09GFWJDY1/ref=sr_1_250?qid=1672903007&amp;s=computers&amp;sr=1-250</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</si>
  <si>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</si>
  <si>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</si>
  <si>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</si>
  <si>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</si>
  <si>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https://m.media-amazon.com/images/W/WEBP_402378-T2/images/I/41ep+i03RsL._SX300_SY300_.jpg</t>
  </si>
  <si>
    <t>https://www.amazon.in/INOVERA-Extended-Rubber-Stitched-Computer/dp/B09MZ6WZ6V/ref=sr_1_251?qid=1672903007&amp;s=computers&amp;sr=1-251</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</si>
  <si>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</si>
  <si>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</si>
  <si>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</si>
  <si>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</si>
  <si>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https://m.media-amazon.com/images/I/41BWhztt6EL._SX300_SY300_QL70_FMwebp_.jpg</t>
  </si>
  <si>
    <t>https://www.amazon.in/Seagate-Touch-External-Password-Protection/dp/B094QZLJQ6/ref=sr_1_252?qid=1672903007&amp;s=computers&amp;sr=1-252</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</si>
  <si>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</si>
  <si>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</si>
  <si>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</si>
  <si>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</si>
  <si>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https://m.media-amazon.com/images/W/WEBP_402378-T2/images/I/51X7oG9862L._SX300_SY300_QL70_FMwebp_.jpg</t>
  </si>
  <si>
    <t>https://www.amazon.in/Zebronics-Zeb-Fame-Multi-Speakers-Control/dp/B07L3NDN24/ref=sr_1_253?qid=1672903007&amp;s=computers&amp;sr=1-253</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</si>
  <si>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</si>
  <si>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</si>
  <si>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</si>
  <si>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</si>
  <si>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</si>
  <si>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</si>
  <si>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</si>
  <si>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</si>
  <si>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</si>
  <si>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</si>
  <si>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</si>
  <si>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https://m.media-amazon.com/images/I/31YZ2ZYT66L._SX300_SY300_QL70_FMwebp_.jpg</t>
  </si>
  <si>
    <t>https://www.amazon.in/Elements-Portable-External-Drive-Black/dp/B06XDKWLJH/ref=sr_1_256?qid=1672903007&amp;s=computers&amp;sr=1-256</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</si>
  <si>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</si>
  <si>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</si>
  <si>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</si>
  <si>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</si>
  <si>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https://m.media-amazon.com/images/W/WEBP_402378-T1/images/I/41NYfAbBY2L._SX300_SY300_QL70_FMwebp_.jpg</t>
  </si>
  <si>
    <t>https://www.amazon.in/Redgear-MP35-Speed-Type-Gaming-Mousepad/dp/B01J1CFO5I/ref=sr_1_257?qid=1672903007&amp;s=computers&amp;sr=1-257</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</si>
  <si>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</si>
  <si>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</si>
  <si>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</si>
  <si>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</si>
  <si>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https://m.media-amazon.com/images/W/WEBP_402378-T2/images/I/31C+JNS-7PL._SY300_SX300_.jpg</t>
  </si>
  <si>
    <t>https://www.amazon.in/Lenovo-GY50R91293-Wireless-Mouse-Black/dp/B07J2NGB69/ref=sr_1_258?qid=1672903007&amp;s=computers&amp;sr=1-258</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</si>
  <si>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</si>
  <si>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</si>
  <si>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</si>
  <si>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</si>
  <si>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</si>
  <si>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</si>
  <si>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</si>
  <si>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</si>
  <si>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</si>
  <si>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</si>
  <si>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</si>
  <si>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</si>
  <si>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https://m.media-amazon.com/images/W/WEBP_402378-T1/images/I/318egjvJ0mL._SX300_SY300_QL70_FMwebp_.jpg</t>
  </si>
  <si>
    <t>https://www.amazon.in/Resonate-RouterUPS-CRU12V2-Backup-Router/dp/B017NC2IPM/ref=sr_1_261?qid=1672903007&amp;s=computers&amp;sr=1-261</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</si>
  <si>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</si>
  <si>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</si>
  <si>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</si>
  <si>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</si>
  <si>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https://m.media-amazon.com/images/W/WEBP_402378-T2/images/I/41yNejBMf+L._SY300_SX300_.jpg</t>
  </si>
  <si>
    <t>https://www.amazon.in/Post-Cubes-sheets-colours-inches/dp/B00N1U7JXM/ref=sr_1_262_mod_primary_new?qid=1672903007&amp;s=computers&amp;sbo=RZvfv%2F%2FHxDF%2BO5021pAnSA%3D%3D&amp;sr=1-262</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</si>
  <si>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</si>
  <si>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</si>
  <si>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</si>
  <si>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</si>
  <si>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https://m.media-amazon.com/images/W/WEBP_402378-T1/images/I/41tWgm56a0L._SX300_SY300_QL70_FMwebp_.jpg</t>
  </si>
  <si>
    <t>https://www.amazon.in/OFIXO-Multi-Purpose-Foldable-Portable-Writing/dp/B08HQL67D6/ref=sr_1_264?qid=1672903007&amp;s=computers&amp;sr=1-264</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</si>
  <si>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</si>
  <si>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</si>
  <si>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</si>
  <si>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</si>
  <si>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https://m.media-amazon.com/images/W/WEBP_402378-T2/images/I/41W4O2H532L._SX300_SY300_QL70_FMwebp_.jpg</t>
  </si>
  <si>
    <t>https://www.amazon.in/Fire-Boltt-Bluetooth-Smartwatch-Monitoring-Assistant/dp/B09RKFBCV7/ref=sr_1_265?qid=1672903008&amp;s=computers&amp;sr=1-265</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</si>
  <si>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</si>
  <si>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</si>
  <si>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</si>
  <si>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</si>
  <si>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https://m.media-amazon.com/images/W/WEBP_402378-T2/images/I/31pnooau8vS._SX300_SY300_QL70_FMwebp_.jpg</t>
  </si>
  <si>
    <t>https://www.amazon.in/Airtel-DigitalTV-Hotspot-Router-ongle/dp/B08KHM9VBJ/ref=sr_1_266?qid=1672903008&amp;s=computers&amp;sr=1-266</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</si>
  <si>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</si>
  <si>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</si>
  <si>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</si>
  <si>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</si>
  <si>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https://m.media-amazon.com/images/I/41nub-26HfL._SX300_SY300_QL70_FMwebp_.jpg</t>
  </si>
  <si>
    <t>https://www.amazon.in/Gizga-Essentials-Laptop-Adapter-Certified/dp/B01IOZUHRS/ref=sr_1_267?qid=1672903008&amp;s=computers&amp;sr=1-267</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</si>
  <si>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</si>
  <si>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</si>
  <si>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</si>
  <si>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</si>
  <si>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https://m.media-amazon.com/images/W/WEBP_402378-T2/images/I/41X6hey-ExL._SX300_SY300_QL70_FMwebp_.jpg</t>
  </si>
  <si>
    <t>https://www.amazon.in/Logitech-Wireless-mk270r-Keyboard-Mouse/dp/B00CEQEGPI/ref=sr_1_268?qid=1672903008&amp;s=computers&amp;sr=1-268</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</si>
  <si>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</si>
  <si>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</si>
  <si>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</si>
  <si>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</si>
  <si>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https://m.media-amazon.com/images/W/WEBP_402378-T1/images/I/31Vt3iyEaIL._SX300_SY300_QL70_FMwebp_.jpg</t>
  </si>
  <si>
    <t>https://www.amazon.in/DIGITEK-Portable-Flexible-Compact-Operating/dp/B08B6XWQ1C/ref=sr_1_269?qid=1672903008&amp;s=computers&amp;sr=1-269</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</si>
  <si>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</si>
  <si>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</si>
  <si>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</si>
  <si>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</si>
  <si>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https://m.media-amazon.com/images/I/51jNo4QNTNL._SY445_SX342_QL70_FMwebp_.jpg</t>
  </si>
  <si>
    <t>https://www.amazon.in/Technotech-Ethernet-Network-Patch-Cable/dp/B01DGVKBC6/ref=sr_1_270?qid=1672903008&amp;s=computers&amp;sr=1-270</t>
  </si>
  <si>
    <t>https://m.media-amazon.com/images/I/11ICusapw3L._SY300_SX300_QL70_FMwebp_.jpg</t>
  </si>
  <si>
    <t>https://www.amazon.in/Samsung-Original-Type-Cable-Meter/dp/B008FWZGSG/ref=sr_1_271?qid=1672903008&amp;s=computers&amp;sr=1-271</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</si>
  <si>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</si>
  <si>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</si>
  <si>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</si>
  <si>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</si>
  <si>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https://m.media-amazon.com/images/W/WEBP_402378-T1/images/I/21e4IoLXBFL._SY300_SX300_QL70_FMwebp_.jpg</t>
  </si>
  <si>
    <t>https://www.amazon.in/Kingston-DataTraveler-Exodia-DTX-Flash/dp/B08JD36C6H/ref=sr_1_272?qid=1672903008&amp;s=computers&amp;sr=1-272</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</si>
  <si>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</si>
  <si>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</si>
  <si>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</si>
  <si>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</si>
  <si>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</si>
  <si>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</si>
  <si>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</si>
  <si>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</si>
  <si>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</si>
  <si>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</si>
  <si>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</si>
  <si>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https://m.media-amazon.com/images/I/41tcZ6fcJML._SX300_SY300_QL70_FMwebp_.jpg</t>
  </si>
  <si>
    <t>https://www.amazon.in/Envie-1000-4PL-Ni-CD-Rechargeable/dp/B00BN5SNF0/ref=sr_1_276?qid=1672903008&amp;s=computers&amp;sr=1-276</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</si>
  <si>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</si>
  <si>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</si>
  <si>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</si>
  <si>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</si>
  <si>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</si>
  <si>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</si>
  <si>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</si>
  <si>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</si>
  <si>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</si>
  <si>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</si>
  <si>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</si>
  <si>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</si>
  <si>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</si>
  <si>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</si>
  <si>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https://m.media-amazon.com/images/I/41Cdc4mU7RL._SX300_SY300_QL70_FMwebp_.jpg</t>
  </si>
  <si>
    <t>https://www.amazon.in/LS-LAPSTER-Accessories-Adapter-Recorder/dp/B084BR3QX8/ref=sr_1_282?qid=1672903008&amp;s=computers&amp;sr=1-282</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</si>
  <si>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</si>
  <si>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</si>
  <si>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</si>
  <si>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</si>
  <si>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https://m.media-amazon.com/images/W/WEBP_402378-T2/images/I/41t4-FpawsL._SX300_SY300_QL70_FMwebp_.jpg</t>
  </si>
  <si>
    <t>https://www.amazon.in/Portronics-Ruffpad-Re-Writable-Writing-Battery/dp/B09VC2D2WG/ref=sr_1_283?qid=1672903008&amp;s=computers&amp;sr=1-283</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</si>
  <si>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</si>
  <si>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</si>
  <si>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</si>
  <si>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</si>
  <si>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https://m.media-amazon.com/images/W/WEBP_402378-T2/images/I/41qTZXl3KaL._SX300_SY300_QL70_FMwebp_.jpg</t>
  </si>
  <si>
    <t>https://www.amazon.in/Verilux%C2%AE-Multiport-Adapter-Portable-Compatible/dp/B09163Q5CD/ref=sr_1_284?qid=1672903008&amp;s=computers&amp;sr=1-284</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</si>
  <si>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</si>
  <si>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</si>
  <si>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</si>
  <si>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</si>
  <si>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https://m.media-amazon.com/images/W/WEBP_402378-T1/images/I/31ikDjsSOML._SX300_SY300_QL70_FMwebp_.jpg</t>
  </si>
  <si>
    <t>https://www.amazon.in/Zebronics-Wonderbar-Powered-Computer-Speaker/dp/B08K9PX15C/ref=sr_1_285?qid=1672903008&amp;s=computers&amp;sr=1-285</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</si>
  <si>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</si>
  <si>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</si>
  <si>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</si>
  <si>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</si>
  <si>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https://m.media-amazon.com/images/I/214VmJYxx9L._SX300_SY300_QL70_FMwebp_.jpg</t>
  </si>
  <si>
    <t>https://www.amazon.in/HP-Wired-Mouse-100-6VY96AA/dp/B083RD1J99/ref=sr_1_286?qid=1672903008&amp;s=computers&amp;sr=1-286</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</si>
  <si>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</si>
  <si>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</si>
  <si>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</si>
  <si>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</si>
  <si>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https://m.media-amazon.com/images/I/51ucu0nCeSL._SX300_SY300_QL70_FMwebp_.jpg</t>
  </si>
  <si>
    <t>https://www.amazon.in/Anjaney-Enterprise-Multipurpose-Breakfast-Ergonomic/dp/B09Z7YGV3R/ref=sr_1_287?qid=1672903008&amp;s=computers&amp;sr=1-287</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</si>
  <si>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</si>
  <si>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</si>
  <si>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</si>
  <si>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</si>
  <si>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https://m.media-amazon.com/images/W/WEBP_402378-T1/images/I/31Dj+5AQcJL._SY300_SX300_.jpg</t>
  </si>
  <si>
    <t>https://www.amazon.in/ENVIE-ECR-20-Charger-Rechargeable-Batteries/dp/B00N3XLDW0/ref=sr_1_288?qid=1672903008&amp;s=computers&amp;sr=1-288</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</si>
  <si>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</si>
  <si>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</si>
  <si>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</si>
  <si>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</si>
  <si>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https://m.media-amazon.com/images/W/WEBP_402378-T1/images/I/31bMTTJF1xL._SY300_SX300_QL70_FMwebp_.jpg</t>
  </si>
  <si>
    <t>https://www.amazon.in/ProElite-Smart-Generation-Stylus-Translucent/dp/B07Z53L5QL/ref=sr_1_289?qid=1672903010&amp;s=computers&amp;sr=1-289</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</si>
  <si>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</si>
  <si>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</si>
  <si>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</si>
  <si>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</si>
  <si>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https://m.media-amazon.com/images/I/51LTAUNKg9L._SX300_SY300_QL70_FMwebp_.jpg</t>
  </si>
  <si>
    <t>https://www.amazon.in/Classmate-Pulse-Spiral-Notebook-Unruled/dp/B00P93X0VO/ref=sr_1_290?qid=1672903010&amp;s=computers&amp;sr=1-290</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</si>
  <si>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</si>
  <si>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</si>
  <si>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</si>
  <si>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</si>
  <si>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</si>
  <si>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</si>
  <si>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</si>
  <si>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</si>
  <si>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</si>
  <si>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</si>
  <si>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</si>
  <si>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</si>
  <si>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</si>
  <si>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https://m.media-amazon.com/images/I/31DstM4dQ8L._SX300_SY300_QL70_FMwebp_.jpg</t>
  </si>
  <si>
    <t>https://www.amazon.in/Logitech-Pebble-M350-Wireless-Bluetooth/dp/B07X2L5Z8C/ref=sr_1_295?qid=1672903010&amp;s=computers&amp;sr=1-295</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</si>
  <si>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</si>
  <si>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</si>
  <si>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</si>
  <si>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</si>
  <si>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https://m.media-amazon.com/images/I/41q7jfLMl3L._SY300_SX300_QL70_FMwebp_.jpg</t>
  </si>
  <si>
    <t>https://www.amazon.in/Apsara-Platinum-Pencils-Value-Pack/dp/B00VA7YYUO/ref=sr_1_296?qid=1672903010&amp;s=computers&amp;sr=1-296</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</si>
  <si>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</si>
  <si>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</si>
  <si>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</si>
  <si>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</si>
  <si>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https://m.media-amazon.com/images/I/31aJNyKmGHL._SX300_SY300_QL70_FMwebp_.jpg</t>
  </si>
  <si>
    <t>https://www.amazon.in/Zebronics-Zeb-Power-Wired-Mouse-Black/dp/B07L9FW9GF/ref=sr_1_297?qid=1672903010&amp;s=computers&amp;sr=1-297</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</si>
  <si>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</si>
  <si>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</si>
  <si>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</si>
  <si>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</si>
  <si>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</si>
  <si>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</si>
  <si>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</si>
  <si>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</si>
  <si>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</si>
  <si>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</si>
  <si>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</si>
  <si>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https://m.media-amazon.com/images/I/31pJvN8OkSL._SX300_SY300_QL70_FMwebp_.jpg</t>
  </si>
  <si>
    <t>https://www.amazon.in/Pilot-Liquid-Roller-Ball-Black/dp/B00LOD70SC/ref=sr_1_300?qid=1672903010&amp;s=computers&amp;sr=1-300</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</si>
  <si>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</si>
  <si>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</si>
  <si>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</si>
  <si>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</si>
  <si>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https://m.media-amazon.com/images/W/WEBP_402378-T1/images/I/41akwKtryWL._SX300_SY300_QL70_FMwebp_.jpg</t>
  </si>
  <si>
    <t>https://www.amazon.in/boAt-Airdopes-191G-Wireless-Appealing/dp/B09X76VL5L/ref=sr_1_301?qid=1672903010&amp;s=computers&amp;sr=1-301</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</si>
  <si>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</si>
  <si>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</si>
  <si>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</si>
  <si>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</si>
  <si>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https://m.media-amazon.com/images/W/WEBP_402378-T1/images/I/411dgEJpANL._SX300_SY300_QL70_FMwebp_.jpg</t>
  </si>
  <si>
    <t>https://www.amazon.in/Boult-Audio-BassBuds-Oak-Earphones/dp/B091JF2TFD/ref=sr_1_302?qid=1672903010&amp;s=computers&amp;sr=1-302</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</si>
  <si>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</si>
  <si>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</si>
  <si>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</si>
  <si>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</si>
  <si>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https://m.media-amazon.com/images/W/WEBP_402378-T1/images/I/31I1oK5hM1L._SY300_SX300_QL70_FMwebp_.jpg</t>
  </si>
  <si>
    <t>https://www.amazon.in/IT2M-Designer-Laptop-Computer-12788/dp/B07S7DCJKS/ref=sr_1_303?qid=1672903010&amp;s=computers&amp;sr=1-303</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</si>
  <si>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</si>
  <si>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</si>
  <si>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</si>
  <si>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</si>
  <si>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https://m.media-amazon.com/images/W/WEBP_402378-T1/images/I/410jqIm0YoL._SX300_SY300_QL70_FMwebp_.jpg</t>
  </si>
  <si>
    <t>https://www.amazon.in/Noise-ColorFit-Bluetooth-Resolution-Smartwatch/dp/B09NC2TY11/ref=sr_1_305?qid=1672903010&amp;s=computers&amp;sr=1-305</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</si>
  <si>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</si>
  <si>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</si>
  <si>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</si>
  <si>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</si>
  <si>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https://m.media-amazon.com/images/W/WEBP_402378-T1/images/I/41xQ7QVZMSL._SY300_SX300_QL70_FMwebp_.jpg</t>
  </si>
  <si>
    <t>https://www.amazon.in/Lapster-Caddy-Optical-Drive-Laptop/dp/B0BDS8MY8J/ref=sr_1_306?qid=1672903010&amp;s=computers&amp;sr=1-306</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</si>
  <si>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</si>
  <si>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</si>
  <si>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</si>
  <si>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</si>
  <si>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https://m.media-amazon.com/images/W/WEBP_402378-T1/images/I/41x8yDAjWJL._SX300_SY300_QL70_FMwebp_.jpg</t>
  </si>
  <si>
    <t>https://www.amazon.in/SanDisk-Extreme-Video-Mirrorless-Cameras/dp/B09X7DY7Q4/ref=sr_1_307?qid=1672903010&amp;s=computers&amp;sr=1-307</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</si>
  <si>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</si>
  <si>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</si>
  <si>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</si>
  <si>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</si>
  <si>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https://m.media-amazon.com/images/W/WEBP_402378-T2/images/I/415mk3uip9L._SX300_SY300_QL70_FMwebp_.jpg</t>
  </si>
  <si>
    <t>https://www.amazon.in/Fire-Boltt-Bluetooth-Calling-Monitoring-Functionality/dp/B09YV575RK/ref=sr_1_308?qid=1672903010&amp;s=computers&amp;sr=1-308</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</si>
  <si>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</si>
  <si>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</si>
  <si>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</si>
  <si>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</si>
  <si>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https://m.media-amazon.com/images/I/31fORCrbSJL._SX300_SY300_QL70_FMwebp_.jpg</t>
  </si>
  <si>
    <t>https://www.amazon.in/Lenovo-600-Bluetooth%C2%AE-Silent-Mouse/dp/B08LW31NQ6/ref=sr_1_309?qid=1672903010&amp;s=computers&amp;sr=1-309</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</si>
  <si>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</si>
  <si>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</si>
  <si>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</si>
  <si>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https://m.media-amazon.com/images/W/WEBP_402378-T1/images/I/31nIcqmP0zL._SX300_SY300_QL70_FMwebp_.jpg</t>
  </si>
  <si>
    <t>https://www.amazon.in/Boult-Audio-Bluetooth-Resistant-Assistant/dp/B09ND94ZRG/ref=sr_1_310?qid=1672903010&amp;s=computers&amp;sr=1-310</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</si>
  <si>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</si>
  <si>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</si>
  <si>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</si>
  <si>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</si>
  <si>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</si>
  <si>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</si>
  <si>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</si>
  <si>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</si>
  <si>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</si>
  <si>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</si>
  <si>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</si>
  <si>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</si>
  <si>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https://m.media-amazon.com/images/I/51tBwj7I8GL._SX300_SY300_QL70_FMwebp_.jpg</t>
  </si>
  <si>
    <t>https://www.amazon.in/Universal-Silicone-Keyboard-Protector-Keyguard/dp/B0994GP1CX/ref=sr_1_314?qid=1672903011&amp;s=computers&amp;sr=1-314</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</si>
  <si>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</si>
  <si>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</si>
  <si>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</si>
  <si>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</si>
  <si>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https://m.media-amazon.com/images/W/WEBP_402378-T2/images/I/41KYzWomjVL._SX300_SY300_QL70_FMwebp_.jpg</t>
  </si>
  <si>
    <t>https://www.amazon.in/Writing-Screenwriting-Digital-Birthday-Multicolor/dp/B07H8W9PB6/ref=sr_1_315?qid=1672903011&amp;s=computers&amp;sr=1-315</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</si>
  <si>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</si>
  <si>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</si>
  <si>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</si>
  <si>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</si>
  <si>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https://m.media-amazon.com/images/I/21o8KsIQqRL._SY300_SX300_QL70_FMwebp_.jpg</t>
  </si>
  <si>
    <t>https://www.amazon.in/CP-PLUS-Intelligent-Compatible-Communication/dp/B09NNHFSSF/ref=sr_1_316?qid=1672903011&amp;s=computers&amp;sr=1-316</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</si>
  <si>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</si>
  <si>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</si>
  <si>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</si>
  <si>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</si>
  <si>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https://m.media-amazon.com/images/I/31df-HkJJ7L._SX300_SY300_QL70_FMwebp_.jpg</t>
  </si>
  <si>
    <t>https://www.amazon.in/HP-DeskJet-Inkjet-Colour-Printer/dp/B08D9NDZ1Y/ref=sr_1_317?qid=1672903011&amp;s=computers&amp;sr=1-317</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</si>
  <si>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</si>
  <si>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</si>
  <si>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</si>
  <si>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</si>
  <si>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https://m.media-amazon.com/images/W/WEBP_402378-T1/images/I/31c6zDmtEnL._SY300_SX300_QL70_FMwebp_.jpg</t>
  </si>
  <si>
    <t>https://www.amazon.in/D-Link-DIR-615-Wireless-N300-Router-Black/dp/B0085IATT6/ref=sr_1_320?qid=1672903011&amp;s=computers&amp;sr=1-320</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</si>
  <si>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</si>
  <si>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</si>
  <si>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</si>
  <si>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</si>
  <si>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https://m.media-amazon.com/images/W/WEBP_402378-T2/images/I/41J8nz5uEUL._SX300_SY300_QL70_FMwebp_.jpg</t>
  </si>
  <si>
    <t>https://www.amazon.in/Games-Gaming-Mousepad-Speed-Large/dp/B08WJ86PV2/ref=sr_1_321?qid=1672903011&amp;s=computers&amp;sr=1-321</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</si>
  <si>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</si>
  <si>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</si>
  <si>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</si>
  <si>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</si>
  <si>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https://m.media-amazon.com/images/W/WEBP_402378-T2/images/I/411UTnBl2TL._SX300_SY300_QL70_FMwebp_.jpg</t>
  </si>
  <si>
    <t>https://www.amazon.in/Wacom-CTL-472-6-inch-3-5-inch-Graphic/dp/B078HRR1XV/ref=sr_1_322?qid=1672903011&amp;s=computers&amp;sr=1-322</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</si>
  <si>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</si>
  <si>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</si>
  <si>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</si>
  <si>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</si>
  <si>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https://m.media-amazon.com/images/W/WEBP_402378-T1/images/I/31psvbJkfOL._SY300_SX300_QL70_FMwebp_.jpg</t>
  </si>
  <si>
    <t>https://www.amazon.in/Lenovo-Megapixel-Ultra-Wide-Rotation-Plug-n-Play/dp/B09P22HXH6/ref=sr_1_323?qid=1672903011&amp;s=computers&amp;sr=1-323</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</si>
  <si>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</si>
  <si>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</si>
  <si>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</si>
  <si>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</si>
  <si>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https://m.media-amazon.com/images/I/41ds2zVHE4L._SX300_SY300_QL70_FMwebp_.jpg</t>
  </si>
  <si>
    <t>https://www.amazon.in/Parker-Quink-Ink-Bottle-Black/dp/B00LM4X3XE/ref=sr_1_324?qid=1672903011&amp;s=computers&amp;sr=1-324</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</si>
  <si>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</si>
  <si>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</si>
  <si>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</si>
  <si>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</si>
  <si>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https://m.media-amazon.com/images/I/31lF-FdlrHL._SX300_SY300_QL70_FMwebp_.jpg</t>
  </si>
  <si>
    <t>https://www.amazon.in/Sony-Headphones-Customizable-Equalizer-DSEE-Upscale/dp/B09YLFHFDW/ref=sr_1_325?qid=1672903011&amp;s=computers&amp;sr=1-325</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</si>
  <si>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</si>
  <si>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</si>
  <si>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</si>
  <si>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</si>
  <si>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</si>
  <si>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</si>
  <si>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</si>
  <si>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</si>
  <si>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</si>
  <si>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</si>
  <si>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</si>
  <si>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</si>
  <si>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https://m.media-amazon.com/images/I/41i35PCzzaL._SX300_SY300_QL70_FMwebp_.jpg</t>
  </si>
  <si>
    <t>https://www.amazon.in/Tukzer-Memory-Foam-Ergonomic-Mousepad-Suitable/dp/B08WLY8V9S/ref=sr_1_328?qid=1672903011&amp;s=computers&amp;sr=1-328</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</si>
  <si>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</si>
  <si>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</si>
  <si>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</si>
  <si>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</si>
  <si>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https://m.media-amazon.com/images/I/41-U6BdQrcL._SX300_SY300_QL70_FMwebp_.jpg</t>
  </si>
  <si>
    <t>https://www.amazon.in/Infinity-Glide-510-Headphone-Equalizer/dp/B0873L7J6X/ref=sr_1_329?qid=1672903011&amp;s=computers&amp;sr=1-329</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</si>
  <si>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</si>
  <si>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</si>
  <si>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</si>
  <si>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</si>
  <si>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</si>
  <si>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</si>
  <si>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</si>
  <si>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</si>
  <si>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</si>
  <si>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</si>
  <si>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</si>
  <si>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https://m.media-amazon.com/images/W/WEBP_402378-T2/images/I/31+Svp6IjpL._SY300_SX300_.jpg</t>
  </si>
  <si>
    <t>https://www.amazon.in/Logitech-Silent-Wireless-Mouse-Black/dp/B01MQ2A86A/ref=sr_1_333?qid=1672903011&amp;s=computers&amp;sr=1-333</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</si>
  <si>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</si>
  <si>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</si>
  <si>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</si>
  <si>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</si>
  <si>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</si>
  <si>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</si>
  <si>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</si>
  <si>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</si>
  <si>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</si>
  <si>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</si>
  <si>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</si>
  <si>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</si>
  <si>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https://m.media-amazon.com/images/I/41bX3o-ZHqL._SX300_SY300_QL70_FMwebp_.jpg</t>
  </si>
  <si>
    <t>https://www.amazon.in/Portronics-Multimedia-Wireless-Keyboard-Technology/dp/B0BHYJ8CVF/ref=sr_1_336?qid=1672903011&amp;s=computers&amp;sr=1-336</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</si>
  <si>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</si>
  <si>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</si>
  <si>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</si>
  <si>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</si>
  <si>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https://m.media-amazon.com/images/I/51seYZqgz5L._SX300_SY300_QL70_FMwebp_.jpg</t>
  </si>
  <si>
    <t>https://www.amazon.in/SupCares-Adjustable-Aluminium-Ventilated-Foldable/dp/B0BCVJ3PVP/ref=sr_1_337?qid=1672903012&amp;s=computers&amp;sr=1-337</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</si>
  <si>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</si>
  <si>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</si>
  <si>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</si>
  <si>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</si>
  <si>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https://m.media-amazon.com/images/W/WEBP_402378-T2/images/I/31i5nmWFmhL._SX300_SY300_QL70_FMwebp_.jpg</t>
  </si>
  <si>
    <t>https://www.amazon.in/Zebronics-Zeb-Sound-N1-Bluetooth-Assistant/dp/B0B2931FCV/ref=sr_1_338?qid=1672903012&amp;s=computers&amp;sr=1-338</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</si>
  <si>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</si>
  <si>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</si>
  <si>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</si>
  <si>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</si>
  <si>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https://m.media-amazon.com/images/W/WEBP_402378-T2/images/I/31kFRC4fP6L._SY300_SX300_QL70_FMwebp_.jpg</t>
  </si>
  <si>
    <t>https://www.amazon.in/Western-Digital-Green-240GB-Internal/dp/B09TMZ1MF8/ref=sr_1_339?qid=1672903012&amp;s=computers&amp;sr=1-339</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</si>
  <si>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</si>
  <si>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</si>
  <si>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</si>
  <si>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</si>
  <si>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</si>
  <si>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</si>
  <si>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</si>
  <si>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</si>
  <si>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</si>
  <si>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</si>
  <si>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</si>
  <si>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https://m.media-amazon.com/images/W/WEBP_402378-T2/images/I/51zIKeCjN-L._SX300_SY300_QL70_FMwebp_.jpg</t>
  </si>
  <si>
    <t>https://www.amazon.in/Classmate-ITC-Octane-Colourburst-Pen/dp/B07JB2Y4SR/ref=sr_1_343?qid=1672903012&amp;s=computers&amp;sr=1-343</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</si>
  <si>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</si>
  <si>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</si>
  <si>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</si>
  <si>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</si>
  <si>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https://m.media-amazon.com/images/I/414zbaw52sL._SX300_SY300_QL70_FMwebp_.jpg</t>
  </si>
  <si>
    <t>https://www.amazon.in/Tukzer-Rejection-Compatible-2018-2020-Precise/dp/B08KRMK9LZ/ref=sr_1_346?qid=1672903012&amp;s=computers&amp;sr=1-346</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</si>
  <si>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</si>
  <si>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</si>
  <si>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</si>
  <si>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</si>
  <si>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</si>
  <si>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</si>
  <si>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</si>
  <si>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</si>
  <si>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</si>
  <si>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</si>
  <si>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</si>
  <si>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</si>
  <si>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https://m.media-amazon.com/images/I/31c2Mxy32-L._SX300_SY300_QL70_FMwebp_.jpg</t>
  </si>
  <si>
    <t>https://www.amazon.in/Zebronics-Zeb-Vita-Portable-Speaker-Bluetooth/dp/B0814ZY6FP/ref=sr_1_352?qid=1672903012&amp;s=computers&amp;sr=1-352</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</si>
  <si>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</si>
  <si>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</si>
  <si>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</si>
  <si>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</si>
  <si>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https://m.media-amazon.com/images/W/WEBP_402378-T2/images/I/41FrpTwOndL._SX300_SY300_QL70_FMwebp_.jpg</t>
  </si>
  <si>
    <t>https://www.amazon.in/LAPSTER-SATA-CABLE-LAPTOP-DESKTOP/dp/B09F3PDDRF/ref=sr_1_353?qid=1672903012&amp;s=computers&amp;sr=1-353</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</si>
  <si>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</si>
  <si>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</si>
  <si>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</si>
  <si>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</si>
  <si>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</si>
  <si>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</si>
  <si>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</si>
  <si>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https://m.media-amazon.com/images/I/31R3Qf2nO0L._SX300_SY300_QL70_FMwebp_.jpg</t>
  </si>
  <si>
    <t>https://www.amazon.in/Smart-Camera-Coverage-Intruder-Google/dp/B09LD3116F/ref=sr_1_357?qid=1672903012&amp;s=computers&amp;sr=1-357</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</si>
  <si>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</si>
  <si>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</si>
  <si>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</si>
  <si>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</si>
  <si>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https://m.media-amazon.com/images/I/419w6FnCr2L._SX300_SY300_QL70_FMwebp_.jpg</t>
  </si>
  <si>
    <t>https://www.amazon.in/Duracell-Chhota-Power-Coins-2025-5/dp/B08Y5QJTVK/ref=sr_1_358?qid=1672903012&amp;s=computers&amp;sr=1-358</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</si>
  <si>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</si>
  <si>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</si>
  <si>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</si>
  <si>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</si>
  <si>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https://m.media-amazon.com/images/I/31TDc727hUL._SX300_SY300_QL70_FMwebp_.jpg</t>
  </si>
  <si>
    <t>https://www.amazon.in/Camel-Camlin-Kokuyo-Fabrica-Acrylic/dp/B00LY1FN1K/ref=sr_1_359?qid=1672903012&amp;s=computers&amp;sr=1-359</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</si>
  <si>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</si>
  <si>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</si>
  <si>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</si>
  <si>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</si>
  <si>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https://m.media-amazon.com/images/W/WEBP_402378-T2/images/I/312ne4gFX+L._SY300_SX300_.jpg</t>
  </si>
  <si>
    <t>https://www.amazon.in/Lenovo-65W-320-15IKBRA-320S-14IKBR-510S-13IKB/dp/B07DJ5KYDZ/ref=sr_1_360?qid=1672903012&amp;s=computers&amp;sr=1-360</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</si>
  <si>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</si>
  <si>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</si>
  <si>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</si>
  <si>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</si>
  <si>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https://m.media-amazon.com/images/I/31eE6slx4EL._SX300_SY300_QL70_FMwebp_.jpg</t>
  </si>
  <si>
    <t>https://www.amazon.in/HP-B4B09PA-Headphones-with-Mic/dp/B009LJ2BXA/ref=sr_1_361?qid=1672903013&amp;s=computers&amp;sr=1-361</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</si>
  <si>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</si>
  <si>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</si>
  <si>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</si>
  <si>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</si>
  <si>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</si>
  <si>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</si>
  <si>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</si>
  <si>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</si>
  <si>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</si>
  <si>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</si>
  <si>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</si>
  <si>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</si>
  <si>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https://m.media-amazon.com/images/I/41fuAckaI7L._SX300_SY300_QL70_FMwebp_.jpg</t>
  </si>
  <si>
    <t>https://www.amazon.in/HP-GT53XL-135-ml-Black-Bottle/dp/B07SY4C3TD/ref=sr_1_364?qid=1672903013&amp;s=computers&amp;sr=1-364</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</si>
  <si>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</si>
  <si>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</si>
  <si>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</si>
  <si>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</si>
  <si>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</si>
  <si>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</si>
  <si>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</si>
  <si>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https://m.media-amazon.com/images/I/31flGUWUY9L._SX300_SY300_QL70_FMwebp_.jpg</t>
  </si>
  <si>
    <t>https://www.amazon.in/Zebronics-Zeb-JUKEBAR-3900-Multimedia-Supporting/dp/B08CRRQK6Z/ref=sr_1_366?qid=1672903013&amp;s=computers&amp;sr=1-366</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</si>
  <si>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</si>
  <si>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</si>
  <si>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</si>
  <si>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</si>
  <si>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https://m.media-amazon.com/images/W/WEBP_402378-T2/images/I/317pd1KDJpL._SX300_SY300_QL70_FMwebp_.jpg</t>
  </si>
  <si>
    <t>https://www.amazon.in/Boat-Bassheads-102-Wired-Earphones/dp/B08MTLLSL8/ref=sr_1_367?qid=1672903013&amp;s=computers&amp;sr=1-367</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</si>
  <si>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</si>
  <si>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</si>
  <si>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</si>
  <si>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</si>
  <si>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https://m.media-amazon.com/images/W/WEBP_402378-T1/images/I/41SqfLI2FuL._SX300_SY300_QL70_FMwebp_.jpg</t>
  </si>
  <si>
    <t>https://www.amazon.in/Duracell-Chhota-Power-Coins-2016-5/dp/B08Y57TPDM/ref=sr_1_368?qid=1672903013&amp;s=computers&amp;sr=1-368</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</si>
  <si>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</si>
  <si>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</si>
  <si>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</si>
  <si>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</si>
  <si>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https://m.media-amazon.com/images/I/317cwpkk1-L._SX300_SY300_QL70_FMwebp_.jpg</t>
  </si>
  <si>
    <t>https://www.amazon.in/Security-Bluetooth-Connection-Low-Light-Detection/dp/B09CYTJV3N/ref=sr_1_369?qid=1672903013&amp;s=computers&amp;sr=1-369</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</si>
  <si>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</si>
  <si>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</si>
  <si>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</si>
  <si>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</si>
  <si>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https://m.media-amazon.com/images/W/WEBP_402378-T1/images/I/413ZmbHlAKL._SX300_SY300_QL70_FMwebp_.jpg</t>
  </si>
  <si>
    <t>https://www.amazon.in/Zebronics-100HB-High-Speed-Port/dp/B07GLNJC25/ref=sr_1_370?qid=1672903013&amp;s=computers&amp;sr=1-370</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</si>
  <si>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</si>
  <si>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</si>
  <si>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</si>
  <si>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</si>
  <si>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https://m.media-amazon.com/images/I/31IO--RzGbL._SX300_SY300_QL70_FMwebp_.jpg</t>
  </si>
  <si>
    <t>https://www.amazon.in/Boult-Audio-Wired-Lightweight-Comfortable/dp/B08FY4FG5X/ref=sr_1_371?qid=1672903013&amp;s=computers&amp;sr=1-371</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</si>
  <si>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</si>
  <si>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</si>
  <si>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</si>
  <si>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</si>
  <si>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</si>
  <si>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</si>
  <si>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</si>
  <si>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</si>
  <si>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</si>
  <si>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</si>
  <si>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</si>
  <si>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</si>
  <si>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https://m.media-amazon.com/images/W/WEBP_402378-T2/images/I/41zNLdERuiL._SX300_SY300_QL70_FMwebp_.jpg</t>
  </si>
  <si>
    <t>https://www.amazon.in/Parker-Vector-Standard-Ball-Black/dp/B00LZPQVMK/ref=sr_1_374?qid=1672903013&amp;s=computers&amp;sr=1-374</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</si>
  <si>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</si>
  <si>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</si>
  <si>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</si>
  <si>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</si>
  <si>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https://m.media-amazon.com/images/W/WEBP_402378-T1/images/I/41ltzaHXvRL._SY300_SX300_QL70_FMwebp_.jpg</t>
  </si>
  <si>
    <t>https://www.amazon.in/Silicone-Earplugs-Replacement-Earphones-Bluetooth/dp/B08X77LM8C/ref=sr_1_376?qid=1672903013&amp;s=computers&amp;sr=1-376</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</si>
  <si>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</si>
  <si>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</si>
  <si>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</si>
  <si>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</si>
  <si>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https://m.media-amazon.com/images/W/WEBP_402378-T1/images/I/31Z02dwnKfL._SY300_SX300_QL70_FMwebp_.jpg</t>
  </si>
  <si>
    <t>https://www.amazon.in/Canon-MG2577s-Inkjet-Colour-Printer/dp/B01EJ5MM5M/ref=sr_1_378?qid=1672903013&amp;s=computers&amp;sr=1-378</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</si>
  <si>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</si>
  <si>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</si>
  <si>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</si>
  <si>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</si>
  <si>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https://m.media-amazon.com/images/I/417vDmMtbpL._SY300_SX300_QL70_FMwebp_.jpg</t>
  </si>
  <si>
    <t>https://www.amazon.in/Samsung-inch-Bezel-Flicker-Monitor-LF24T350FHWXXL/dp/B08J82K4GX/ref=sr_1_379?qid=1672903013&amp;s=computers&amp;sr=1-379</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</si>
  <si>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</si>
  <si>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</si>
  <si>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</si>
  <si>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</si>
  <si>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https://m.media-amazon.com/images/W/WEBP_402378-T1/images/I/31A6Arm+F7L._SY300_SX300_.jpg</t>
  </si>
  <si>
    <t>https://www.amazon.in/AirCase-14-Inch-MacBook-Protective-Neoprene/dp/B07Z1Z77ZZ/ref=sr_1_380?qid=1672903013&amp;s=computers&amp;sr=1-380</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</si>
  <si>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</si>
  <si>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</si>
  <si>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</si>
  <si>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</si>
  <si>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</si>
  <si>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</si>
  <si>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</si>
  <si>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</si>
  <si>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</si>
  <si>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</si>
  <si>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</si>
  <si>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https://m.media-amazon.com/images/I/4148+QSBxXL._SY300_SX300_.jpg</t>
  </si>
  <si>
    <t>https://www.amazon.in/Zinq-Technologies-ZQ-6600-Intercom-Set-top/dp/B08FGNPQ9X/ref=sr_1_383?qid=1672903013&amp;s=computers&amp;sr=1-383</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</si>
  <si>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</si>
  <si>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</si>
  <si>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</si>
  <si>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</si>
  <si>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</si>
  <si>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</si>
  <si>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</si>
  <si>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</si>
  <si>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</si>
  <si>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</si>
  <si>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</si>
  <si>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</si>
  <si>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https://m.media-amazon.com/images/W/WEBP_402378-T2/images/I/41mRWV0YG8L._SX300_SY300_QL70_FMwebp_.jpg</t>
  </si>
  <si>
    <t>https://www.amazon.in/RPM-Euro-Games-Controller-Wired/dp/B08J4PL1Z3/ref=sr_1_386?qid=1672903014&amp;s=computers&amp;sr=1-386</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</si>
  <si>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</si>
  <si>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</si>
  <si>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</si>
  <si>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</si>
  <si>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https://m.media-amazon.com/images/I/41ZCYvl4noL._SX300_SY300_QL70_FMwebp_.jpg</t>
  </si>
  <si>
    <t>https://www.amazon.in/realme-RMA108-Realme-Buds-Wireless/dp/B07XJWTYM2/ref=sr_1_387?qid=1672903014&amp;s=computers&amp;sr=1-387</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</si>
  <si>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</si>
  <si>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</si>
  <si>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</si>
  <si>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</si>
  <si>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https://m.media-amazon.com/images/W/WEBP_402378-T2/images/I/51HO3bkK+VS._SY300_SX300_.jpg</t>
  </si>
  <si>
    <t>https://www.amazon.in/TVARA-Colorful-Erasable-Electronic-Educational/dp/B09939XJX8/ref=sr_1_388?qid=1672903014&amp;s=computers&amp;sr=1-388</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</si>
  <si>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</si>
  <si>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</si>
  <si>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</si>
  <si>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</si>
  <si>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https://m.media-amazon.com/images/I/41QsvdbthFL._SX300_SY300_QL70_FMwebp_.jpg</t>
  </si>
  <si>
    <t>https://www.amazon.in/Wings-Phantom-Indicator-Bluetooth-Playtime/dp/B09MDCZJXS/ref=sr_1_389?qid=1672903014&amp;s=computers&amp;sr=1-389</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</si>
  <si>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</si>
  <si>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</si>
  <si>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</si>
  <si>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</si>
  <si>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https://m.media-amazon.com/images/W/WEBP_402378-T1/images/I/41PJLOoFNWL._SX300_SY300_QL70_FMwebp_.jpg</t>
  </si>
  <si>
    <t>https://www.amazon.in/Robustrion-Anti-Scratch-Samsung-Tab-Lite/dp/B08CTQP51L/ref=sr_1_390?qid=1672903014&amp;s=computers&amp;sr=1-390</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</si>
  <si>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</si>
  <si>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</si>
  <si>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</si>
  <si>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</si>
  <si>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https://m.media-amazon.com/images/W/WEBP_402378-T1/images/I/41YEYCsXI8L._SX300_SY300_QL70_FMwebp_.jpg</t>
  </si>
  <si>
    <t>https://www.amazon.in/Cablet-Portable-External-Enclosure-Tool-Free/dp/B0BG62HMDJ/ref=sr_1_391?qid=1672903014&amp;s=computers&amp;sr=1-391</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</si>
  <si>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</si>
  <si>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</si>
  <si>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</si>
  <si>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</si>
  <si>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https://m.media-amazon.com/images/I/41Iln5A+8HL._SY300_SX300_.jpg</t>
  </si>
  <si>
    <t>https://www.amazon.in/SanDisk-Portable-Smartphone-Compatible-Warranty/dp/B08GTYFC37/ref=sr_1_392?qid=1672903014&amp;s=computers&amp;sr=1-392</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</si>
  <si>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</si>
  <si>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</si>
  <si>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</si>
  <si>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</si>
  <si>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https://m.media-amazon.com/images/I/41cUmIYRfVL._SX300_SY300_QL70_FMwebp_.jpg</t>
  </si>
  <si>
    <t>https://www.amazon.in/ZEBRONICS-Zeb-Warrior-Speaker-Laptops-Desktop/dp/B08SBH499M/ref=sr_1_394?qid=1672903014&amp;s=computers&amp;sr=1-394</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</si>
  <si>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</si>
  <si>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</si>
  <si>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</si>
  <si>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</si>
  <si>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</si>
  <si>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</si>
  <si>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</si>
  <si>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</si>
  <si>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https://m.media-amazon.com/images/W/WEBP_402378-T1/images/I/41Wq-obB2VL._SX300_SY300_QL70_FMwebp_.jpg</t>
  </si>
  <si>
    <t>https://www.amazon.in/Moonwalk-Wireless-Titanium-Experience-Charging/dp/B0B5GJRTHB/ref=sr_1_397?qid=1672903014&amp;s=computers&amp;sr=1-397</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</si>
  <si>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</si>
  <si>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</si>
  <si>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</si>
  <si>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</si>
  <si>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https://m.media-amazon.com/images/W/WEBP_402378-T2/images/I/31hqtiqWTaL._SX300_SY300_QL70_FMwebp_.jpg</t>
  </si>
  <si>
    <t>https://www.amazon.in/HP-330-Wireless-Keyboard-Mouse/dp/B09GBBJV72/ref=sr_1_398?qid=1672903014&amp;s=computers&amp;sr=1-398</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</si>
  <si>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</si>
  <si>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</si>
  <si>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</si>
  <si>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</si>
  <si>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https://m.media-amazon.com/images/I/512ah5e1LsL._SY300_SX300_QL70_FMwebp_.jpg</t>
  </si>
  <si>
    <t>https://www.amazon.in/PRINT-Compatible-Bottles-Printer-Magenta/dp/B07P434WJY/ref=sr_1_399?qid=1672903014&amp;s=computers&amp;sr=1-399</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</si>
  <si>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</si>
  <si>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</si>
  <si>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</si>
  <si>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</si>
  <si>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</si>
  <si>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</si>
  <si>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</si>
  <si>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</si>
  <si>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</si>
  <si>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</si>
  <si>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</si>
  <si>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</si>
  <si>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</si>
  <si>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</si>
  <si>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</si>
  <si>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https://m.media-amazon.com/images/W/WEBP_402378-T1/images/I/41eEK+FeFyL._SY300_SX300_.jpg</t>
  </si>
  <si>
    <t>https://www.amazon.in/Amazfit-Version-Always-Display-Monitoring/dp/B09TBCVJS3/ref=sr_1_403?qid=1672903014&amp;s=computers&amp;sr=1-403</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</si>
  <si>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</si>
  <si>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</si>
  <si>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</si>
  <si>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</si>
  <si>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https://m.media-amazon.com/images/I/41oLMkm5cfL._SY300_SX300_QL70_FMwebp_.jpg</t>
  </si>
  <si>
    <t>https://www.amazon.in/Tabelito-Sleeve-15-6-Inch-MacBook-Protective/dp/B08TR61BVK/ref=sr_1_404?qid=1672903014&amp;s=computers&amp;sr=1-404</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</si>
  <si>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</si>
  <si>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</si>
  <si>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</si>
  <si>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</si>
  <si>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https://m.media-amazon.com/images/I/51JATaEt6XL._SY300_SX300_QL70_FMwebp_.jpg</t>
  </si>
  <si>
    <t>https://www.amazon.in/Robustrion-Anti-Scratch-Smudge-Tempered-Protector/dp/B0B2CPVXHX/ref=sr_1_406?qid=1672903014&amp;s=computers&amp;sr=1-406</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</si>
  <si>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</si>
  <si>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</si>
  <si>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</si>
  <si>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</si>
  <si>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https://m.media-amazon.com/images/W/WEBP_402378-T1/images/I/41NxAkv7knL._SX300_SY300_QL70_FMwebp_.jpg</t>
  </si>
  <si>
    <t>https://www.amazon.in/Portronics-Ruffpad-Re-Writable-15-inch-Handwriting/dp/B08XNL93PL/ref=sr_1_407?qid=1672903014&amp;s=computers&amp;sr=1-407</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</si>
  <si>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</si>
  <si>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</si>
  <si>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</si>
  <si>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</si>
  <si>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https://m.media-amazon.com/images/I/31ouSkwWDmL._SX300_SY300_QL70_FMwebp_.jpg</t>
  </si>
  <si>
    <t>https://www.amazon.in/Lightweight-Portable-Aluminum-Photography-DLS-9FEET/dp/B088GXTJM3/ref=sr_1_408?qid=1672903014&amp;s=computers&amp;sr=1-408</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</si>
  <si>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</si>
  <si>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</si>
  <si>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</si>
  <si>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</si>
  <si>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https://m.media-amazon.com/images/I/51h6eqwfePS._SX300_SY300_QL70_FMwebp_.jpg</t>
  </si>
  <si>
    <t>https://www.amazon.in/Classmate-Pulse-Subject-Notebook-Single/dp/B099S26HWG/ref=sr_1_409?qid=1672903016&amp;s=computers&amp;sr=1-409</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</si>
  <si>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</si>
  <si>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</si>
  <si>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</si>
  <si>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</si>
  <si>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https://m.media-amazon.com/images/I/31rWKVEYZOL._SX300_SY300_QL70_FMwebp_.jpg</t>
  </si>
  <si>
    <t>https://www.amazon.in/Scarters-Office-Keyboard-Splash-Proof-Leather/dp/B08461VC1Z/ref=sr_1_410?qid=1672903016&amp;s=computers&amp;sr=1-410</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</si>
  <si>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</si>
  <si>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</si>
  <si>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</si>
  <si>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</si>
  <si>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</si>
  <si>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</si>
  <si>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</si>
  <si>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</si>
  <si>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</si>
  <si>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</si>
  <si>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</si>
  <si>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</si>
  <si>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https://m.media-amazon.com/images/W/WEBP_402378-T2/images/I/51rzz4zoUBL._SX300_SY300_QL70_FMwebp_.jpg</t>
  </si>
  <si>
    <t>https://www.amazon.in/Essentials-Sleeve-Microsoft-Surface-Go/dp/B07LFWP97N/ref=sr_1_413?qid=1672903016&amp;s=computers&amp;sr=1-413</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</si>
  <si>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</si>
  <si>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</si>
  <si>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</si>
  <si>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</si>
  <si>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https://m.media-amazon.com/images/W/WEBP_402378-T1/images/I/41Uk8sX-WkL._SX300_SY300_QL70_FMwebp_.jpg</t>
  </si>
  <si>
    <t>https://www.amazon.in/Parker-Vector-Camouflage-Gift-Set/dp/B0746N6WML/ref=sr_1_414?qid=1672903016&amp;s=computers&amp;sr=1-414</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</si>
  <si>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</si>
  <si>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</si>
  <si>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</si>
  <si>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</si>
  <si>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</si>
  <si>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</si>
  <si>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</si>
  <si>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</si>
  <si>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</si>
  <si>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</si>
  <si>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</si>
  <si>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</si>
  <si>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</si>
  <si>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</si>
  <si>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</si>
  <si>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</si>
  <si>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</si>
  <si>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</si>
  <si>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</si>
  <si>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https://m.media-amazon.com/images/W/WEBP_402378-T2/images/I/21XzK-guXHL._SX300_SY300_QL70_FMwebp_.jpg</t>
  </si>
  <si>
    <t>https://www.amazon.in/Dualband-1200Mbps-Frequency-Directional-app-Parental/dp/B09MKG4ZCM/ref=sr_1_420?qid=1672903016&amp;s=computers&amp;sr=1-420</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</si>
  <si>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</si>
  <si>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</si>
  <si>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</si>
  <si>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</si>
  <si>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https://m.media-amazon.com/images/I/51fYe0OSURL._SX300_SY300_QL70_FMwebp_.jpg</t>
  </si>
  <si>
    <t>https://www.amazon.in/SLOVIC%C2%AE-Adapter-Smartphone-Clipper-Pictures/dp/B07RZZ1QSW/ref=sr_1_421?qid=1672903016&amp;s=computers&amp;sr=1-421</t>
  </si>
  <si>
    <t>https://m.media-amazon.com/images/W/WEBP_402378-T1/images/I/41jmiwgyu8L._SX300_SY300_QL70_FMwebp_.jpg</t>
  </si>
  <si>
    <t>https://www.amazon.in/Sounce-Plated-Headphone-Earphone-Splitter/dp/B08BCKN299/ref=sr_1_422?qid=1672903016&amp;s=computers&amp;sr=1-422</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</si>
  <si>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</si>
  <si>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</si>
  <si>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</si>
  <si>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</si>
  <si>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https://m.media-amazon.com/images/I/31EDDF4uNtL._SX300_SY300_QL70_FMwebp_.jpg</t>
  </si>
  <si>
    <t>https://www.amazon.in/ORICO-2577U3-BK-Enclosure-Capacity-Business/dp/B07222HQKP/ref=sr_1_423?qid=1672903016&amp;s=computers&amp;sr=1-423</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</si>
  <si>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</si>
  <si>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</si>
  <si>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</si>
  <si>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</si>
  <si>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https://m.media-amazon.com/images/W/WEBP_402378-T1/images/I/31nlfClYn7L._SX300_SY300_QL70_FMwebp_.jpg</t>
  </si>
  <si>
    <t>https://www.amazon.in/Logitech-Hyperion-Ultra-Gaming-Mouse/dp/B00NFD0ETQ/ref=sr_1_424?qid=1672903016&amp;s=computers&amp;sr=1-424</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</si>
  <si>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</si>
  <si>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</si>
  <si>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</si>
  <si>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</si>
  <si>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https://m.media-amazon.com/images/W/WEBP_402378-T1/images/I/41N+hHYrIWL._SY300_SX300_.jpg</t>
  </si>
  <si>
    <t>https://www.amazon.in/Panasonic-Eneloop-BQ-CC55E-Advanced-Battery/dp/B075DB1F13/ref=sr_1_425?qid=1672903016&amp;s=computers&amp;sr=1-425</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</si>
  <si>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</si>
  <si>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</si>
  <si>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</si>
  <si>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</si>
  <si>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https://m.media-amazon.com/images/I/41EIVJvXxsL._SX300_SY300_QL70_FMwebp_.jpg</t>
  </si>
  <si>
    <t>https://www.amazon.in/Logitech-920-007596-Multi-Device-Bluetooth-Keyboard/dp/B0148NPH9I/ref=sr_1_426?qid=1672903016&amp;s=computers&amp;sr=1-426</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</si>
  <si>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</si>
  <si>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</si>
  <si>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</si>
  <si>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</si>
  <si>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</si>
  <si>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</si>
  <si>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</si>
  <si>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</si>
  <si>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</si>
  <si>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</si>
  <si>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</si>
  <si>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https://m.media-amazon.com/images/W/WEBP_402378-T1/images/I/41Gt21tmhTL._SX300_SY300_QL70_FMwebp_.jpg</t>
  </si>
  <si>
    <t>https://www.amazon.in/Redgear-Cosmo-7-1-Headphones-Controller/dp/B079S811J3/ref=sr_1_429?qid=1672903016&amp;s=computers&amp;sr=1-429</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</si>
  <si>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</si>
  <si>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</si>
  <si>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</si>
  <si>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</si>
  <si>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https://m.media-amazon.com/images/W/WEBP_402378-T1/images/I/21m+6LxEnOL._SY300_SX300_.jpg</t>
  </si>
  <si>
    <t>https://www.amazon.in/Belkin-Essential-F9E400zb1-5MGRY-4-Socket-Protector/dp/B0083T231O/ref=sr_1_430?qid=1672903016&amp;s=computers&amp;sr=1-430</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</si>
  <si>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</si>
  <si>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</si>
  <si>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</si>
  <si>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</si>
  <si>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https://m.media-amazon.com/images/W/WEBP_402378-T1/images/I/41BDLm8-jLL._SX300_SY300_QL70_FMwebp_.jpg</t>
  </si>
  <si>
    <t>https://www.amazon.in/Classmate-Long-Book-Unruled-Pages/dp/B086PXQ2R4/ref=sr_1_431?qid=1672903016&amp;s=computers&amp;sr=1-431</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</si>
  <si>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</si>
  <si>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</si>
  <si>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</si>
  <si>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</si>
  <si>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https://m.media-amazon.com/images/I/31Wm6eo+yYL._SY300_SX300_.jpg</t>
  </si>
  <si>
    <t>https://www.amazon.in/Artis-AR-45WMG2-Compatible-Laptop-Adaptor/dp/B07L1N3TJX/ref=sr_1_432?qid=1672903016&amp;s=computers&amp;sr=1-432</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</si>
  <si>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</si>
  <si>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</si>
  <si>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</si>
  <si>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</si>
  <si>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</si>
  <si>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</si>
  <si>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</si>
  <si>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</si>
  <si>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</si>
  <si>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</si>
  <si>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</si>
  <si>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https://m.media-amazon.com/images/I/31s6OZfTO2L._SX300_SY300_QL70_FMwebp_.jpg</t>
  </si>
  <si>
    <t>https://www.amazon.in/COSMOS-Portable-Flexible-Colors-EC-POF1/dp/B08TDJ5BVF/ref=sr_1_436?qid=1672903017&amp;s=computers&amp;sr=1-436</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</si>
  <si>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</si>
  <si>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</si>
  <si>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</si>
  <si>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</si>
  <si>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https://m.media-amazon.com/images/I/31jUKdJdjHL._SX300_SY300_QL70_FMwebp_.jpg</t>
  </si>
  <si>
    <t>https://www.amazon.in/Snapdragon-Resolution-Refresh-27-81Cm-Display/dp/B09XXZXQC1/ref=sr_1_437?qid=1672903017&amp;s=computers&amp;sr=1-437</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</si>
  <si>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</si>
  <si>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</si>
  <si>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</si>
  <si>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</si>
  <si>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https://m.media-amazon.com/images/W/WEBP_402378-T2/images/I/31VnhITYb+L._SY300_SX300_.jpg</t>
  </si>
  <si>
    <t>https://www.amazon.in/Sennheiser-CX-80s-Ear-Earphone/dp/B083T5G5PM/ref=sr_1_438?qid=1672903017&amp;s=computers&amp;sr=1-438</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</si>
  <si>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</si>
  <si>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</si>
  <si>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</si>
  <si>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</si>
  <si>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https://m.media-amazon.com/images/W/WEBP_402378-T1/images/I/41AKgxsBONL._SY300_SX300_QL70_FMwebp_.jpg</t>
  </si>
  <si>
    <t>https://www.amazon.in/HB-Adjustable-Aluminum-Foldable-Adjustment/dp/B0BHVPTM2C/ref=sr_1_439?qid=1672903017&amp;s=computers&amp;sr=1-439</t>
  </si>
  <si>
    <t>https://m.media-amazon.com/images/W/WEBP_402378-T1/images/I/41gztmbiIgL._SX300_SY300_QL70_FMwebp_.jpg</t>
  </si>
  <si>
    <t>https://www.amazon.in/oraimo-Charging-Syncing-Indicator-Compatible/dp/B0B86CDHL1/ref=sr_1_440?qid=1672903017&amp;s=computers&amp;sr=1-440</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</si>
  <si>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</si>
  <si>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</si>
  <si>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</si>
  <si>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</si>
  <si>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https://m.media-amazon.com/images/I/41No9BR7P0L._SX300_SY300_QL70_FMwebp_.jpg</t>
  </si>
  <si>
    <t>https://www.amazon.in/HP-Charger-Adapter-Pavilion-Black/dp/B01NBX5RSB/ref=sr_1_441?qid=1672903017&amp;s=computers&amp;sr=1-441</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</si>
  <si>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</si>
  <si>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</si>
  <si>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</si>
  <si>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</si>
  <si>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https://m.media-amazon.com/images/I/41Msi1CS2WL._SX300_SY300_QL70_FMwebp_.jpg</t>
  </si>
  <si>
    <t>https://www.amazon.in/Tukzer-Foldable-Adjustable-Compatible-Smartphones/dp/B08MWJTST6/ref=sr_1_442?qid=1672903017&amp;s=computers&amp;sr=1-442</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</si>
  <si>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</si>
  <si>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</si>
  <si>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</si>
  <si>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</si>
  <si>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</si>
  <si>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</si>
  <si>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</si>
  <si>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</si>
  <si>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</si>
  <si>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</si>
  <si>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</si>
  <si>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</si>
  <si>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</si>
  <si>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</si>
  <si>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</si>
  <si>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</si>
  <si>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</si>
  <si>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</si>
  <si>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https://m.media-amazon.com/images/I/31mYeD0VSTL._SX300_SY300_QL70_FMwebp_.jpg</t>
  </si>
  <si>
    <t>https://www.amazon.in/HP-M270-Gaming-Mouse-7ZZ87AA/dp/B08497Z1MQ/ref=sr_1_450?qid=1672903017&amp;s=computers&amp;sr=1-450</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</si>
  <si>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</si>
  <si>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</si>
  <si>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</si>
  <si>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</si>
  <si>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https://m.media-amazon.com/images/I/41p7lk3nj6L._SX300_SY300_QL70_FMwebp_.jpg</t>
  </si>
  <si>
    <t>https://www.amazon.in/Foxin-Toner-Cartridge-Q2612A-Laserjet/dp/B07KNM95JK/ref=sr_1_451?qid=1672903017&amp;s=computers&amp;sr=1-451</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</si>
  <si>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</si>
  <si>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</si>
  <si>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</si>
  <si>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</si>
  <si>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https://m.media-amazon.com/images/I/51m3+9D6ZwL._SY300_SX300_.jpg</t>
  </si>
  <si>
    <t>https://www.amazon.in/Robustrion-Samsung-10-5-inch-2022/dp/B09Q3M3WLJ/ref=sr_1_452?qid=1672903017&amp;s=computers&amp;sr=1-452</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</si>
  <si>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</si>
  <si>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</si>
  <si>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</si>
  <si>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</si>
  <si>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</si>
  <si>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</si>
  <si>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</si>
  <si>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</si>
  <si>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</si>
  <si>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</si>
  <si>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</si>
  <si>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</si>
  <si>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</si>
  <si>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</si>
  <si>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</si>
  <si>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</si>
  <si>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</si>
  <si>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</si>
  <si>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</si>
  <si>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</si>
  <si>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https://m.media-amazon.com/images/I/21t8TMvuq6L._SX300_SY300_QL70_FMwebp_.jpg</t>
  </si>
  <si>
    <t>https://www.amazon.in/Pilot-Frixion-Clicker-Roller-Blue/dp/B00S2SEV7K/ref=sr_1_457?qid=1672903018&amp;s=computers&amp;sr=1-457</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</si>
  <si>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</si>
  <si>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</si>
  <si>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</si>
  <si>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</si>
  <si>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https://m.media-amazon.com/images/I/41n3-joTUHL._SX300_SY300_QL70_FMwebp_.jpg</t>
  </si>
  <si>
    <t>https://www.amazon.in/ZEBRONICS-Zeb-NS2000-Supports-Aluminium-Adjustable/dp/B08WKCTFF3/ref=sr_1_458?qid=1672903018&amp;s=computers&amp;sr=1-458</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</si>
  <si>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</si>
  <si>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</si>
  <si>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</si>
  <si>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</si>
  <si>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https://m.media-amazon.com/images/I/41LWT2NmHXL._SX300_SY300_QL70_FMwebp_.jpg</t>
  </si>
  <si>
    <t>https://www.amazon.in/HP-K500F-Gaming-Keyboard-7ZZ97AA/dp/B08498D67S/ref=sr_1_459?qid=1672903018&amp;s=computers&amp;sr=1-459</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</si>
  <si>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</si>
  <si>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</si>
  <si>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</si>
  <si>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</si>
  <si>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https://m.media-amazon.com/images/W/WEBP_402378-T2/images/I/412fxJY-gxL._SX300_SY300_QL70_FMwebp_.jpg</t>
  </si>
  <si>
    <t>https://www.amazon.in/Clublaptop-Reversible-15-6-inch-Laptop-Sleeve/dp/B00C3GBCIS/ref=sr_1_460?qid=1672903018&amp;s=computers&amp;sr=1-460</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</si>
  <si>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</si>
  <si>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</si>
  <si>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</si>
  <si>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https://m.media-amazon.com/images/W/WEBP_402378-T2/images/I/31vg0FKWoUL._SX300_SY300_QL70_FMwebp_.jpg</t>
  </si>
  <si>
    <t>https://www.amazon.in/Inventis-Portable-Flexible-Light-Colors/dp/B00URH5E34/ref=sr_1_461?qid=1672903018&amp;s=computers&amp;sr=1-461</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</si>
  <si>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</si>
  <si>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</si>
  <si>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</si>
  <si>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</si>
  <si>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https://m.media-amazon.com/images/I/31aoDL5YfNL._SX300_SY300_QL70_FMwebp_.jpg</t>
  </si>
  <si>
    <t>https://www.amazon.in/TP-Link-TL-WA855RE-Wi-Fi-Range-Extender/dp/B00EYW1U68/ref=sr_1_462?qid=1672903018&amp;s=computers&amp;sr=1-462</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</si>
  <si>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</si>
  <si>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</si>
  <si>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</si>
  <si>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</si>
  <si>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</si>
  <si>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</si>
  <si>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</si>
  <si>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</si>
  <si>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</si>
  <si>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</si>
  <si>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</si>
  <si>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https://m.media-amazon.com/images/I/31dnZ234ZOL._SY300_SX300_QL70_FMwebp_.jpg</t>
  </si>
  <si>
    <t>https://www.amazon.in/Offbeat-Wireless-Bluetooth-Rechargeable-Adjustable/dp/B08Y7MXFMK/ref=sr_1_466?qid=1672903018&amp;s=computers&amp;sr=1-466</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</si>
  <si>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</si>
  <si>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</si>
  <si>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</si>
  <si>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</si>
  <si>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https://m.media-amazon.com/images/W/WEBP_402378-T2/images/I/41KFL-3kiUL._SX300_SY300_QL70_FMwebp_.jpg</t>
  </si>
  <si>
    <t>https://www.amazon.in/Classmate-Drawing-Book-Unruled-Pages/dp/B086Q3QMFS/ref=sr_1_468?qid=1672903018&amp;s=computers&amp;sr=1-468</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</si>
  <si>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</si>
  <si>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</si>
  <si>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</si>
  <si>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</si>
  <si>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https://m.media-amazon.com/images/W/WEBP_402378-T1/images/I/414js-21FqL._SX300_SY300_QL70_FMwebp_.jpg</t>
  </si>
  <si>
    <t>https://www.amazon.in/HP-GK320-Gaming-Keyboard-4QN01AA/dp/B08498H13H/ref=sr_1_469?qid=1672903018&amp;s=computers&amp;sr=1-469</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</si>
  <si>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</si>
  <si>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</si>
  <si>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</si>
  <si>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</si>
  <si>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https://m.media-amazon.com/images/W/WEBP_402378-T1/images/I/31-wcLwDaBL._SX300_SY300_QL70_FMwebp_.jpg</t>
  </si>
  <si>
    <t>https://www.amazon.in/Parker-Moments-Vector-Timecheck-Roller/dp/B07LFQLKFZ/ref=sr_1_470?qid=1672903018&amp;s=computers&amp;sr=1-470</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</si>
  <si>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</si>
  <si>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</si>
  <si>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</si>
  <si>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</si>
  <si>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https://m.media-amazon.com/images/W/WEBP_402378-T2/images/I/21C8ziy-IJL._SX300_SY300_QL70_FMwebp_.jpg</t>
  </si>
  <si>
    <t>https://www.amazon.in/Camlin-Elegante-Fountain-Pen-Black/dp/B00LY17RHI/ref=sr_1_476?qid=1672903018&amp;s=computers&amp;sr=1-476</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</si>
  <si>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</si>
  <si>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</si>
  <si>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</si>
  <si>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</si>
  <si>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</si>
  <si>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</si>
  <si>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</si>
  <si>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</si>
  <si>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</si>
  <si>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</si>
  <si>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</si>
  <si>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</si>
  <si>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https://m.media-amazon.com/images/W/WEBP_402378-T1/images/I/31AZelC8URL._SX300_SY300_QL70_FMwebp_.jpg</t>
  </si>
  <si>
    <t>https://www.amazon.in/Canon-E4570-Efficient-Printing-Compatible/dp/B09F5Z694W/ref=sr_1_485?qid=1672903019&amp;s=computers&amp;sr=1-485</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</si>
  <si>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</si>
  <si>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</si>
  <si>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</si>
  <si>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</si>
  <si>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</si>
  <si>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</si>
  <si>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</si>
  <si>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</si>
  <si>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</si>
  <si>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</si>
  <si>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</si>
  <si>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</si>
  <si>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https://m.media-amazon.com/images/I/31cOcZC4n7L._SX300_SY300_QL70_FMwebp_.jpg</t>
  </si>
  <si>
    <t>https://www.amazon.in/HP-v222w-Flash-Drive-64GB/dp/B01LYLJ99X/ref=sr_1_488?qid=1672903019&amp;s=computers&amp;sr=1-488</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</si>
  <si>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</si>
  <si>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</si>
  <si>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</si>
  <si>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</si>
  <si>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https://m.media-amazon.com/images/I/51BGUyveMfL._SX300_SY300_QL70_FMwebp_.jpg</t>
  </si>
  <si>
    <t>https://www.amazon.in/Duracell-Alkaline-Battery-Duralock-Technology/dp/B014SZPBM4/ref=sr_1_490?qid=1672903019&amp;s=computers&amp;sr=1-490</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</si>
  <si>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</si>
  <si>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</si>
  <si>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</si>
  <si>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</si>
  <si>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https://m.media-amazon.com/images/W/WEBP_402378-T2/images/I/41sK3J5ZQIL._SX300_SY300_QL70_FMwebp_.jpg</t>
  </si>
  <si>
    <t>https://www.amazon.in/Bestor-Portable-Paperless-Digital-Writing/dp/B08CZHGHKH/ref=sr_1_491?qid=1672903019&amp;s=computers&amp;sr=1-491</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</si>
  <si>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</si>
  <si>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</si>
  <si>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</si>
  <si>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</si>
  <si>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https://m.media-amazon.com/images/I/41PnIUzyYML._SX300_SY300_QL70_FMwebp_.jpg</t>
  </si>
  <si>
    <t>https://www.amazon.in/Lenovo-IdeaPad-Warranty-Platinum-81X800LGIN/dp/B0B2RBP83P/ref=sr_1_492?qid=1672903019&amp;s=computers&amp;sr=1-492</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</si>
  <si>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</si>
  <si>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</si>
  <si>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</si>
  <si>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</si>
  <si>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https://m.media-amazon.com/images/W/WEBP_402378-T1/images/I/41ZeJ53ij3L._SX300_SY300_QL70_FMwebp_.jpg</t>
  </si>
  <si>
    <t>https://www.amazon.in/Heads-900-Wired-Headphones-White/dp/B078W65FJ7/ref=sr_1_493?qid=1672903019&amp;s=computers&amp;sr=1-493</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</si>
  <si>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</si>
  <si>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</si>
  <si>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</si>
  <si>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</si>
  <si>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</si>
  <si>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</si>
  <si>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</si>
  <si>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</si>
  <si>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</si>
  <si>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</si>
  <si>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</si>
  <si>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</si>
  <si>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</si>
  <si>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</si>
  <si>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</si>
  <si>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https://m.media-amazon.com/images/I/41d-eh65JLS._SX300_SY300_QL70_FMwebp_.jpg</t>
  </si>
  <si>
    <t>https://www.amazon.in/SWAPKART-Portable-Reading-Working-Bedroom/dp/B07QMRHWJD/ref=sr_1_499?qid=1672903019&amp;s=computers&amp;sr=1-499</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</si>
  <si>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</si>
  <si>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</si>
  <si>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</si>
  <si>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</si>
  <si>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https://m.media-amazon.com/images/W/WEBP_402378-T1/images/I/51UH57Cs5hL._SX300_SY300_QL70_FMwebp_.jpg</t>
  </si>
  <si>
    <t>https://www.amazon.in/Infinity-Fuze-100-Waterproof-Portable/dp/B07W7Z6DVL/ref=sr_1_500?qid=1672903019&amp;s=computers&amp;sr=1-500</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</si>
  <si>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</si>
  <si>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</si>
  <si>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</si>
  <si>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</si>
  <si>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https://m.media-amazon.com/images/W/WEBP_402378-T1/images/I/31na34LxwmL._SX300_SY300_QL70_FMwebp_.jpg</t>
  </si>
  <si>
    <t>https://www.amazon.in/Pigeon-Amaze-Plus-1-5-Ltr/dp/B07WMS7TWB/ref=sr_1_5?qid=1672923591&amp;s=kitchen&amp;sr=1-5</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</si>
  <si>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</si>
  <si>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</si>
  <si>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</si>
  <si>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</si>
  <si>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https://m.media-amazon.com/images/I/514Zxz-eqKL._SX300_SY300_QL70_FMwebp_.jpg</t>
  </si>
  <si>
    <t>https://www.amazon.in/Usha-Quartz-800-Watt-Overheating-Protection/dp/B00H47GVGY/ref=sr_1_6?qid=1672923591&amp;s=kitchen&amp;sr=1-6</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</si>
  <si>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</si>
  <si>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</si>
  <si>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</si>
  <si>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</si>
  <si>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https://m.media-amazon.com/images/I/41ITfQhGHfL._SX300_SY300_QL70_FMwebp_.jpg</t>
  </si>
  <si>
    <t>https://www.amazon.in/Amazon-Brand-Solimo-2000-Watt-certified/dp/B07VX71FZP/ref=sr_1_7?qid=1672923591&amp;s=kitchen&amp;sr=1-7</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</si>
  <si>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</si>
  <si>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</si>
  <si>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</si>
  <si>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</si>
  <si>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https://m.media-amazon.com/images/I/415CYtympZL._SX300_SY300_QL70_FMwebp_.jpg</t>
  </si>
  <si>
    <t>https://www.amazon.in/StyleHouse-Remover-Woolen-Clothes-Electric/dp/B07NCKMXVZ/ref=sr_1_8?qid=1672923591&amp;s=kitchen&amp;sr=1-8</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</si>
  <si>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</si>
  <si>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</si>
  <si>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</si>
  <si>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</si>
  <si>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https://m.media-amazon.com/images/I/414Cwv2guxL._SX300_SY300_QL70_FMwebp_.jpg</t>
  </si>
  <si>
    <t>https://www.amazon.in/beatXP-Multipurpose-Portable-Electronic-Weighing/dp/B0B61DSF17/ref=sr_1_10?qid=1672923591&amp;s=kitchen&amp;sr=1-10</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</si>
  <si>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</si>
  <si>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</si>
  <si>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</si>
  <si>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</si>
  <si>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https://m.media-amazon.com/images/W/WEBP_402378-T1/images/I/31p014p14mL._SX342_SY445_QL70_FMwebp_.jpg</t>
  </si>
  <si>
    <t>https://www.amazon.in/Multipurpose-Portable-Electronic-Digital-Weighing/dp/B07VQGVL68/ref=sr_1_11?qid=1672923591&amp;s=kitchen&amp;sr=1-11</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</si>
  <si>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</si>
  <si>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</si>
  <si>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</si>
  <si>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</si>
  <si>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https://m.media-amazon.com/images/I/41cVgYgAKpL._SX300_SY300_QL70_FMwebp_.jpg</t>
  </si>
  <si>
    <t>https://www.amazon.in/Pigeon-Stovekraft-Plastic-Chopper-Blades/dp/B01LWYDEQ7/ref=sr_1_12?qid=1672923591&amp;s=kitchen&amp;sr=1-12</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</si>
  <si>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</si>
  <si>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</si>
  <si>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</si>
  <si>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</si>
  <si>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https://m.media-amazon.com/images/W/WEBP_402378-T1/images/I/41JCf4kTKgL._SX300_SY300_QL70_FMwebp_.jpg</t>
  </si>
  <si>
    <t>https://www.amazon.in/Prestige-1-5-Kettle-1500-watts-Red/dp/B07VNFP3C2/ref=sr_1_16?qid=1672923591&amp;s=kitchen&amp;sr=1-16</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</si>
  <si>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</si>
  <si>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</si>
  <si>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</si>
  <si>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</si>
  <si>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https://m.media-amazon.com/images/I/519JHuNt1RL._SX300_SY300_QL70_FMwebp_.jpg</t>
  </si>
  <si>
    <t>https://www.amazon.in/Bajaj-RHX-2-800-Watt-Room-Heater/dp/B00LUGTJGO/ref=sr_1_17?qid=1672923591&amp;s=kitchen&amp;sr=1-17</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</si>
  <si>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</si>
  <si>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</si>
  <si>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</si>
  <si>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</si>
  <si>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https://m.media-amazon.com/images/I/41XXjVSLyGL._SX300_SY300_QL70_FMwebp_.jpg</t>
  </si>
  <si>
    <t>https://www.amazon.in/Prestige-Electric-Kettle-PKOSS-1500watts/dp/B01MQZ7J8K/ref=sr_1_18?qid=1672923591&amp;s=kitchen&amp;sr=1-18</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</si>
  <si>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</si>
  <si>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</si>
  <si>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</si>
  <si>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</si>
  <si>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https://m.media-amazon.com/images/W/WEBP_402378-T1/images/I/411pUp4t0OL._SX300_SY300_QL70_FMwebp_.jpg</t>
  </si>
  <si>
    <t>https://www.amazon.in/Pigeon-Stovekraft-Cruise-1800-Watt-Induction/dp/B01GFTEV5Y/ref=sr_1_20?qid=1672923591&amp;s=kitchen&amp;sr=1-20</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</si>
  <si>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</si>
  <si>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</si>
  <si>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</si>
  <si>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</si>
  <si>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https://m.media-amazon.com/images/W/WEBP_402378-T1/images/I/41J3yWKhnxL._SX300_SY300_QL70_FMwebp_.jpg</t>
  </si>
  <si>
    <t>https://www.amazon.in/Prestige-PKGSS-Electric-Kettle-Stainless/dp/B00NW4UWN6/ref=sr_1_22?qid=1672923591&amp;s=kitchen&amp;sr=1-22</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</si>
  <si>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</si>
  <si>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</si>
  <si>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</si>
  <si>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</si>
  <si>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https://m.media-amazon.com/images/W/WEBP_402378-T1/images/I/51MWh9t3Z2L._SX300_SY300_QL70_FMwebp_.jpg</t>
  </si>
  <si>
    <t>https://www.amazon.in/SHOP-Plastic-Sweaters-Blankets-Multicolour/dp/B01NCVJMKX/ref=sr_1_23?qid=1672923591&amp;s=kitchen&amp;sr=1-23</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</si>
  <si>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</si>
  <si>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</si>
  <si>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</si>
  <si>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</si>
  <si>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https://m.media-amazon.com/images/W/WEBP_402378-T1/images/I/41DwZuxPCaL._SY300_SX300_QL70_FMwebp_.jpg</t>
  </si>
  <si>
    <t>https://www.amazon.in/Orpat-OEH-1260-2000-Watt-Heater-Grey/dp/B00O24PUO6/ref=sr_1_24?qid=1672923591&amp;s=kitchen&amp;sr=1-24</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</si>
  <si>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</si>
  <si>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</si>
  <si>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</si>
  <si>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</si>
  <si>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https://m.media-amazon.com/images/I/31MmLP6awML._SX300_SY300_QL70_FMwebp_.jpg</t>
  </si>
  <si>
    <t>https://www.amazon.in/PRO365-Electric-Coffee-Stirrer-Frother/dp/B07GXPDLYQ/ref=sr_1_25?qid=1672923591&amp;s=kitchen&amp;sr=1-25</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</si>
  <si>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</si>
  <si>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</si>
  <si>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</si>
  <si>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</si>
  <si>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https://m.media-amazon.com/images/W/WEBP_402378-T2/images/I/31ke2NdHJ-L._SY300_SX300_QL70_FMwebp_.jpg</t>
  </si>
  <si>
    <t>https://www.amazon.in/Bajaj-Majesty-1000-Watt-Iron-White/dp/B01C8P29N0/ref=sr_1_26?qid=1672923591&amp;s=kitchen&amp;sr=1-26</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</si>
  <si>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</si>
  <si>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</si>
  <si>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</si>
  <si>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</si>
  <si>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https://m.media-amazon.com/images/I/41i1uzCEyWL._SX300_SY300_QL70_FMwebp_.jpg</t>
  </si>
  <si>
    <t>https://www.amazon.in/Croma-500-Watt-Grinder-CRAK4184-Purple/dp/B08KDBLMQP/ref=sr_1_27?qid=1672923591&amp;s=kitchen&amp;sr=1-27</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</si>
  <si>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</si>
  <si>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</si>
  <si>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</si>
  <si>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</si>
  <si>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https://m.media-amazon.com/images/W/WEBP_402378-T1/images/I/31991seDfcL._SY300_SX300_QL70_FMwebp_.jpg</t>
  </si>
  <si>
    <t>https://www.amazon.in/Havells-Instanio-3-Litre-Instant-Geyser/dp/B078JDNZJ8/ref=sr_1_28?qid=1672923591&amp;s=kitchen&amp;sr=1-28</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</si>
  <si>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</si>
  <si>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</si>
  <si>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</si>
  <si>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</si>
  <si>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https://m.media-amazon.com/images/W/WEBP_402378-T1/images/I/31HzCDKv6ZL._SX300_SY300_QL70_FMwebp_.jpg</t>
  </si>
  <si>
    <t>https://www.amazon.in/Morphy-Richards-OFR-09-2000-Watt/dp/B01M5F614J/ref=sr_1_29?qid=1672923591&amp;s=kitchen&amp;sr=1-29</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</si>
  <si>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</si>
  <si>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</si>
  <si>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</si>
  <si>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</si>
  <si>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https://m.media-amazon.com/images/I/31S74o1sCSS._SY300_SX300_QL70_FMwebp_.jpg</t>
  </si>
  <si>
    <t>https://www.amazon.in/HAVELLS-Kettle-Coffee-Boiler-Stainless/dp/B083GKDRKR/ref=sr_1_30?qid=1672923591&amp;s=kitchen&amp;sr=1-30</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</si>
  <si>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</si>
  <si>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</si>
  <si>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</si>
  <si>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</si>
  <si>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https://m.media-amazon.com/images/W/WEBP_402378-T2/images/I/31zh7GQSkfL._SX300_SY300_QL70_FMwebp_.jpg</t>
  </si>
  <si>
    <t>https://www.amazon.in/Bajaj-Splendora-Instant-Water-Heater/dp/B097R2V1W8/ref=sr_1_28?qid=1672923592&amp;s=kitchen&amp;sr=1-28</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</si>
  <si>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</si>
  <si>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</si>
  <si>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</si>
  <si>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</si>
  <si>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https://m.media-amazon.com/images/I/4150hW2kHwL._SX300_SY300_QL70_FMwebp_.jpg</t>
  </si>
  <si>
    <t>https://www.amazon.in/KENT-Elegant-Electric-Kettle-Silver/dp/B07YR26BJ3/ref=sr_1_29?qid=1672923592&amp;s=kitchen&amp;sr=1-29</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</si>
  <si>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</si>
  <si>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</si>
  <si>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</si>
  <si>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</si>
  <si>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https://m.media-amazon.com/images/I/31U-ACCgQ1L._SX300_SY300_QL70_FMwebp_.jpg</t>
  </si>
  <si>
    <t>https://www.amazon.in/Bajaj-Shakti-Heater-Multiple-Safety/dp/B097R45BH8/ref=sr_1_30?qid=1672923592&amp;s=kitchen&amp;sr=1-30</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</si>
  <si>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</si>
  <si>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</si>
  <si>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</si>
  <si>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</si>
  <si>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https://m.media-amazon.com/images/I/413sK6yat-L._SX300_SY300_QL70_FMwebp_.jpg</t>
  </si>
  <si>
    <t>https://www.amazon.in/Lifelong-LLMG23-500-Watt-Liquidizing-Stainless/dp/B09X5C9VLK/ref=sr_1_31?qid=1672923592&amp;s=kitchen&amp;sr=1-31</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</si>
  <si>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</si>
  <si>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</si>
  <si>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</si>
  <si>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</si>
  <si>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https://m.media-amazon.com/images/W/WEBP_402378-T1/images/I/41jBJfPQFwL._SY300_SX300_QL70_FMwebp_.jpg</t>
  </si>
  <si>
    <t>https://www.amazon.in/Bajaj-Majesty-1000-Watt-Iron-White/dp/B01C8P29T4/ref=sr_1_33?qid=1672923592&amp;s=kitchen&amp;sr=1-33</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</si>
  <si>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</si>
  <si>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</si>
  <si>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</si>
  <si>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</si>
  <si>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https://m.media-amazon.com/images/W/WEBP_402378-T1/images/I/31rucE-db2L._SX300_SY300_QL70_FMwebp_.jpg</t>
  </si>
  <si>
    <t>https://www.amazon.in/Bajaj-Rex-500-Watt-Mixer-Grinder/dp/B00HVXS7WC/ref=sr_1_34?qid=1672923592&amp;s=kitchen&amp;sr=1-34</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</si>
  <si>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</si>
  <si>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</si>
  <si>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</si>
  <si>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</si>
  <si>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https://m.media-amazon.com/images/W/WEBP_402378-T1/images/I/41h9kA2Tt7S._SX300_SY300_QL70_FMwebp_.jpg</t>
  </si>
  <si>
    <t>https://www.amazon.in/Lifelong-LLEK15-Electric-Stainless-Warranty/dp/B096YCN3SD/ref=sr_1_35?qid=1672923592&amp;s=kitchen&amp;sr=1-35</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</si>
  <si>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</si>
  <si>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</si>
  <si>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</si>
  <si>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</si>
  <si>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https://m.media-amazon.com/images/I/51DxyRgcEdL._SX300_SY300_QL70_FMwebp_.jpg</t>
  </si>
  <si>
    <t>https://www.amazon.in/Lifelong-LLQH922-Certified-Overheating-Protection/dp/B09LQH3SD9/ref=sr_1_36?qid=1672923592&amp;s=kitchen&amp;sr=1-36</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</si>
  <si>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</si>
  <si>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</si>
  <si>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</si>
  <si>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</si>
  <si>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https://m.media-amazon.com/images/I/51oPN7WqUwL._SY300_SX300_QL70_FMwebp_.jpg</t>
  </si>
  <si>
    <t>https://www.amazon.in/Remover-Sweaters-Blankets-Jackets-Carpets/dp/B09KNMLH4Y/ref=sr_1_37_mod_primary_new?qid=1672923592&amp;s=kitchen&amp;sbo=RZvfv%2F%2FHxDF%2BO5021pAnSA%3D%3D&amp;sr=1-37</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</si>
  <si>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</si>
  <si>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</si>
  <si>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</si>
  <si>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</si>
  <si>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https://m.media-amazon.com/images/W/WEBP_402378-T2/images/I/31Q16tE2voL._SX300_SY300_QL70_FMwebp_.jpg</t>
  </si>
  <si>
    <t>https://www.amazon.in/Bajaj-1500-Watt-Immersion-Heater-Plug/dp/B00ABMASXG/ref=sr_1_38?qid=1672923592&amp;s=kitchen&amp;sr=1-38</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</si>
  <si>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</si>
  <si>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</si>
  <si>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</si>
  <si>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</si>
  <si>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https://m.media-amazon.com/images/W/WEBP_402378-T1/images/I/317ws2QblnL._SX300_SY300_QL70_FMwebp_.jpg</t>
  </si>
  <si>
    <t>https://www.amazon.in/Inalsa-Electric-Kettle-Absa-1500W-Capacity/dp/B07QDSN9V6/ref=sr_1_39?qid=1672923592&amp;s=kitchen&amp;sr=1-39</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</si>
  <si>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</si>
  <si>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</si>
  <si>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</si>
  <si>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</si>
  <si>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https://m.media-amazon.com/images/I/41Y8kHM144L._SY300_SX300_QL70_FMwebp_.jpg</t>
  </si>
  <si>
    <t>https://www.amazon.in/Prestige-PIC-20-Induction-Cooktop/dp/B00YMJ0OI8/ref=sr_1_43?qid=1672923592&amp;s=kitchen&amp;sr=1-43</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</si>
  <si>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</si>
  <si>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</si>
  <si>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</si>
  <si>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</si>
  <si>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https://m.media-amazon.com/images/I/31Jad8ITgaL._SX300_SY300_QL70_FMwebp_.jpg</t>
  </si>
  <si>
    <t>https://www.amazon.in/Pigeon-Healthifry-Circulation-Technology-Non-Stick/dp/B0B8XNPQPN/ref=sr_1_44?qid=1672923592&amp;s=kitchen&amp;sr=1-44</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</si>
  <si>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</si>
  <si>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</si>
  <si>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</si>
  <si>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</si>
  <si>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https://m.media-amazon.com/images/I/41oxCycQ4BL._SX300_SY300_QL70_FMwebp_.jpg</t>
  </si>
  <si>
    <t>https://www.amazon.in/PrettyKrafts-Laundry-Basket-Clothes-Handles/dp/B0814P4L98/ref=sr_1_45?qid=1672923592&amp;s=kitchen&amp;sr=1-45</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</si>
  <si>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</si>
  <si>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</si>
  <si>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</si>
  <si>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</si>
  <si>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https://m.media-amazon.com/images/W/WEBP_402378-T1/images/I/41Xp77o+-YL._SX300_SY300_.jpg</t>
  </si>
  <si>
    <t>https://www.amazon.in/Philips-GC1905-1440-Watt-Steam-Spray/dp/B008QTK47Q/ref=sr_1_47?qid=1672923592&amp;s=kitchen&amp;sr=1-47</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</si>
  <si>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</si>
  <si>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</si>
  <si>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</si>
  <si>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</si>
  <si>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https://m.media-amazon.com/images/I/31flPimoFpL._SX300_SY300_QL70_FMwebp_.jpg</t>
  </si>
  <si>
    <t>https://www.amazon.in/Havells-Immersion-HB15-1500-White/dp/B088ZTJT2R/ref=sr_1_48_mod_primary_new?qid=1672923592&amp;s=kitchen&amp;sbo=RZvfv%2F%2FHxDF%2BO5021pAnSA%3D%3D&amp;sr=1-48</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</si>
  <si>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</si>
  <si>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</si>
  <si>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</si>
  <si>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</si>
  <si>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https://m.media-amazon.com/images/W/WEBP_402378-T1/images/I/4171TGwCHvL._SX300_SY300_QL70_FMwebp_.jpg</t>
  </si>
  <si>
    <t>https://www.amazon.in/AGARO-Rechargeable-Sweaters-Blankets-Curtains/dp/B0BK1K598K/ref=sr_1_49_mod_primary_new?qid=1672923592&amp;s=kitchen&amp;sbo=RZvfv%2F%2FHxDF%2BO5021pAnSA%3D%3D&amp;sr=1-49</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</si>
  <si>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</si>
  <si>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</si>
  <si>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</si>
  <si>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</si>
  <si>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https://m.media-amazon.com/images/I/41HqmhflMWL._SX300_SY300_QL70_FMwebp_.jpg</t>
  </si>
  <si>
    <t>https://www.amazon.in/Pigeon-Stainless-boiling-Instant-Noodles/dp/B09Y5FZK9N/ref=sr_1_50?qid=1672923592&amp;s=kitchen&amp;sr=1-50</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</si>
  <si>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</si>
  <si>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</si>
  <si>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</si>
  <si>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</si>
  <si>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https://m.media-amazon.com/images/W/WEBP_402378-T1/images/I/41TUgf0W8uL._SX300_SY300_QL70_FMwebp_.jpg</t>
  </si>
  <si>
    <t>https://www.amazon.in/NutriPro-Bullet-Juicer-Grinder-Blades/dp/B09J2SCVQT/ref=sr_1_52?qid=1672923592&amp;s=kitchen&amp;sr=1-52</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</si>
  <si>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</si>
  <si>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</si>
  <si>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</si>
  <si>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</si>
  <si>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https://m.media-amazon.com/images/I/41E0TjbPBAL._SX300_SY300_QL70_FMwebp_.jpg</t>
  </si>
  <si>
    <t>https://www.amazon.in/Philips-GC026-30-Fabric-Shaver/dp/B00TDD0YM4/ref=sr_1_54?qid=1672923592&amp;s=kitchen&amp;sr=1-54</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</si>
  <si>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</si>
  <si>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</si>
  <si>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</si>
  <si>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</si>
  <si>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https://m.media-amazon.com/images/W/WEBP_402378-T2/images/I/410H+3lohIL._SX300_SY300_.jpg</t>
  </si>
  <si>
    <t>https://www.amazon.in/Havells-Cista-room-Heater/dp/B078KRFWQB/ref=sr_1_52?qid=1672923593&amp;s=kitchen&amp;sr=1-52</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</si>
  <si>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</si>
  <si>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</si>
  <si>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</si>
  <si>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</si>
  <si>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https://m.media-amazon.com/images/W/WEBP_402378-T1/images/I/41IymCXFA7L._SX300_SY300_QL70_FMwebp_.jpg</t>
  </si>
  <si>
    <t>https://www.amazon.in/AGARO-800-Watt-Handheld-Cleaner-Durable/dp/B07SRM58TP/ref=sr_1_53?qid=1672923593&amp;s=kitchen&amp;sr=1-53</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</si>
  <si>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</si>
  <si>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</si>
  <si>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</si>
  <si>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</si>
  <si>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https://m.media-amazon.com/images/I/41Bnylq337S._SX300_SY300_QL70_FMwebp_.jpg</t>
  </si>
  <si>
    <t>https://www.amazon.in/Philips-Collection-HD4928-01-2100-Watt/dp/B00EDJJ7FS/ref=sr_1_54?qid=1672923593&amp;s=kitchen&amp;sr=1-54</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</si>
  <si>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</si>
  <si>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</si>
  <si>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</si>
  <si>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</si>
  <si>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https://m.media-amazon.com/images/W/WEBP_402378-T2/images/I/41xXipZ7vjL._SX300_SY300_QL70_FMwebp_.jpg</t>
  </si>
  <si>
    <t>https://www.amazon.in/Pigeon-Stovekraft-Acer-Plus-Induction/dp/B0832W3B7Q/ref=sr_1_55?qid=1672923593&amp;s=kitchen&amp;sr=1-55</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</si>
  <si>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</si>
  <si>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</si>
  <si>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</si>
  <si>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</si>
  <si>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https://m.media-amazon.com/images/I/41NW-vJum5L._SX300_SY300_QL70_FMwebp_.jpg</t>
  </si>
  <si>
    <t>https://www.amazon.in/Agaro-Esteem-Multi-Kettle-1-2/dp/B07WNK1FFN/ref=sr_1_56?qid=1672923593&amp;s=kitchen&amp;sr=1-56</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</si>
  <si>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</si>
  <si>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</si>
  <si>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</si>
  <si>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</si>
  <si>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https://m.media-amazon.com/images/W/WEBP_402378-T1/images/I/41B-iX4Pf5L._SX300_SY300_QL70_FMwebp_.jpg</t>
  </si>
  <si>
    <t>https://www.amazon.in/Bajaj-Minor-1000-Watt-Room-Heater/dp/B009P2LK08/ref=sr_1_57?qid=1672923593&amp;s=kitchen&amp;sr=1-57</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</si>
  <si>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</si>
  <si>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</si>
  <si>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</si>
  <si>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</si>
  <si>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https://m.media-amazon.com/images/I/41vK2c5b-lL._SX300_SY300_QL70_FMwebp_.jpg</t>
  </si>
  <si>
    <t>https://www.amazon.in/Butterfly-Jet-Elite-750-Watt-Grinder/dp/B07DGD4Z4C/ref=sr_1_59?qid=1672923593&amp;s=kitchen&amp;sr=1-59</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</si>
  <si>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</si>
  <si>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</si>
  <si>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</si>
  <si>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</si>
  <si>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https://m.media-amazon.com/images/I/31zTQCdL35S._SX300_SY300_QL70_FMwebp_.jpg</t>
  </si>
  <si>
    <t>https://www.amazon.in/SOFLIN-Electric-Automatic-Poacher-Steaming/dp/B07GMFY9QM/ref=sr_1_60?qid=1672923593&amp;s=kitchen&amp;sr=1-60</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</si>
  <si>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</si>
  <si>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</si>
  <si>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</si>
  <si>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</si>
  <si>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https://m.media-amazon.com/images/W/WEBP_402378-T1/images/I/41e3A7YKxeL._SX300_SY300_QL70_FMwebp_.jpg</t>
  </si>
  <si>
    <t>https://www.amazon.in/Lifelong-LLQH925-settings-operation-Indicator/dp/B0BGPN4GGH/ref=sr_1_62?qid=1672923593&amp;s=kitchen&amp;sr=1-62</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</si>
  <si>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</si>
  <si>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</si>
  <si>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</si>
  <si>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</si>
  <si>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https://m.media-amazon.com/images/I/41twHEBU-LL._SX300_SY300_QL70_FMwebp_.jpg</t>
  </si>
  <si>
    <t>https://www.amazon.in/Amazon-Basics-Electric-Kettle-Stainless/dp/B0B2DZ5S6R/ref=sr_1_63?qid=1672923593&amp;s=kitchen&amp;sr=1-63</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</si>
  <si>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</si>
  <si>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</si>
  <si>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</si>
  <si>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</si>
  <si>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https://m.media-amazon.com/images/I/41LFdROYICL._SX300_SY300_QL70_FMwebp_.jpg</t>
  </si>
  <si>
    <t>https://www.amazon.in/Prestige-Sandwich-Maker-PGMFD-01/dp/B07S851WX5/ref=sr_1_67?qid=1672923593&amp;s=kitchen&amp;sr=1-67</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</si>
  <si>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</si>
  <si>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</si>
  <si>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</si>
  <si>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</si>
  <si>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https://m.media-amazon.com/images/W/WEBP_402378-T1/images/I/31VoHcKK5ZL._SX300_SY300_QL70_FMwebp_.jpg</t>
  </si>
  <si>
    <t>https://www.amazon.in/Orient-Electric-Fabrijoy-DIFJ10BP-1000-Watt/dp/B01MY839VW/ref=sr_1_69?qid=1672923593&amp;s=kitchen&amp;sr=1-69</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</si>
  <si>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</si>
  <si>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</si>
  <si>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</si>
  <si>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</si>
  <si>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https://images-na.ssl-images-amazon.com/images/W/WEBP_402378-T1/images/I/41d17oVYVeL._SX300_SY300_QL70_FMwebp_.jpg</t>
  </si>
  <si>
    <t>https://www.amazon.in/Lifelong-LLFH921-Overheating-Protection-Certified/dp/B09LV1CMGH/ref=sr_1_70?qid=1672923593&amp;s=kitchen&amp;sr=1-70</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</si>
  <si>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</si>
  <si>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</si>
  <si>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</si>
  <si>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</si>
  <si>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https://m.media-amazon.com/images/I/41SkG6Puq5L._SX300_SY300_QL70_FMwebp_.jpg</t>
  </si>
  <si>
    <t>https://www.amazon.in/Philips-GC181-Heavy-Weight-1000-Watt/dp/B01EY310UM/ref=sr_1_71?qid=1672923593&amp;s=kitchen&amp;sr=1-71</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</si>
  <si>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</si>
  <si>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</si>
  <si>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</si>
  <si>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</si>
  <si>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https://m.media-amazon.com/images/I/41KeuNgJDiL._SX300_SY300_QL70_FMwebp_.jpg</t>
  </si>
  <si>
    <t>https://www.amazon.in/Bulfyss-Rechargeable-Effectively-Cashmere-Warranty/dp/B09NL7LBWT/ref=sr_1_74?qid=1672923593&amp;s=kitchen&amp;sr=1-74</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</si>
  <si>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</si>
  <si>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</si>
  <si>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</si>
  <si>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</si>
  <si>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https://m.media-amazon.com/images/I/31DA6bcvbfL._SY300_SX300_QL70_FMwebp_.jpg</t>
  </si>
  <si>
    <t>https://www.amazon.in/Bajaj-DX-1000-Watt-Dry-Iron/dp/B008YW8M0G/ref=sr_1_75?qid=1672923593&amp;s=kitchen&amp;sr=1-75</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</si>
  <si>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</si>
  <si>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</si>
  <si>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</si>
  <si>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</si>
  <si>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https://m.media-amazon.com/images/W/WEBP_402378-T1/images/I/31YrFqskR7L._SX300_SY300_QL70_FMwebp_.jpg</t>
  </si>
  <si>
    <t>https://www.amazon.in/Bajaj-Shakti-Heater-Multiple-Safety/dp/B097R3XH9R/ref=sr_1_76?qid=1672923593&amp;s=kitchen&amp;sr=1-76</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</si>
  <si>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</si>
  <si>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</si>
  <si>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</si>
  <si>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</si>
  <si>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https://m.media-amazon.com/images/W/WEBP_402378-T2/images/I/31LsgYDJNkL._SX300_SY300_QL70_FMwebp_.jpg</t>
  </si>
  <si>
    <t>https://www.amazon.in/PHILIPS-Handheld-Garment-STH3000-20/dp/B08TM71L54/ref=sr_1_77?qid=1672923593&amp;s=kitchen&amp;sr=1-77</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</si>
  <si>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</si>
  <si>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</si>
  <si>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</si>
  <si>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</si>
  <si>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https://m.media-amazon.com/images/W/WEBP_402378-T1/images/I/51ey0zzictL._SX300_SY300_QL70_FMwebp_.jpg</t>
  </si>
  <si>
    <t>https://www.amazon.in/Wall-Outlet-Electric-Heaters-Bedroom-bathrooms/dp/B0BPBXNQQT/ref=sr_1_78?qid=1672923593&amp;s=kitchen&amp;sr=1-78</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</si>
  <si>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</si>
  <si>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</si>
  <si>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</si>
  <si>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</si>
  <si>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https://m.media-amazon.com/images/I/41gZhEcCCQL._SX300_SY300_QL70_FMwebp_.jpg</t>
  </si>
  <si>
    <t>https://www.amazon.in/Wonderchef-Nutri-Blend-Watts-Juicer-Grinder/dp/B00W56GLOQ/ref=sr_1_76?qid=1672923595&amp;s=kitchen&amp;sr=1-76</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</si>
  <si>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</si>
  <si>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</si>
  <si>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</si>
  <si>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</si>
  <si>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https://m.media-amazon.com/images/W/WEBP_402378-T2/images/I/31WXnM9XIYL._SX300_SY300_QL70_FMwebp_.jpg</t>
  </si>
  <si>
    <t>https://www.amazon.in/Armour-AR1100WB-1100-Watt-Soleplate-Purple/dp/B0883KDSXC/ref=sr_1_77?qid=1672923595&amp;s=kitchen&amp;sr=1-77</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</si>
  <si>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</si>
  <si>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</si>
  <si>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</si>
  <si>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</si>
  <si>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https://m.media-amazon.com/images/I/41cxgOxlbYL._SX300_SY300_QL70_FMwebp_.jpg</t>
  </si>
  <si>
    <t>https://www.amazon.in/Butterfly-EKN-1-5-Litre-Kettle-Silver/dp/B078V8R9BS/ref=sr_1_78?qid=1672923595&amp;s=kitchen&amp;sr=1-78</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</si>
  <si>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</si>
  <si>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</si>
  <si>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</si>
  <si>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</si>
  <si>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https://m.media-amazon.com/images/W/WEBP_402378-T1/images/I/31Tz8DcmevL._SX300_SY300_QL70_FMwebp_.jpg</t>
  </si>
  <si>
    <t>https://www.amazon.in/Crompton-Arno-Neo-ASWH-3015-Star-Rated/dp/B08GSQXLJ2/ref=sr_1_79?qid=1672923595&amp;s=kitchen&amp;sr=1-79</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</si>
  <si>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</si>
  <si>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</si>
  <si>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</si>
  <si>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</si>
  <si>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https://m.media-amazon.com/images/W/WEBP_402378-T2/images/I/31HSz-a5H3L._SX300_SY300_QL70_FMwebp_.jpg</t>
  </si>
  <si>
    <t>https://www.amazon.in/Borosil-Plastic-Chefdelite-BCH20DBB21-Technology/dp/B01M5B0TPW/ref=sr_1_80?qid=1672923595&amp;s=kitchen&amp;sr=1-80</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</si>
  <si>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</si>
  <si>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</si>
  <si>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</si>
  <si>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</si>
  <si>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https://m.media-amazon.com/images/W/WEBP_402378-T2/images/I/31lKVhGarbL._SX300_SY300_QL70_FMwebp_.jpg</t>
  </si>
  <si>
    <t>https://www.amazon.in/Amaze-Litre-Electric-Kettle-Stainless/dp/B082KVTRW8/ref=sr_1_81?qid=1672923595&amp;s=kitchen&amp;sr=1-81</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</si>
  <si>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</si>
  <si>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</si>
  <si>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</si>
  <si>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</si>
  <si>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https://m.media-amazon.com/images/W/WEBP_402378-T2/images/I/41QNSlZeKiL._SX300_SY300_QL70_FMwebp_.jpg</t>
  </si>
  <si>
    <t>https://www.amazon.in/Prestige-IRIS-mixer-grinder-Black/dp/B08CFJBZRK/ref=sr_1_82?qid=1672923595&amp;s=kitchen&amp;sr=1-82</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</si>
  <si>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</si>
  <si>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</si>
  <si>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</si>
  <si>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</si>
  <si>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https://m.media-amazon.com/images/W/WEBP_402378-T2/images/I/31-RWRwJZOL._SX300_SY300_QL70_FMwebp_.jpg</t>
  </si>
  <si>
    <t>https://www.amazon.in/Simxen-Electric-Automatic-Steaming-Multicolour/dp/B07H3WDC4X/ref=sr_1_83?qid=1672923595&amp;s=kitchen&amp;sr=1-83</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</si>
  <si>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</si>
  <si>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</si>
  <si>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</si>
  <si>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</si>
  <si>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https://m.media-amazon.com/images/I/31b0ZuxuesL._SY300_SX300_QL70_FMwebp_.jpg</t>
  </si>
  <si>
    <t>https://www.amazon.in/Amazon-Basics-Adjustable-Thermostat-certified/dp/B09ZTZ9N3Q/ref=sr_1_86?qid=1672923595&amp;s=kitchen&amp;sr=1-86</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</si>
  <si>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</si>
  <si>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</si>
  <si>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</si>
  <si>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</si>
  <si>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https://m.media-amazon.com/images/I/31vAlVllF5L._SX300_SY300_QL70_FMwebp_.jpg</t>
  </si>
  <si>
    <t>https://www.amazon.in/HealthSense-Chef-Mate-KS-40-Weighing/dp/B083P71WKK/ref=sr_1_87?qid=1672923595&amp;s=kitchen&amp;sr=1-87</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</si>
  <si>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</si>
  <si>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</si>
  <si>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</si>
  <si>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</si>
  <si>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https://m.media-amazon.com/images/I/31IR1G0S9cL._SX300_SY300_QL70_FMwebp_.jpg</t>
  </si>
  <si>
    <t>https://www.amazon.in/Bajaj-Shakti-Heater-Multiple-Safety/dp/B097R4D42G/ref=sr_1_91?qid=1672923595&amp;s=kitchen&amp;sr=1-91</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</si>
  <si>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</si>
  <si>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</si>
  <si>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</si>
  <si>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</si>
  <si>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https://m.media-amazon.com/images/W/WEBP_402378-T1/images/I/51bVSwhFA1L._SY300_SX300_QL70_FMwebp_.jpg</t>
  </si>
  <si>
    <t>https://www.amazon.in/Bosch-TrueMixx-Pro-Grinder-Watt-MGM8842MIN/dp/B07MKMFKPG/ref=sr_1_92?qid=1672923595&amp;s=kitchen&amp;sr=1-92</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</si>
  <si>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</si>
  <si>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</si>
  <si>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</si>
  <si>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</si>
  <si>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https://m.media-amazon.com/images/W/WEBP_402378-T1/images/I/51o1OVswrGS._SY445_SX342_QL70_FMwebp_.jpg</t>
  </si>
  <si>
    <t>https://www.amazon.in/Bulfyss-Stainless-Weighing-Nutrition-Warranty/dp/B0949FPSFY/ref=sr_1_93?qid=1672923595&amp;s=kitchen&amp;sr=1-93</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</si>
  <si>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</si>
  <si>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</si>
  <si>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</si>
  <si>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</si>
  <si>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https://m.media-amazon.com/images/I/51swXR+r2xL._SY300_SX300_.jpg</t>
  </si>
  <si>
    <t>https://www.amazon.in/VR-Pcs-Different-Multi-Color-Multicolor/dp/B08F47T4X5/ref=sr_1_94?qid=1672923595&amp;s=kitchen&amp;sr=1-94</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</si>
  <si>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</si>
  <si>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</si>
  <si>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</si>
  <si>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</si>
  <si>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https://m.media-amazon.com/images/W/WEBP_402378-T1/images/I/21rUca9axYL._SX300_SY300_QL70_FMwebp_.jpg</t>
  </si>
  <si>
    <t>https://www.amazon.in/Orient-Electric-Apex-FX-1200mm-Ceiling/dp/B01M0505SJ/ref=sr_1_95?qid=1672923595&amp;s=kitchen&amp;sr=1-95</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</si>
  <si>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</si>
  <si>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</si>
  <si>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</si>
  <si>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</si>
  <si>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https://m.media-amazon.com/images/W/WEBP_402378-T2/images/I/41ZFwhFMMwL._SX300_SY300_QL70_FMwebp_.jpg</t>
  </si>
  <si>
    <t>https://www.amazon.in/PrettyKrafts-Laundry-Clothes-Storage-Mushroom/dp/B08D6RCM3Q/ref=sr_1_96?qid=1672923595&amp;s=kitchen&amp;sr=1-96</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</si>
  <si>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</si>
  <si>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</si>
  <si>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</si>
  <si>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</si>
  <si>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https://m.media-amazon.com/images/W/WEBP_402378-T1/images/I/31Di52QEVdL._SX300_SY300_QL70_FMwebp_.jpg</t>
  </si>
  <si>
    <t>https://www.amazon.in/Bajaj-RX-11-2000-Watt-Convector/dp/B009P2LITG/ref=sr_1_98?qid=1672923595&amp;s=kitchen&amp;sr=1-98</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</si>
  <si>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</si>
  <si>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</si>
  <si>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</si>
  <si>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</si>
  <si>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https://m.media-amazon.com/images/W/WEBP_402378-T2/images/I/41FyPER4ASL._SX300_SY300_QL70_FMwebp_.jpg</t>
  </si>
  <si>
    <t>https://www.amazon.in/Eureka-Forbes-Trendy-Zip-1000-Watt/dp/B00V9NHDI4/ref=sr_1_99?qid=1672923595&amp;s=kitchen&amp;sr=1-99</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</si>
  <si>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</si>
  <si>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</si>
  <si>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</si>
  <si>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</si>
  <si>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https://m.media-amazon.com/images/W/WEBP_402378-T1/images/I/31TLru4LT8L._SX300_SY300_QL70_FMwebp_.jpg</t>
  </si>
  <si>
    <t>https://www.amazon.in/Pigeon-Stovekraft-Quartz-Electric-Kettle/dp/B07WGPBXY9/ref=sr_1_100?qid=1672923595&amp;s=kitchen&amp;sr=1-100</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</si>
  <si>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</si>
  <si>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</si>
  <si>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</si>
  <si>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</si>
  <si>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https://m.media-amazon.com/images/I/41Y4vsQHt6L._SX300_SY300_QL70_FMwebp_.jpg</t>
  </si>
  <si>
    <t>https://www.amazon.in/Maharaja-Whiteline-Lava-1200-Watt-Helogen/dp/B00KRCBA6E/ref=sr_1_101?qid=1672923595&amp;s=kitchen&amp;sr=1-101</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</si>
  <si>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</si>
  <si>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</si>
  <si>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</si>
  <si>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</si>
  <si>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https://m.media-amazon.com/images/W/WEBP_402378-T1/images/I/31KGeL7u8hL._SX300_SY300_QL70_FMwebp_.jpg</t>
  </si>
  <si>
    <t>https://www.amazon.in/Crompton-Gracee-Instant-Heater-Geyser/dp/B0B3X2BY3M/ref=sr_1_102?qid=1672923595&amp;s=kitchen&amp;sr=1-102</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</si>
  <si>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</si>
  <si>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</si>
  <si>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</si>
  <si>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</si>
  <si>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https://m.media-amazon.com/images/I/416ICdLhYGL._SX300_SY300_QL70_FMwebp_.jpg</t>
  </si>
  <si>
    <t>https://www.amazon.in/Bajaj-DX-600-Watts-Light-Weight/dp/B00F159RIK/ref=sr_1_100?qid=1672923596&amp;s=kitchen&amp;sr=1-100</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</si>
  <si>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</si>
  <si>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</si>
  <si>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</si>
  <si>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</si>
  <si>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https://m.media-amazon.com/images/I/31XMh-zc1IL._SX300_SY300_QL70_FMwebp_.jpg</t>
  </si>
  <si>
    <t>https://www.amazon.in/Bajaj-Waterproof-Watts-Immersion-Heater/dp/B08MV82R99/ref=sr_1_101?qid=1672923596&amp;s=kitchen&amp;sr=1-101</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</si>
  <si>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</si>
  <si>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</si>
  <si>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</si>
  <si>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</si>
  <si>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https://m.media-amazon.com/images/W/WEBP_402378-T1/images/I/416t5HILjUL._SX300_SY300_QL70_FMwebp_.jpg</t>
  </si>
  <si>
    <t>https://www.amazon.in/Supreme-Pressure-Portable-Cleaning-Purpose/dp/B09VKWGZD7/ref=sr_1_102?qid=1672923596&amp;s=kitchen&amp;sr=1-102</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</si>
  <si>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</si>
  <si>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</si>
  <si>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</si>
  <si>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</si>
  <si>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https://m.media-amazon.com/images/W/WEBP_402378-T2/images/I/41WyoT08raL._SX300_SY300_QL70_FMwebp_.jpg</t>
  </si>
  <si>
    <t>https://www.amazon.in/Bajaj-Delux-2000-Watt-Room-Heater/dp/B009P2LK80/ref=sr_1_103?qid=1672923596&amp;s=kitchen&amp;sr=1-103</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</si>
  <si>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</si>
  <si>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</si>
  <si>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</si>
  <si>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</si>
  <si>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https://m.media-amazon.com/images/W/WEBP_402378-T2/images/I/21OWOIM1wML._SX300_SY300_QL70_FMwebp_.jpg</t>
  </si>
  <si>
    <t>https://www.amazon.in/Orpat-HHB-100E-WOB-250-Watt-Blender/dp/B00A7PLVU6/ref=sr_1_104?qid=1672923596&amp;s=kitchen&amp;sr=1-104</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</si>
  <si>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</si>
  <si>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</si>
  <si>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</si>
  <si>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</si>
  <si>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https://m.media-amazon.com/images/I/41yKM0rHKQL._SX300_SY300_QL70_FMwebp_.jpg</t>
  </si>
  <si>
    <t>https://www.amazon.in/Egg-Boiler-Electric-Automatic-Steaming/dp/B0B25DJ352/ref=sr_1_105?qid=1672923596&amp;s=kitchen&amp;sr=1-105</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</si>
  <si>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</si>
  <si>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</si>
  <si>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</si>
  <si>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</si>
  <si>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https://m.media-amazon.com/images/W/WEBP_402378-T1/images/I/410d2Vda6QS._SY300_SX300_QL70_FMwebp_.jpg</t>
  </si>
  <si>
    <t>https://www.amazon.in/Health-Sense-Chef-Mate-Digital-Scale-KS33/dp/B013B2WGT6/ref=sr_1_106?qid=1672923596&amp;s=kitchen&amp;sr=1-106</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</si>
  <si>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</si>
  <si>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</si>
  <si>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</si>
  <si>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</si>
  <si>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https://m.media-amazon.com/images/W/WEBP_402378-T2/images/I/31nZs1BL4tL._SX300_SY300_QL70_FMwebp_.jpg</t>
  </si>
  <si>
    <t>https://www.amazon.in/PHILIPS-Digital-HD9252-90-Technology/dp/B097RJ867P/ref=sr_1_107?qid=1672923596&amp;s=kitchen&amp;sr=1-107</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</si>
  <si>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</si>
  <si>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</si>
  <si>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</si>
  <si>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</si>
  <si>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https://m.media-amazon.com/images/W/WEBP_402378-T2/images/I/415mgfOmzUS._SX300_SY300_QL70_FMwebp_.jpg</t>
  </si>
  <si>
    <t>https://www.amazon.in/Milton-Electric-Stainless-Kettle-Litres/dp/B091V8HK8Z/ref=sr_1_108?qid=1672923596&amp;s=kitchen&amp;sr=1-108</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</si>
  <si>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</si>
  <si>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</si>
  <si>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</si>
  <si>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</si>
  <si>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https://m.media-amazon.com/images/W/WEBP_402378-T1/images/I/31CLpobJstL._SY300_SX300_QL70_FMwebp_.jpg</t>
  </si>
  <si>
    <t>https://www.amazon.in/Philips-Collection-HD2582-00-830-Watt/dp/B071VNHMX2/ref=sr_1_109?qid=1672923596&amp;s=kitchen&amp;sr=1-109</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</si>
  <si>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</si>
  <si>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</si>
  <si>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</si>
  <si>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</si>
  <si>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https://m.media-amazon.com/images/I/41v9yj848iL._SX300_SY300_QL70_FMwebp_.jpg</t>
  </si>
  <si>
    <t>https://www.amazon.in/Crompton-Insta-Comfy-Heater-Settings/dp/B08MVSGXMY/ref=sr_1_110?qid=1672923596&amp;s=kitchen&amp;sr=1-110</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</si>
  <si>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</si>
  <si>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</si>
  <si>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</si>
  <si>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</si>
  <si>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https://m.media-amazon.com/images/I/41A8H7PSidL._SY300_SX300_QL70_FMwebp_.jpg</t>
  </si>
  <si>
    <t>https://www.amazon.in/Usha-Convector-2000-Watt-Instant-Heating/dp/B00H0B29DI/ref=sr_1_111?qid=1672923596&amp;s=kitchen&amp;sr=1-111</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</si>
  <si>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</si>
  <si>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</si>
  <si>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</si>
  <si>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</si>
  <si>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https://m.media-amazon.com/images/I/31eyLyEftOL._SX300_SY300_QL70_FMwebp_.jpg</t>
  </si>
  <si>
    <t>https://www.amazon.in/Philips-HL7756-00-750-Watt-Grinder/dp/B01GZSQJPA/ref=sr_1_115?qid=1672923596&amp;s=kitchen&amp;sr=1-115</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</si>
  <si>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</si>
  <si>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</si>
  <si>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</si>
  <si>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</si>
  <si>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https://m.media-amazon.com/images/I/41wqOJ5t9QL._SX300_SY300_QL70_FMwebp_.jpg</t>
  </si>
  <si>
    <t>https://www.amazon.in/Kuber-Industries-Foldable-Laundry-KUBMART11450/dp/B08VGFX2B6/ref=sr_1_116?qid=1672923596&amp;s=kitchen&amp;sr=1-116</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</si>
  <si>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</si>
  <si>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</si>
  <si>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</si>
  <si>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</si>
  <si>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https://m.media-amazon.com/images/W/WEBP_402378-T1/images/I/31D9nttNSPL._SX300_SY300_QL70_FMwebp_.jpg</t>
  </si>
  <si>
    <t>https://www.amazon.in/Lifelong-LLMG93-Stainless-Liquidizing-Warranty/dp/B09GYBZPHF/ref=sr_1_118?qid=1672923596&amp;s=kitchen&amp;sr=1-118</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</si>
  <si>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</si>
  <si>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</si>
  <si>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</si>
  <si>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</si>
  <si>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https://m.media-amazon.com/images/W/WEBP_402378-T1/images/I/31iBzpNszEL._SX300_SY300_QL70_FMwebp_.jpg</t>
  </si>
  <si>
    <t>https://www.amazon.in/Ikea-45454-IKEA-Frother-Milk/dp/B0B4KPCBSH/ref=sr_1_119_mod_primary_new?qid=1672923596&amp;s=kitchen&amp;sbo=RZvfv%2F%2FHxDF%2BO5021pAnSA%3D%3D&amp;sr=1-119</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</si>
  <si>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</si>
  <si>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</si>
  <si>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</si>
  <si>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</si>
  <si>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https://m.media-amazon.com/images/I/31uLbVqjaqL._SX300_SY300_QL70_FMwebp_.jpg</t>
  </si>
  <si>
    <t>https://www.amazon.in/Crompton-convector-adjustable-Thermostats-Standard/dp/B09CGLY5CX/ref=sr_1_120_mod_primary_new?qid=1672923596&amp;s=kitchen&amp;sbo=RZvfv%2F%2FHxDF%2BO5021pAnSA%3D%3D&amp;sr=1-120</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</si>
  <si>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</si>
  <si>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</si>
  <si>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</si>
  <si>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</si>
  <si>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https://m.media-amazon.com/images/W/WEBP_402378-T1/images/I/31g2BiAmVjL._SY300_SX300_QL70_FMwebp_.jpg</t>
  </si>
  <si>
    <t>https://www.amazon.in/Remover-Clothes-Extractor-Battery-Removing/dp/B09JN37WBX/ref=sr_1_121?qid=1672923596&amp;s=kitchen&amp;sr=1-121</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</si>
  <si>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</si>
  <si>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</si>
  <si>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</si>
  <si>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</si>
  <si>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https://m.media-amazon.com/images/I/41orhoQwtGL._SX300_SY300_QL70_FMwebp_.jpg</t>
  </si>
  <si>
    <t>https://www.amazon.in/Pigeon-Kessel-1-2-Litre-Multi-purpose-Kettle/dp/B01I1LDZGA/ref=sr_1_125_mod_primary_new?qid=1672923596&amp;s=kitchen&amp;sbo=RZvfv%2F%2FHxDF%2BO5021pAnSA%3D%3D&amp;sr=1-125</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</si>
  <si>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</si>
  <si>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</si>
  <si>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</si>
  <si>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</si>
  <si>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https://m.media-amazon.com/images/W/WEBP_402378-T1/images/I/416wtLbGHvL._SX300_SY300_QL70_FMwebp_.jpg</t>
  </si>
  <si>
    <t>https://www.amazon.in/DEVICE-Remover-Woolen-Clothes-Electric/dp/B0BN2576GQ/ref=sr_1_126?qid=1672923596&amp;s=kitchen&amp;sr=1-126</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</si>
  <si>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</si>
  <si>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</si>
  <si>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</si>
  <si>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</si>
  <si>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https://m.media-amazon.com/images/W/WEBP_402378-T1/images/I/31Sgt4ZRNXL._SX300_SY300_QL70_FMwebp_.jpg</t>
  </si>
  <si>
    <t>https://www.amazon.in/Pigeon-2-Slice-Pop-up-Toaster-Black/dp/B06XPYRWV5/ref=sr_1_124?qid=1672923597&amp;s=kitchen&amp;sr=1-124</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</si>
  <si>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</si>
  <si>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</si>
  <si>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</si>
  <si>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</si>
  <si>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https://m.media-amazon.com/images/I/41PhEVR4X4L._SX300_SY300_QL70_FMwebp_.jpg</t>
  </si>
  <si>
    <t>https://www.amazon.in/Bajaj-Majesty-Filled-Radiator-Heater/dp/B01N1XVVLC/ref=sr_1_125?qid=1672923597&amp;s=kitchen&amp;sr=1-125</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</si>
  <si>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</si>
  <si>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</si>
  <si>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</si>
  <si>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</si>
  <si>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https://m.media-amazon.com/images/W/WEBP_402378-T2/images/I/21c-ZYPFJ5L._SX300_SY300_QL70_FMwebp_.jpg</t>
  </si>
  <si>
    <t>https://www.amazon.in/Luminous-Vento-Deluxe-30-Watt-Ventilator/dp/B00O2R38C4/ref=sr_1_126?qid=1672923597&amp;s=kitchen&amp;sr=1-126</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</si>
  <si>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</si>
  <si>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</si>
  <si>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</si>
  <si>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</si>
  <si>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https://m.media-amazon.com/images/I/31iKMkOV-DL._SX300_SY300_QL70_FMwebp_.jpg</t>
  </si>
  <si>
    <t>https://www.amazon.in/electric-Kettle-Double-Triple-Protection/dp/B0B2CZTCL2/ref=sr_1_127?qid=1672923597&amp;s=kitchen&amp;sr=1-127</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</si>
  <si>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</si>
  <si>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</si>
  <si>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</si>
  <si>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</si>
  <si>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https://m.media-amazon.com/images/W/WEBP_402378-T1/images/I/31hwosM2Q1L._SX300_SY300_QL70_FMwebp_.jpg</t>
  </si>
  <si>
    <t>https://www.amazon.in/Kitchen-Stainless-Indian-Filter-Coffee/dp/B00PVT30YI/ref=sr_1_128?qid=1672923597&amp;s=kitchen&amp;sr=1-128</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</si>
  <si>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</si>
  <si>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</si>
  <si>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</si>
  <si>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</si>
  <si>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https://m.media-amazon.com/images/I/41k+HQz9JbL._SX300_SY300_.jpg</t>
  </si>
  <si>
    <t>https://www.amazon.in/Ikea-903-391-72-Sealing-assorted-30-pack/dp/B00SH18114/ref=sr_1_129_mod_primary_new?qid=1672923597&amp;s=kitchen&amp;sbo=RZvfv%2F%2FHxDF%2BO5021pAnSA%3D%3D&amp;sr=1-129</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</si>
  <si>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</si>
  <si>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</si>
  <si>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</si>
  <si>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</si>
  <si>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https://m.media-amazon.com/images/I/41OxPvBpwYL._SX300_SY300_QL70_FMwebp_.jpg</t>
  </si>
  <si>
    <t>https://www.amazon.in/HUL-Pureit-Germkill-Classic-Purifier/dp/B00E9G8KOY/ref=sr_1_130?qid=1672923597&amp;s=kitchen&amp;sr=1-130</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</si>
  <si>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</si>
  <si>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</si>
  <si>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</si>
  <si>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</si>
  <si>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https://m.media-amazon.com/images/I/41rkDPlAt+L._SY300_SX300_.jpg</t>
  </si>
  <si>
    <t>https://www.amazon.in/HUL-Pureit-Germkill-Classic-Purifier/dp/B00H3H03Q4/ref=sr_1_131?qid=1672923597&amp;s=kitchen&amp;sr=1-131</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</si>
  <si>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</si>
  <si>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</si>
  <si>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</si>
  <si>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</si>
  <si>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https://m.media-amazon.com/images/W/WEBP_402378-T1/images/I/41v0JSmcIuL._SY300_SX300_QL70_FMwebp_.jpg</t>
  </si>
  <si>
    <t>https://www.amazon.in/Prestige-Iris-Grinder-Stainless-Juicer/dp/B0756K5DYZ/ref=sr_1_132?qid=1672923597&amp;s=kitchen&amp;sr=1-132</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</si>
  <si>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</si>
  <si>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</si>
  <si>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</si>
  <si>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</si>
  <si>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https://m.media-amazon.com/images/W/WEBP_402378-T1/images/I/41JrUgIbYOL._SX300_SY300_QL70_FMwebp_.jpg</t>
  </si>
  <si>
    <t>https://www.amazon.in/Preethi-Blue-Leaf-Diamond-750-Watt/dp/B0188KPKB2/ref=sr_1_133?qid=1672923597&amp;s=kitchen&amp;sr=1-133</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</si>
  <si>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</si>
  <si>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</si>
  <si>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</si>
  <si>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</si>
  <si>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https://m.media-amazon.com/images/W/WEBP_402378-T2/images/I/315o5vpD66L._SX300_SY300_QL70_FMwebp_.jpg</t>
  </si>
  <si>
    <t>https://www.amazon.in/Themisto-350-Watts-Egg-Boiler-Blue/dp/B091KNVNS9/ref=sr_1_134?qid=1672923597&amp;s=kitchen&amp;sr=1-134</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</si>
  <si>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</si>
  <si>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</si>
  <si>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</si>
  <si>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</si>
  <si>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https://m.media-amazon.com/images/W/WEBP_402378-T1/images/I/41opVWa6H1L._SX300_SY300_QL70_FMwebp_.jpg</t>
  </si>
  <si>
    <t>https://www.amazon.in/Butterfly-Smart-750-Watt-Mixer-Grinder/dp/B075JJ5NQC/ref=sr_1_135?qid=1672923597&amp;s=kitchen&amp;sr=1-135</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</si>
  <si>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</si>
  <si>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</si>
  <si>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</si>
  <si>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</si>
  <si>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https://m.media-amazon.com/images/W/WEBP_402378-T2/images/I/31tiptnSbZL._SX300_SY300_QL70_FMwebp_.jpg</t>
  </si>
  <si>
    <t>https://www.amazon.in/KENT-Electric-Steamer-Vegetables-Stainless/dp/B0B5KZ3C53/ref=sr_1_139?qid=1672923597&amp;s=kitchen&amp;sr=1-139</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</si>
  <si>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</si>
  <si>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</si>
  <si>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</si>
  <si>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</si>
  <si>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https://m.media-amazon.com/images/W/WEBP_402378-T2/images/I/312FrvLA2RL._SX300_SY300_QL70_FMwebp_.jpg</t>
  </si>
  <si>
    <t>https://www.amazon.in/InstaCuppa-Portable-Smoothie-Crushing-Rechargeable/dp/B09NTHQRW3/ref=sr_1_140?qid=1672923597&amp;s=kitchen&amp;sr=1-140</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</si>
  <si>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</si>
  <si>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</si>
  <si>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</si>
  <si>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</si>
  <si>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https://m.media-amazon.com/images/W/WEBP_402378-T2/images/I/31R2gaVLwYL._SX300_SY300_QL70_FMwebp_.jpg</t>
  </si>
  <si>
    <t>https://www.amazon.in/Usha-EI-1602-1000-Watt-Lightweight/dp/B008YW3CYM/ref=sr_1_141?qid=1672923597&amp;s=kitchen&amp;sr=1-141</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</si>
  <si>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</si>
  <si>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</si>
  <si>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</si>
  <si>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</si>
  <si>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https://m.media-amazon.com/images/W/WEBP_402378-T1/images/I/21-SFWqfgyS._SX300_SY300_QL70_FMwebp_.jpg</t>
  </si>
  <si>
    <t>https://www.amazon.in/Kent-KENT-Hand-Blender/dp/B07QHHCB27/ref=sr_1_142?qid=1672923597&amp;s=kitchen&amp;sr=1-142</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</si>
  <si>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</si>
  <si>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</si>
  <si>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</si>
  <si>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</si>
  <si>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https://m.media-amazon.com/images/I/31O1Y16P8xL._SY300_SX300_QL70_FMwebp_.jpg</t>
  </si>
  <si>
    <t>https://www.amazon.in/White-Feather-Portable-Sealing-Multicolor/dp/B0BMFD94VD/ref=sr_1_143?qid=1672923597&amp;s=kitchen&amp;sr=1-143</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</si>
  <si>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</si>
  <si>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</si>
  <si>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</si>
  <si>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</si>
  <si>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https://m.media-amazon.com/images/W/WEBP_402378-T1/images/I/41ORNeJrRxL._SX300_SY300_QL70_FMwebp_.jpg</t>
  </si>
  <si>
    <t>https://www.amazon.in/Crompton-CG-IHL-1500-Watt-Immersion-Compatible/dp/B00HZIOGXW/ref=sr_1_144?qid=1672923597&amp;s=kitchen&amp;sr=1-144</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</si>
  <si>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</si>
  <si>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</si>
  <si>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</si>
  <si>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</si>
  <si>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https://m.media-amazon.com/images/I/411ipFfM1vL._SX300_SY300_QL70_FMwebp_.jpg</t>
  </si>
  <si>
    <t>https://www.amazon.in/InstaCuppa-Rechargeable-Mini-Electric-Chopper/dp/B09CKSYBLR/ref=sr_1_145?qid=1672923597&amp;s=kitchen&amp;sr=1-145</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</si>
  <si>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</si>
  <si>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</si>
  <si>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</si>
  <si>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</si>
  <si>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https://m.media-amazon.com/images/I/41xQDop2T5L._SX300_SY300_QL70_FMwebp_.jpg</t>
  </si>
  <si>
    <t>https://www.amazon.in/Philips-PowerPro-FC9352-01-Compact/dp/B072J83V9W/ref=sr_1_146?qid=1672923597&amp;s=kitchen&amp;sr=1-146</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</si>
  <si>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</si>
  <si>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</si>
  <si>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</si>
  <si>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</si>
  <si>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https://m.media-amazon.com/images/I/41J7JQ+P7WL._SX300_SY300_.jpg</t>
  </si>
  <si>
    <t>https://www.amazon.in/SAIELLIN-Clothes-Sweater-Defuzzer-Trimmer/dp/B09MTLG4TP/ref=sr_1_147?qid=1672923597&amp;s=kitchen&amp;sr=1-147</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</si>
  <si>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</si>
  <si>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</si>
  <si>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</si>
  <si>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</si>
  <si>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https://m.media-amazon.com/images/I/41nBjnlp-ML._SY300_SX300_QL70_FMwebp_.jpg</t>
  </si>
  <si>
    <t>https://www.amazon.in/Cookwell-Bullet-Mixer-Grinder-Silver/dp/B097XJQZ8H/ref=sr_1_148?qid=1672923597&amp;s=kitchen&amp;sr=1-148</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</si>
  <si>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</si>
  <si>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</si>
  <si>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</si>
  <si>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</si>
  <si>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https://m.media-amazon.com/images/I/41f4XKOolpL._SX300_SY300_QL70_FMwebp_.jpg</t>
  </si>
  <si>
    <t>https://www.amazon.in/Prestige-PRWO-1-8-2-700-Watts-Aluminium/dp/B00935MD1C/ref=sr_1_149?qid=1672923597&amp;s=kitchen&amp;sr=1-149</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</si>
  <si>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</si>
  <si>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</si>
  <si>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</si>
  <si>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</si>
  <si>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https://m.media-amazon.com/images/I/41+t2HWvwFL._SY300_SX300_.jpg</t>
  </si>
  <si>
    <t>https://www.amazon.in/Swiffer-Instant-Electric-Home-Kitchen-Instantaneous/dp/B0BR4F878Q/ref=sr_1_150?qid=1672923597&amp;s=kitchen&amp;sr=1-150</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</si>
  <si>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</si>
  <si>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</si>
  <si>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</si>
  <si>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</si>
  <si>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https://m.media-amazon.com/images/I/31ZbGgybh0L._SX300_SY300_QL70_FMwebp_.jpg</t>
  </si>
  <si>
    <t>https://www.amazon.in/InstaCuppa-Portable-Smoothie-Crushing-Rechargeable/dp/B0B3G5XZN5/ref=sr_1_148?qid=1672923598&amp;s=kitchen&amp;sr=1-148</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</si>
  <si>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</si>
  <si>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</si>
  <si>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</si>
  <si>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</si>
  <si>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https://m.media-amazon.com/images/W/WEBP_402378-T2/images/I/31TKp-ARDUL._SX300_SY300_QL70_FMwebp_.jpg</t>
  </si>
  <si>
    <t>https://www.amazon.in/Lifelong-Flash-Instant-Heater-Certified/dp/B07WKB69RS/ref=sr_1_149?qid=1672923598&amp;s=kitchen&amp;sr=1-149</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</si>
  <si>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</si>
  <si>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</si>
  <si>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</si>
  <si>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</si>
  <si>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https://m.media-amazon.com/images/I/21nPIBIwF0L._SX300_SY300_QL70_FMwebp_.jpg</t>
  </si>
  <si>
    <t>https://www.amazon.in/Hindware-Atlantic-Compacto-Instant-HI03PDW30/dp/B09DL9978Y/ref=sr_1_151?qid=1672923598&amp;s=kitchen&amp;sr=1-151</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</si>
  <si>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</si>
  <si>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</si>
  <si>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</si>
  <si>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</si>
  <si>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https://m.media-amazon.com/images/W/WEBP_402378-T2/images/I/41Oo66iQH7L._SY445_SX342_QL70_FMwebp_.jpg</t>
  </si>
  <si>
    <t>https://www.amazon.in/Atom-Selves-A100-Digital-Pocket-Silver/dp/B06XMZV7RH/ref=sr_1_152?qid=1672923598&amp;s=kitchen&amp;sr=1-152</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</si>
  <si>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</si>
  <si>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</si>
  <si>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</si>
  <si>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</si>
  <si>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https://m.media-amazon.com/images/I/31yPDf0htkL._SX300_SY300_QL70_FMwebp_.jpg</t>
  </si>
  <si>
    <t>https://www.amazon.in/Crompton-InstaBliss-Instant-Heater-Advanced/dp/B09WMTJPG7/ref=sr_1_153?qid=1672923598&amp;s=kitchen&amp;sr=1-153</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</si>
  <si>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</si>
  <si>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</si>
  <si>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</si>
  <si>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</si>
  <si>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https://m.media-amazon.com/images/I/31k9FfzMGzL._SX300_SY300_QL70_FMwebp_.jpg</t>
  </si>
  <si>
    <t>https://www.amazon.in/Croma-Weilburger-Soleplate-Coating-CRSHAH702SIR11/dp/B09ZK6THRR/ref=sr_1_154?qid=1672923598&amp;s=kitchen&amp;sr=1-154</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</si>
  <si>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</si>
  <si>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</si>
  <si>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</si>
  <si>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</si>
  <si>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https://m.media-amazon.com/images/W/WEBP_402378-T2/images/I/31MNWLE6vuL._SY300_SX300_QL70_FMwebp_.jpg</t>
  </si>
  <si>
    <t>https://www.amazon.in/Ikea-Lint-Roller-Paper-Sheets/dp/B07MP21WJD/ref=sr_1_156_mod_primary_new?qid=1672923598&amp;s=kitchen&amp;sbo=RZvfv%2F%2FHxDF%2BO5021pAnSA%3D%3D&amp;sr=1-156</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</si>
  <si>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</si>
  <si>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</si>
  <si>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</si>
  <si>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</si>
  <si>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https://m.media-amazon.com/images/I/51d1BSuCGfL._SY300_SX300_QL70_FMwebp_.jpg</t>
  </si>
  <si>
    <t>https://www.amazon.in/Portable-Hairball-Epilator-Removing-Furniture/dp/B09XB1R2F3/ref=sr_1_157?qid=1672923598&amp;s=kitchen&amp;sr=1-157</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</si>
  <si>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</si>
  <si>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</si>
  <si>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</si>
  <si>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</si>
  <si>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</si>
  <si>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</si>
  <si>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</si>
  <si>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</si>
  <si>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</si>
  <si>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</si>
  <si>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https://m.media-amazon.com/images/W/WEBP_402378-T2/images/I/31na34LxwmL._SX300_SY300_QL70_FMwebp_.jpg</t>
  </si>
  <si>
    <t>https://www.amazon.in/Pigeon-stovekraft-Amaze-Plus-1-8/dp/B07WJXCTG9/ref=sr_1_159?qid=1672923598&amp;s=kitchen&amp;sr=1-159</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</si>
  <si>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</si>
  <si>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</si>
  <si>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</si>
  <si>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</si>
  <si>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https://m.media-amazon.com/images/W/WEBP_402378-T1/images/I/41-kc5sVOQL._SX300_SY300_QL70_FMwebp_.jpg</t>
  </si>
  <si>
    <t>https://www.amazon.in/CookJoy-CJ1600WPC-Induction-cooktop-Black/dp/B09NBZ36F7/ref=sr_1_163?qid=1672923598&amp;s=kitchen&amp;sr=1-163</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</si>
  <si>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</si>
  <si>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</si>
  <si>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</si>
  <si>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</si>
  <si>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https://m.media-amazon.com/images/W/WEBP_402378-T2/images/I/31y+z3bqZcL._SY300_SX300_.jpg</t>
  </si>
  <si>
    <t>https://www.amazon.in/Reffair-AX30-MAX-Internationally-Aromabuds/dp/B0912WJ87V/ref=sr_1_164?qid=1672923598&amp;s=kitchen&amp;sr=1-164</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</si>
  <si>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</si>
  <si>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</si>
  <si>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</si>
  <si>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</si>
  <si>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https://m.media-amazon.com/images/W/WEBP_402378-T1/images/I/314HwKNEFEL._SX300_SY300_QL70_FMwebp_.jpg</t>
  </si>
  <si>
    <t>https://www.amazon.in/2000-Watt-Heater-White-HN-2500-India/dp/B0BMTZ4T1D/ref=sr_1_165?qid=1672923598&amp;s=kitchen&amp;sr=1-165</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</si>
  <si>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</si>
  <si>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</si>
  <si>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</si>
  <si>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</si>
  <si>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https://m.media-amazon.com/images/W/WEBP_402378-T1/images/I/41jJqhC9nfL._SX300_SY300_QL70_FMwebp_.jpg</t>
  </si>
  <si>
    <t>https://www.amazon.in/Eureka-Forbes-Wet-Dry-Ultimo/dp/B07Z51CGGH/ref=sr_1_166?qid=1672923598&amp;s=kitchen&amp;sr=1-166</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</si>
  <si>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</si>
  <si>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</si>
  <si>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</si>
  <si>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</si>
  <si>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https://m.media-amazon.com/images/W/WEBP_402378-T1/images/I/41s6tfIVmeL._SX300_SY300_QL70_FMwebp_.jpg</t>
  </si>
  <si>
    <t>https://www.amazon.in/Activa-Heat-Max-Watts-Heater-White/dp/B0BDG6QDYD/ref=sr_1_167?qid=1672923598&amp;s=kitchen&amp;sr=1-167</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</si>
  <si>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</si>
  <si>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</si>
  <si>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</si>
  <si>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</si>
  <si>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https://m.media-amazon.com/images/W/WEBP_402378-T1/images/I/31MVkjIpLiL._SX300_SY300_QL70_FMwebp_.jpg</t>
  </si>
  <si>
    <t>https://www.amazon.in/Philips-Collection-HL1655-00-250-Watt/dp/B00YQLG7GK/ref=sr_1_169?qid=1672923598&amp;s=kitchen&amp;sr=1-169</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</si>
  <si>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</si>
  <si>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</si>
  <si>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</si>
  <si>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https://m.media-amazon.com/images/W/WEBP_402378-T2/images/I/41+82+4rUCL._SX300_SY300_.jpg</t>
  </si>
  <si>
    <t>https://www.amazon.in/Bajaj-DX-600-Watt-Light-Weight/dp/B00SMJPA9C/ref=sr_1_170?qid=1672923598&amp;s=kitchen&amp;sr=1-170</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</si>
  <si>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</si>
  <si>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</si>
  <si>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</si>
  <si>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</si>
  <si>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https://m.media-amazon.com/images/I/21ndIZtC7HL._SX300_SY300_QL70_FMwebp_.jpg</t>
  </si>
  <si>
    <t>https://www.amazon.in/V-Guard-Instant-Heating-White-Blue-Warranty/dp/B0B9RN5X8B/ref=sr_1_171?qid=1672923598&amp;s=kitchen&amp;sr=1-171</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</si>
  <si>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</si>
  <si>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</si>
  <si>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</si>
  <si>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</si>
  <si>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https://m.media-amazon.com/images/I/31dCji7nmsL._SX300_SY300_QL70_FMwebp_.jpg</t>
  </si>
  <si>
    <t>https://www.amazon.in/Homeistic-Applience-Electric-bathroom-Tankless/dp/B08QW937WV/ref=sr_1_173?qid=1672923598&amp;s=kitchen&amp;sr=1-173</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</si>
  <si>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</si>
  <si>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</si>
  <si>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</si>
  <si>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</si>
  <si>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https://m.media-amazon.com/images/W/WEBP_402378-T2/images/I/41tVoAxz0QL._SX300_SY300_QL70_FMwebp_.jpg</t>
  </si>
  <si>
    <t>https://www.amazon.in/Kitchenwell-Plastic-Keeping-Kitchen-Multi-Color/dp/B0B4PPD89B/ref=sr_1_174?qid=1672923598&amp;s=kitchen&amp;sr=1-174</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</si>
  <si>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</si>
  <si>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</si>
  <si>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</si>
  <si>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</si>
  <si>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https://m.media-amazon.com/images/I/31-XtyZy0IL._SX300_SY300_QL70_FMwebp_.jpg</t>
  </si>
  <si>
    <t>https://www.amazon.in/Havells-Instanio-Storage-Heater-installation/dp/B08GM5S4CQ/ref=sr_1_172?qid=1672923600&amp;s=kitchen&amp;sr=1-172</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</si>
  <si>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</si>
  <si>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</si>
  <si>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</si>
  <si>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</si>
  <si>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https://m.media-amazon.com/images/I/418WkmFOaTL._SX300_SY300_QL70_FMwebp_.jpg</t>
  </si>
  <si>
    <t>https://www.amazon.in/Prestige-1900-Induction-Cooktop-button/dp/B00NM6MO26/ref=sr_1_173?qid=1672923600&amp;s=kitchen&amp;sr=1-173</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</si>
  <si>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</si>
  <si>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</si>
  <si>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</si>
  <si>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</si>
  <si>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https://m.media-amazon.com/images/W/WEBP_402378-T2/images/I/415f3fULh8L._SX300_SY300_QL70_FMwebp_.jpg</t>
  </si>
  <si>
    <t>https://www.amazon.in/AGARO-1000-Watt-10-Litre-Cleaner-Function/dp/B083M7WPZD/ref=sr_1_174?qid=1672923600&amp;s=kitchen&amp;sr=1-174</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</si>
  <si>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</si>
  <si>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</si>
  <si>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</si>
  <si>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</si>
  <si>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https://m.media-amazon.com/images/W/WEBP_402378-T1/images/I/41fyxXj8N5L._SX300_SY300_QL70_FMwebp_.jpg</t>
  </si>
  <si>
    <t>https://www.amazon.in/Kent-16026-1-8-Liter-Electric-Kettle/dp/B07GLSKXS1/ref=sr_1_175?qid=1672923600&amp;s=kitchen&amp;sr=1-175</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</si>
  <si>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</si>
  <si>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</si>
  <si>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</si>
  <si>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</si>
  <si>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https://m.media-amazon.com/images/I/41b8AhOiYBL._SX300_SY300_QL70_FMwebp_.jpg</t>
  </si>
  <si>
    <t>https://www.amazon.in/SKYTONE-Stainless-Electric-Grinders-Vegetables/dp/B09F6KL23R/ref=sr_1_178?qid=1672923600&amp;s=kitchen&amp;sr=1-178</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</si>
  <si>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</si>
  <si>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</si>
  <si>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</si>
  <si>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</si>
  <si>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https://m.media-amazon.com/images/W/WEBP_402378-T2/images/I/313V6v-Fj3S._SX300_SY300_QL70_FMwebp_.jpg</t>
  </si>
  <si>
    <t>https://www.amazon.in/1-8Litre-Electric-Kettle-Stainless-16088/dp/B094G9L9LT/ref=sr_1_179?qid=1672923600&amp;s=kitchen&amp;sr=1-179</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</si>
  <si>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</si>
  <si>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</si>
  <si>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</si>
  <si>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</si>
  <si>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https://m.media-amazon.com/images/W/WEBP_402378-T1/images/I/31ixn2s6IbL._SX300_SY300_QL70_FMwebp_.jpg</t>
  </si>
  <si>
    <t>https://www.amazon.in/Eureka-Forbes-Powerful-Technology-GFCDSFSVL00000/dp/B09FZ89DK6/ref=sr_1_180?qid=1672923600&amp;s=kitchen&amp;sr=1-180</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</si>
  <si>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</si>
  <si>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</si>
  <si>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</si>
  <si>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</si>
  <si>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https://m.media-amazon.com/images/W/WEBP_402378-T2/images/I/41Mktp5hVIL._SX300_SY300_QL70_FMwebp_.jpg</t>
  </si>
  <si>
    <t>https://www.amazon.in/Mi-Purifier-Filter-Smart-Connectivity/dp/B0811VCGL5/ref=sr_1_182?qid=1672923600&amp;s=kitchen&amp;sr=1-182</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</si>
  <si>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</si>
  <si>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</si>
  <si>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</si>
  <si>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</si>
  <si>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https://m.media-amazon.com/images/I/31N5vx+L1KL._SY300_SX300_.jpg</t>
  </si>
  <si>
    <t>https://www.amazon.in/Tata-Swach-Bulb-6000-Litre-Cartridge/dp/B07FXLC2G2/ref=sr_1_183?qid=1672923600&amp;s=kitchen&amp;sr=1-183</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</si>
  <si>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</si>
  <si>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</si>
  <si>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</si>
  <si>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</si>
  <si>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https://m.media-amazon.com/images/W/WEBP_402378-T2/images/I/31CM9HiuvRL._SX300_SY300_QL70_FMwebp_.jpg</t>
  </si>
  <si>
    <t>https://www.amazon.in/Havells-Ambrose-1200mm-Ceiling-Gold/dp/B01LYU3BZF/ref=sr_1_187?qid=1672923600&amp;s=kitchen&amp;sr=1-187</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</si>
  <si>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</si>
  <si>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</si>
  <si>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</si>
  <si>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</si>
  <si>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https://m.media-amazon.com/images/I/51zhY6X2NqL._SX300_SY300_QL70_FMwebp_.jpg</t>
  </si>
  <si>
    <t>https://www.amazon.in/PrettyKrafts-Canvas-Laundry-Storage-Black/dp/B083RC4WFJ/ref=sr_1_188?qid=1672923600&amp;s=kitchen&amp;sr=1-188</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</si>
  <si>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</si>
  <si>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</si>
  <si>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</si>
  <si>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</si>
  <si>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https://m.media-amazon.com/images/W/WEBP_402378-T2/images/I/31kDhgD+VYL._SX300_SY300_.jpg</t>
  </si>
  <si>
    <t>https://www.amazon.in/FABWARE-Lint-Remover-Clothes-Furniture/dp/B09SFRNKSR/ref=sr_1_189?qid=1672923600&amp;s=kitchen&amp;sr=1-189</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</si>
  <si>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</si>
  <si>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</si>
  <si>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</si>
  <si>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</si>
  <si>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https://m.media-amazon.com/images/W/WEBP_402378-T2/images/I/31SFYZqCSeL._SX300_SY300_QL70_FMwebp_.jpg</t>
  </si>
  <si>
    <t>https://www.amazon.in/Brayden-Portable-Smoothie-Blender-Rechargeable/dp/B07NRTCDS5/ref=sr_1_190?qid=1672923600&amp;s=kitchen&amp;sr=1-190</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</si>
  <si>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</si>
  <si>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</si>
  <si>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</si>
  <si>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</si>
  <si>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https://m.media-amazon.com/images/I/21qojQDoKWL._SX300_SY300_QL70_FMwebp_.jpg</t>
  </si>
  <si>
    <t>https://www.amazon.in/Bajaj-Frore-1200-Brown-Ceiling/dp/B07SPVMSC6/ref=sr_1_192?qid=1672923600&amp;s=kitchen&amp;sr=1-192</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</si>
  <si>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</si>
  <si>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</si>
  <si>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</si>
  <si>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</si>
  <si>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https://m.media-amazon.com/images/W/WEBP_402378-T1/images/I/31hgpO4BxQL._SY445_SX342_QL70_FMwebp_.jpg</t>
  </si>
  <si>
    <t>https://www.amazon.in/Venus-Weighing-Warranty-Included-Capacity/dp/B09H3BXWTK/ref=sr_1_193?qid=1672923600&amp;s=kitchen&amp;sr=1-193</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</si>
  <si>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</si>
  <si>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</si>
  <si>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</si>
  <si>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</si>
  <si>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https://m.media-amazon.com/images/W/WEBP_402378-T2/images/I/313jBpnrJVL._SX300_SY300_QL70_FMwebp_.jpg</t>
  </si>
  <si>
    <t>https://www.amazon.in/Bajaj-ATX-750-Watt-Pop-up-Toaster/dp/B0073QGKAS/ref=sr_1_194?qid=1672923600&amp;s=kitchen&amp;sr=1-194</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</si>
  <si>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</si>
  <si>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</si>
  <si>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</si>
  <si>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</si>
  <si>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https://m.media-amazon.com/images/I/51b5sh94f7L._SX300_SY300_QL70_FMwebp_.jpg</t>
  </si>
  <si>
    <t>https://www.amazon.in/Coway-Professional-Purifier-Anti-Virus-AP-1019C/dp/B08GJ57MKL/ref=sr_1_195?qid=1672923600&amp;s=kitchen&amp;sr=1-195</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</si>
  <si>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</si>
  <si>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</si>
  <si>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</si>
  <si>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</si>
  <si>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https://m.media-amazon.com/images/W/WEBP_402378-T1/images/I/31A-v4dVHmL._SX300_SY300_QL70_FMwebp_.jpg</t>
  </si>
  <si>
    <t>https://www.amazon.in/Gold-Optima-10-Litres-Non-electric-Purifier/dp/B009DA69W6/ref=sr_1_196?qid=1672923600&amp;s=kitchen&amp;sr=1-196</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</si>
  <si>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</si>
  <si>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</si>
  <si>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</si>
  <si>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</si>
  <si>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https://m.media-amazon.com/images/I/41WPlte6OmL._SY300_SX300_QL70_FMwebp_.jpg</t>
  </si>
  <si>
    <t>https://www.amazon.in/HOMEPACK%C2%AE-Radiant-Office-Heaters-Portable/dp/B099PR2GQJ/ref=sr_1_197?qid=1672923600&amp;s=kitchen&amp;sr=1-197</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</si>
  <si>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</si>
  <si>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</si>
  <si>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</si>
  <si>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</si>
  <si>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https://m.media-amazon.com/images/W/WEBP_402378-T2/images/I/316VkpDJItL._SX300_SY300_QL70_FMwebp_.jpg</t>
  </si>
  <si>
    <t>https://www.amazon.in/Bajaj-Rex-Mixer-Grinder-White/dp/B08G8H8DPL/ref=sr_1_198?qid=1672923600&amp;s=kitchen&amp;sr=1-198</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</si>
  <si>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</si>
  <si>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</si>
  <si>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</si>
  <si>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</si>
  <si>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https://m.media-amazon.com/images/I/41VQTjrYaCL._SX300_SY300_QL70_FMwebp_.jpg</t>
  </si>
  <si>
    <t>https://www.amazon.in/Heart-Home-Foldable-Organiser-HEARTXY11447/dp/B08VGM3YMF/ref=sr_1_196?qid=1672923601&amp;s=kitchen&amp;sr=1-196</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</si>
  <si>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</si>
  <si>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</si>
  <si>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</si>
  <si>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</si>
  <si>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https://m.media-amazon.com/images/I/41yrqUum9EL._SY300_SX300_QL70_FMwebp_.jpg</t>
  </si>
  <si>
    <t>https://www.amazon.in/MILTON-Smart-Egg-Boiler-Transparent/dp/B08TTRVWKY/ref=sr_1_197?qid=1672923601&amp;s=kitchen&amp;sr=1-197</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</si>
  <si>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</si>
  <si>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</si>
  <si>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</si>
  <si>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</si>
  <si>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https://m.media-amazon.com/images/W/WEBP_402378-T1/images/I/415pqPUbDVL._SX300_SY300_QL70_FMwebp_.jpg</t>
  </si>
  <si>
    <t>https://www.amazon.in/Premium-Stainless-Electric-Cut-Off-Feature/dp/B07T4D9FNY/ref=sr_1_199?qid=1672923601&amp;s=kitchen&amp;sr=1-199</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</si>
  <si>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</si>
  <si>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</si>
  <si>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</si>
  <si>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</si>
  <si>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https://m.media-amazon.com/images/I/31PzyH4N9xL._SX300_SY300_QL70_FMwebp_.jpg</t>
  </si>
  <si>
    <t>https://www.amazon.in/Tosaa-Nonstick-Sandwich-Toaster-Regular/dp/B07RX42D3D/ref=sr_1_200?qid=1672923601&amp;s=kitchen&amp;sr=1-200</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</si>
  <si>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</si>
  <si>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</si>
  <si>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</si>
  <si>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</si>
  <si>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https://m.media-amazon.com/images/W/WEBP_402378-T1/images/I/31DXRMiRYLL._SX300_SY300_QL70_FMwebp_.jpg</t>
  </si>
  <si>
    <t>https://www.amazon.in/V-Guard-Divino-Storage-15-Vertical/dp/B08WRKSF9D/ref=sr_1_201?qid=1672923601&amp;s=kitchen&amp;sr=1-201</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</si>
  <si>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</si>
  <si>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</si>
  <si>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</si>
  <si>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</si>
  <si>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https://m.media-amazon.com/images/W/WEBP_402378-T1/images/I/51oZKPP1qhL._SY300_SX300_QL70_FMwebp_.jpg</t>
  </si>
  <si>
    <t>https://www.amazon.in/akiara-Machine-Stitching-extension-adapter/dp/B09R83SFYV/ref=sr_1_202?qid=1672923601&amp;s=kitchen&amp;sr=1-202</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</si>
  <si>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</si>
  <si>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</si>
  <si>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</si>
  <si>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</si>
  <si>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https://m.media-amazon.com/images/W/WEBP_402378-T1/images/I/41TMMpVWKqL._SY300_SX300_QL70_FMwebp_.jpg</t>
  </si>
  <si>
    <t>https://www.amazon.in/Usha-Steam-3713-1300-Watt-White/dp/B07989VV5K/ref=sr_1_203?qid=1672923601&amp;s=kitchen&amp;sr=1-203</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</si>
  <si>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</si>
  <si>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</si>
  <si>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</si>
  <si>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</si>
  <si>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https://m.media-amazon.com/images/I/414eE-M+gfL._SY300_SX300_.jpg</t>
  </si>
  <si>
    <t>https://www.amazon.in/Wonderchef-Nutri-Blend-CKM-Jars-Black/dp/B07FL3WRX5/ref=sr_1_204?qid=1672923601&amp;s=kitchen&amp;sr=1-204</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</si>
  <si>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</si>
  <si>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</si>
  <si>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</si>
  <si>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</si>
  <si>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https://m.media-amazon.com/images/I/41sJ4KQa5xL._SX300_SY300_QL70_FMwebp_.jpg</t>
  </si>
  <si>
    <t>https://www.amazon.in/WIDEWINGS-Electric-Handheld-Frother-Blender/dp/B0BPCJM7TB/ref=sr_1_205?qid=1672923601&amp;s=kitchen&amp;sr=1-205</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</si>
  <si>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</si>
  <si>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</si>
  <si>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</si>
  <si>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</si>
  <si>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https://m.media-amazon.com/images/I/417XNLkkFRL._SX300_SY300_QL70_FMwebp_.jpg</t>
  </si>
  <si>
    <t>https://www.amazon.in/Morphy-Richards-Icon-Superb-Grinder/dp/B08H673XKN/ref=sr_1_206?qid=1672923601&amp;s=kitchen&amp;sr=1-206</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</si>
  <si>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</si>
  <si>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</si>
  <si>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</si>
  <si>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</si>
  <si>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https://m.media-amazon.com/images/I/31JaiYt3IRL._SX300_SY300_QL70_FMwebp_.jpg</t>
  </si>
  <si>
    <t>https://www.amazon.in/Philips-Handheld-Garment-Steamer-Purple/dp/B07DXRGWDJ/ref=sr_1_207?qid=1672923601&amp;s=kitchen&amp;sr=1-207</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</si>
  <si>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</si>
  <si>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</si>
  <si>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</si>
  <si>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</si>
  <si>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https://m.media-amazon.com/images/W/WEBP_402378-T2/images/I/41cAIdLrGPL._SX300_SY300_QL70_FMwebp_.jpg</t>
  </si>
  <si>
    <t>https://www.amazon.in/Vedini-Refillable-Spray-Bottle-Transparent/dp/B08243SKCK/ref=sr_1_212?qid=1672923601&amp;s=kitchen&amp;sr=1-212</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</si>
  <si>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</si>
  <si>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</si>
  <si>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</si>
  <si>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</si>
  <si>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https://m.media-amazon.com/images/W/WEBP_402378-T1/images/I/31pRaPCFqVL._SX300_SY300_QL70_FMwebp_.jpg</t>
  </si>
  <si>
    <t>https://www.amazon.in/CROMPTON-Sapphira-Ultra-Ceiling-Lustre/dp/B09SPTNG58/ref=sr_1_213?qid=1672923601&amp;s=kitchen&amp;sr=1-213</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</si>
  <si>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</si>
  <si>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</si>
  <si>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</si>
  <si>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</si>
  <si>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https://m.media-amazon.com/images/I/51YNXPOgNML._SX300_SY300_QL70_FMwebp_.jpg</t>
  </si>
  <si>
    <t>https://www.amazon.in/Kuber-Industries-Waterproof-Organizer-CTKTC034616/dp/B083J64CBB/ref=sr_1_214?qid=1672923601&amp;s=kitchen&amp;sr=1-214</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</si>
  <si>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</si>
  <si>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</si>
  <si>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</si>
  <si>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</si>
  <si>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https://m.media-amazon.com/images/W/WEBP_402378-T1/images/I/41V4DpKc7sL._SX300_SY300_QL70_FMwebp_.jpg</t>
  </si>
  <si>
    <t>https://www.amazon.in/JM-SELLER-Electric-Beater-180-Watt/dp/B08JV91JTK/ref=sr_1_215?qid=1672923601&amp;s=kitchen&amp;sr=1-215</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</si>
  <si>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</si>
  <si>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</si>
  <si>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</si>
  <si>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</si>
  <si>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https://m.media-amazon.com/images/W/WEBP_402378-T2/images/I/41t3WVUlRmL._SX300_SY300_QL70_FMwebp_.jpg</t>
  </si>
  <si>
    <t>https://www.amazon.in/Oratech-electric-cappuccino-Mocktail-Multicolour/dp/B0BQ3K23Y1/ref=sr_1_216?qid=1672923601&amp;s=kitchen&amp;sr=1-216</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</si>
  <si>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</si>
  <si>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</si>
  <si>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</si>
  <si>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</si>
  <si>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https://m.media-amazon.com/images/W/WEBP_402378-T2/images/I/21SHZOWOynL._SX300_SY300_QL70_FMwebp_.jpg</t>
  </si>
  <si>
    <t>https://www.amazon.in/Havells-Glaze-Pearl-Ivory-Ceiling/dp/B09MT94QLL/ref=sr_1_217?qid=1672923601&amp;s=kitchen&amp;sr=1-217</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</si>
  <si>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</si>
  <si>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</si>
  <si>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</si>
  <si>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</si>
  <si>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https://m.media-amazon.com/images/I/419vF7uEFEL._SX300_SY300_QL70_FMwebp_.jpg</t>
  </si>
  <si>
    <t>https://www.amazon.in/Ur-NeedsTM-Rocklight-Remover-Fabric/dp/B07NKNBTT3/ref=sr_1_218?qid=1672923601&amp;s=kitchen&amp;sr=1-218</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</si>
  <si>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</si>
  <si>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</si>
  <si>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</si>
  <si>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</si>
  <si>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https://m.media-amazon.com/images/W/WEBP_402378-T1/images/I/41JnGOKI2dL._SX300_SY300_QL70_FMwebp_.jpg</t>
  </si>
  <si>
    <t>https://www.amazon.in/Rico-Japanese-Technology-Rechargeable-Replacement/dp/B09KPXTZXN/ref=sr_1_220?qid=1672923601&amp;s=kitchen&amp;sr=1-220</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</si>
  <si>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</si>
  <si>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</si>
  <si>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</si>
  <si>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</si>
  <si>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https://m.media-amazon.com/images/I/414JLnTlLnL._SY300_SX300_QL70_FMwebp_.jpg</t>
  </si>
  <si>
    <t>https://www.amazon.in/Butterfly-150-Watt-Grinder-Scrapper-Attachment/dp/B078HG2ZPS/ref=sr_1_221?qid=1672923601&amp;s=kitchen&amp;sr=1-221</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</si>
  <si>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</si>
  <si>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</si>
  <si>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</si>
  <si>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</si>
  <si>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https://m.media-amazon.com/images/W/WEBP_402378-T1/images/I/41LKiR8QpwL._SX300_SY300_QL70_FMwebp_.jpg</t>
  </si>
  <si>
    <t>https://www.amazon.in/AGARO-Marvel-Litre-Toaster-Griller/dp/B07N2MGB3G/ref=sr_1_222?qid=1672923601&amp;s=kitchen&amp;sr=1-222</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</si>
  <si>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</si>
  <si>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</si>
  <si>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</si>
  <si>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</si>
  <si>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https://m.media-amazon.com/images/W/WEBP_402378-T1/images/I/41sKyiPWzAL._SX300_SY300_QL70_FMwebp_.jpg</t>
  </si>
  <si>
    <t>https://www.amazon.in/Philips-GC1920-28-1440-Watt-Non-Stick/dp/B008LN8KDM/ref=sr_1_220?qid=1672923603&amp;s=kitchen&amp;sr=1-220</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</si>
  <si>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</si>
  <si>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</si>
  <si>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</si>
  <si>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</si>
  <si>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https://m.media-amazon.com/images/I/41Dp3g8y8sL._SX300_SY300_QL70_FMwebp_.jpg</t>
  </si>
  <si>
    <t>https://www.amazon.in/Havells-OFR-13-Wave-Fin/dp/B08MZNT7GP/ref=sr_1_221?qid=1672923603&amp;s=kitchen&amp;sr=1-221</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</si>
  <si>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</si>
  <si>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</si>
  <si>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</si>
  <si>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</si>
  <si>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https://m.media-amazon.com/images/W/WEBP_402378-T2/images/I/411ZPXAMTlL._SY300_SX300_QL70_FMwebp_.jpg</t>
  </si>
  <si>
    <t>https://www.amazon.in/Bajaj-DHX-1000-Watt-Ivory-Color/dp/B009P2L7CO/ref=sr_1_222?qid=1672923603&amp;s=kitchen&amp;sr=1-222</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</si>
  <si>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</si>
  <si>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</si>
  <si>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</si>
  <si>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</si>
  <si>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https://m.media-amazon.com/images/I/31Gulp0B-0L._SX300_SY300_QL70_FMwebp_.jpg</t>
  </si>
  <si>
    <t>https://www.amazon.in/Eureka-Forbes-Amaze-RO-MTDS/dp/B07YC8JHMB/ref=sr_1_223?qid=1672923603&amp;s=kitchen&amp;sr=1-223</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</si>
  <si>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</si>
  <si>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</si>
  <si>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</si>
  <si>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</si>
  <si>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https://m.media-amazon.com/images/I/519LLyO+jtL._SY300_SX300_.jpg</t>
  </si>
  <si>
    <t>https://www.amazon.in/ROYAL-STEP-Portable-Electric-Rechargeable/dp/B0BNQMF152/ref=sr_1_224?qid=1672923603&amp;s=kitchen&amp;sr=1-224</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</si>
  <si>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</si>
  <si>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</si>
  <si>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</si>
  <si>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</si>
  <si>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https://m.media-amazon.com/images/I/31B24fjfiTL._SX300_SY300_QL70_FMwebp_.jpg</t>
  </si>
  <si>
    <t>https://www.amazon.in/Kent-Zoom-Vacuum-Cleaner-16068/dp/B08J7VCT12/ref=sr_1_225?qid=1672923603&amp;s=kitchen&amp;sr=1-225</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</si>
  <si>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</si>
  <si>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</si>
  <si>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</si>
  <si>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</si>
  <si>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https://m.media-amazon.com/images/W/WEBP_402378-T2/images/I/418ML1Yn1cL._SX300_SY300_QL70_FMwebp_.jpg</t>
  </si>
  <si>
    <t>https://www.amazon.in/Sealing-Machine-Warranty-Function-Plastic/dp/B0989W6J2F/ref=sr_1_226?qid=1672923603&amp;s=kitchen&amp;sr=1-226</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</si>
  <si>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</si>
  <si>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</si>
  <si>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</si>
  <si>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</si>
  <si>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https://m.media-amazon.com/images/I/41+HYuF5ToL._SY300_SX300_.jpg</t>
  </si>
  <si>
    <t>https://www.amazon.in/Heavyweight-Automatic-bacterial-Weilburger-Soleplate/dp/B0B84KSH3X/ref=sr_1_227?qid=1672923603&amp;s=kitchen&amp;sr=1-227</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</si>
  <si>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</si>
  <si>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</si>
  <si>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</si>
  <si>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</si>
  <si>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https://m.media-amazon.com/images/I/41FTyQVamFL._SX300_SY300_QL70_FMwebp_.jpg</t>
  </si>
  <si>
    <t>https://www.amazon.in/Inalsa-Electric-Kettle-Prism-Inox/dp/B08HLC7Z3G/ref=sr_1_229?qid=1672923603&amp;s=kitchen&amp;sr=1-229</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</si>
  <si>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</si>
  <si>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</si>
  <si>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</si>
  <si>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</si>
  <si>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https://m.media-amazon.com/images/W/WEBP_402378-T2/images/I/51qZekzGLxL._SX300_SY300_QL70_FMwebp_.jpg</t>
  </si>
  <si>
    <t>https://www.amazon.in/VRPRIME-Remover-Reusable-Easy-Tear-Furniture/dp/B0BN6M3TCM/ref=sr_1_230?qid=1672923603&amp;s=kitchen&amp;sr=1-230</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</si>
  <si>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</si>
  <si>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</si>
  <si>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</si>
  <si>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</si>
  <si>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https://m.media-amazon.com/images/W/WEBP_402378-T1/images/I/41YlkgRwHVL._SX300_SY300_QL70_FMwebp_.jpg</t>
  </si>
  <si>
    <t>https://www.amazon.in/Philips-AC1215-20-Purifier-White/dp/B01L6MT7E0/ref=sr_1_231?qid=1672923603&amp;s=kitchen&amp;sr=1-231</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</si>
  <si>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</si>
  <si>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</si>
  <si>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</si>
  <si>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</si>
  <si>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https://m.media-amazon.com/images/I/41C6ocE26pL._SX300_SY300_QL70_FMwebp_.jpg</t>
  </si>
  <si>
    <t>https://www.amazon.in/Eopora-Ceramic-Heating-Bedroom-Electric/dp/B0B9F9PT8R/ref=sr_1_235?qid=1672923603&amp;s=kitchen&amp;sr=1-235</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</si>
  <si>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</si>
  <si>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</si>
  <si>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</si>
  <si>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</si>
  <si>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https://m.media-amazon.com/images/I/31XPVmD8gUL._SX300_SY300_QL70_FMwebp_.jpg</t>
  </si>
  <si>
    <t>https://www.amazon.in/Goliath-GO1200WG-Weight-1200-Watt-Maroon/dp/B0883LQJ6B/ref=sr_1_236?qid=1672923603&amp;s=kitchen&amp;sr=1-236</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</si>
  <si>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</si>
  <si>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</si>
  <si>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</si>
  <si>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</si>
  <si>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https://m.media-amazon.com/images/W/WEBP_402378-T1/images/I/31qZm3DyDhL._SX300_SY300_QL70_FMwebp_.jpg</t>
  </si>
  <si>
    <t>https://www.amazon.in/Wipro-Electric-Stainless-Automatic-VB021070/dp/B099Z83VRC/ref=sr_1_237?qid=1672923603&amp;s=kitchen&amp;sr=1-237</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</si>
  <si>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</si>
  <si>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</si>
  <si>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</si>
  <si>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</si>
  <si>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https://m.media-amazon.com/images/W/WEBP_402378-T2/images/I/31-jt474B1L._SX300_SY300_QL70_FMwebp_.jpg</t>
  </si>
  <si>
    <t>https://www.amazon.in/Philips-Viva-Collection-HR1832-1-5-Litre400-Watt/dp/B00S9BSJC8/ref=sr_1_238?qid=1672923603&amp;s=kitchen&amp;sr=1-238</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</si>
  <si>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</si>
  <si>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</si>
  <si>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</si>
  <si>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</si>
  <si>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https://m.media-amazon.com/images/I/319gn5l2NSL._SX300_SY300_QL70_FMwebp_.jpg</t>
  </si>
  <si>
    <t>https://www.amazon.in/Kitchenwell-Multipurpose-Portable-Electronic-Scale/dp/B0B4SJKRDF/ref=sr_1_239?qid=1672923603&amp;s=kitchen&amp;sr=1-239</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</si>
  <si>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</si>
  <si>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</si>
  <si>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</si>
  <si>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</si>
  <si>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https://m.media-amazon.com/images/I/51oN+8Zs5YL._SY300_SX300_.jpg</t>
  </si>
  <si>
    <t>https://www.amazon.in/FIGMENT-Rechargeable-Decoration-ENTERPRISES-A1/dp/B0BM4KTNL1/ref=sr_1_240?qid=1672923603&amp;s=kitchen&amp;sr=1-240</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</si>
  <si>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</si>
  <si>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</si>
  <si>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</si>
  <si>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</si>
  <si>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https://m.media-amazon.com/images/W/WEBP_402378-T2/images/I/41+pYgFJpBL._SY300_SX300_.jpg</t>
  </si>
  <si>
    <t>https://www.amazon.in/Balzano-Speed-Nutri-Blender-Smoothie/dp/B08S6RKT4L/ref=sr_1_241?qid=1672923603&amp;s=kitchen&amp;sr=1-241</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</si>
  <si>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</si>
  <si>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</si>
  <si>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</si>
  <si>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</si>
  <si>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https://m.media-amazon.com/images/W/WEBP_402378-T2/images/I/418x3St8EAL._SX300_SY300_QL70_FMwebp_.jpg</t>
  </si>
  <si>
    <t>https://www.amazon.in/Swiss-Military-VC03-Wireless-Collection/dp/B09SZ5TWHW/ref=sr_1_242?qid=1672923603&amp;s=kitchen&amp;sr=1-242</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</si>
  <si>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</si>
  <si>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</si>
  <si>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</si>
  <si>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</si>
  <si>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https://m.media-amazon.com/images/I/41714O1hnmS._SY300_SX300_QL70_FMwebp_.jpg</t>
  </si>
  <si>
    <t>https://www.amazon.in/Zuvexa-Rechargeable-Electric-Foam-Maker/dp/B0BLC2BYPX/ref=sr_1_243?qid=1672923603&amp;s=kitchen&amp;sr=1-243</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</si>
  <si>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</si>
  <si>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</si>
  <si>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</si>
  <si>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</si>
  <si>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https://m.media-amazon.com/images/I/41a-huLVEIL._SX300_SY300_QL70_FMwebp_.jpg</t>
  </si>
  <si>
    <t>https://www.amazon.in/Usha-IH2415-1500-Watt-Immersion-Heater/dp/B00P0R95EA/ref=sr_1_244?qid=1672923603&amp;s=kitchen&amp;sr=1-244</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</si>
  <si>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</si>
  <si>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</si>
  <si>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</si>
  <si>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</si>
  <si>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https://m.media-amazon.com/images/W/WEBP_402378-T1/images/I/31RwSnyZZ+L._SY300_SX300_.jpg</t>
  </si>
  <si>
    <t>https://www.amazon.in/ACTIVA-Instant-SPCEIAL-Warranty-Premium/dp/B07W4HTS8Q/ref=sr_1_245?qid=1672923603&amp;s=kitchen&amp;sr=1-245</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</si>
  <si>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</si>
  <si>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</si>
  <si>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</si>
  <si>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</si>
  <si>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https://www.amazon.in/Havells-Instanio-1-Litre-Instant-Geyser/dp/B078JBK4GX/ref=sr_1_244?qid=1672923605&amp;s=kitchen&amp;sr=1-244</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</si>
  <si>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</si>
  <si>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</si>
  <si>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</si>
  <si>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</si>
  <si>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https://m.media-amazon.com/images/W/WEBP_402378-T2/images/I/41LLX-A7eTL._SX300_SY300_QL70_FMwebp_.jpg</t>
  </si>
  <si>
    <t>https://www.amazon.in/Lifelong-Boiler-Poacher-500-Watt-Transparent/dp/B08S7V8YTN/ref=sr_1_245?qid=1672923605&amp;s=kitchen&amp;sr=1-245</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</si>
  <si>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</si>
  <si>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</si>
  <si>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</si>
  <si>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</si>
  <si>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https://m.media-amazon.com/images/I/41OXzplcjtL._SX300_SY300_QL70_FMwebp_.jpg</t>
  </si>
  <si>
    <t>https://www.amazon.in/Indias-Instant-Bathroom-Kitchen-Hospital/dp/B07H5PBN54/ref=sr_1_246?qid=1672923605&amp;s=kitchen&amp;sr=1-246</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</si>
  <si>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</si>
  <si>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</si>
  <si>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</si>
  <si>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</si>
  <si>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https://m.media-amazon.com/images/I/4153SQc2VYL._SX300_SY300_QL70_FMwebp_.jpg</t>
  </si>
  <si>
    <t>https://www.amazon.in/AmazonBasics-Induction-Cooktop-1600-Watt/dp/B07YCBSCYB/ref=sr_1_247?qid=1672923605&amp;s=kitchen&amp;sr=1-247</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</si>
  <si>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</si>
  <si>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</si>
  <si>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</si>
  <si>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</si>
  <si>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https://m.media-amazon.com/images/W/WEBP_402378-T1/images/I/21UJ6oKwnoL._SY300_SX300_QL70_FMwebp_.jpg</t>
  </si>
  <si>
    <t>https://www.amazon.in/Sui-Generis-Frother-Electric-Blender/dp/B098T9CJVQ/ref=sr_1_248?qid=1672923605&amp;s=kitchen&amp;sr=1-248</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</si>
  <si>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</si>
  <si>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</si>
  <si>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</si>
  <si>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</si>
  <si>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https://m.media-amazon.com/images/W/WEBP_402378-T2/images/I/317ja9m3iHL._SX300_SY300_QL70_FMwebp_.jpg</t>
  </si>
  <si>
    <t>https://www.amazon.in/Philips-AeraSense-AC2887-20-Purifier/dp/B01KCSGBU2/ref=sr_1_249?qid=1672923605&amp;s=kitchen&amp;sr=1-249</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</si>
  <si>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</si>
  <si>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</si>
  <si>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</si>
  <si>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</si>
  <si>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https://m.media-amazon.com/images/W/WEBP_402378-T2/images/I/41svI04SS1L._SX300_SY300_QL70_FMwebp_.jpg</t>
  </si>
  <si>
    <t>https://www.amazon.in/Esquire-Elite-Laundry-Basket-Colour/dp/B095XCRDQW/ref=sr_1_250?qid=1672923605&amp;s=kitchen&amp;sr=1-250</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</si>
  <si>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</si>
  <si>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</si>
  <si>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</si>
  <si>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</si>
  <si>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https://m.media-amazon.com/images/I/31rniMTmdkL._SX300_SY300_QL70_FMwebp_.jpg</t>
  </si>
  <si>
    <t>https://www.amazon.in/PHILIPS-Fryer-HD9200-90-Technology/dp/B09CTWFV5W/ref=sr_1_251?qid=1672923605&amp;s=kitchen&amp;sr=1-251</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</si>
  <si>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</si>
  <si>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</si>
  <si>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</si>
  <si>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</si>
  <si>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https://m.media-amazon.com/images/I/41EQwIB-rKL._SX300_SY300_QL70_FMwebp_.jpg</t>
  </si>
  <si>
    <t>https://www.amazon.in/Havells-Quartz-Settings-Product-Warranty/dp/B0B7NWGXS6/ref=sr_1_252?qid=1672923605&amp;s=kitchen&amp;sr=1-252</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</si>
  <si>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</si>
  <si>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</si>
  <si>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</si>
  <si>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</si>
  <si>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https://m.media-amazon.com/images/I/318JzFxYqtL._SX300_SY300_QL70_FMwebp_.jpg</t>
  </si>
  <si>
    <t>https://www.amazon.in/Philips-Garment-Steamer-GC523-60/dp/B07DZ986Q2/ref=sr_1_253?qid=1672923605&amp;s=kitchen&amp;sr=1-253</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</si>
  <si>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</si>
  <si>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</si>
  <si>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</si>
  <si>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</si>
  <si>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https://m.media-amazon.com/images/I/31GXpZTtghL._SX300_SY300_QL70_FMwebp_.jpg</t>
  </si>
  <si>
    <t>https://www.amazon.in/Brayden-Plastic-Express-Bi-Level-Stainless/dp/B07KKJPTWB/ref=sr_1_254?qid=1672923605&amp;s=kitchen&amp;sr=1-254</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</si>
  <si>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</si>
  <si>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</si>
  <si>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</si>
  <si>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</si>
  <si>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https://m.media-amazon.com/images/I/51i84+E-LgL._SY300_SX300_.jpg</t>
  </si>
  <si>
    <t>https://www.amazon.in/Wonderchef-Nutri-Blend-63152293-400-Watt-Grinder/dp/B071R3LHFM/ref=sr_1_255?qid=1672923605&amp;s=kitchen&amp;sr=1-255</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</si>
  <si>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</si>
  <si>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</si>
  <si>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</si>
  <si>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</si>
  <si>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https://m.media-amazon.com/images/W/WEBP_402378-T1/images/I/417iICYt3IL._SX300_SY300_QL70_FMwebp_.jpg</t>
  </si>
  <si>
    <t>https://www.amazon.in/Usha-Janome-Dream-Stitch-Automatic/dp/B086X18Q71/ref=sr_1_259?qid=1672923605&amp;s=kitchen&amp;sr=1-259</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</si>
  <si>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</si>
  <si>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</si>
  <si>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</si>
  <si>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</si>
  <si>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https://m.media-amazon.com/images/I/41CsMm+ZCgL._SY300_SX300_.jpg</t>
  </si>
  <si>
    <t>https://www.amazon.in/BXGS1501IN-Handheld-Portable-Garment-Steamer/dp/B07WVQG8WZ/ref=sr_1_260?qid=1672923605&amp;s=kitchen&amp;sr=1-260</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</si>
  <si>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</si>
  <si>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</si>
  <si>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</si>
  <si>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</si>
  <si>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https://m.media-amazon.com/images/I/417TQs3uroL._SX300_SY300_QL70_FMwebp_.jpg</t>
  </si>
  <si>
    <t>https://www.amazon.in/Personal-Blender-Portable-Battery-Smoothies/dp/B0BFBNXS94/ref=sr_1_261_mod_primary_new?qid=1672923605&amp;s=kitchen&amp;sbo=RZvfv%2F%2FHxDF%2BO5021pAnSA%3D%3D&amp;sr=1-261</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</si>
  <si>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</si>
  <si>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</si>
  <si>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</si>
  <si>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</si>
  <si>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https://m.media-amazon.com/images/W/WEBP_402378-T1/images/I/413KQ6Ch61L._SX300_SY300_QL70_FMwebp_.jpg</t>
  </si>
  <si>
    <t>https://www.amazon.in/Sujata-Powermatic-Watts-Juicer-Grinder/dp/B071113J7M/ref=sr_1_262?qid=1672923605&amp;s=kitchen&amp;sr=1-262</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</si>
  <si>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</si>
  <si>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</si>
  <si>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</si>
  <si>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</si>
  <si>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https://m.media-amazon.com/images/I/31Anei7Di0L._SX300_SY300_QL70_FMwebp_.jpg</t>
  </si>
  <si>
    <t>https://www.amazon.in/Aquaguard-purification-municipal-Eureka-Forbes/dp/B09YLWT89W/ref=sr_1_263?qid=1672923605&amp;s=kitchen&amp;sr=1-263</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</si>
  <si>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</si>
  <si>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</si>
  <si>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</si>
  <si>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</si>
  <si>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https://m.media-amazon.com/images/I/31vN7I58EHL._SX300_SY300_QL70_FMwebp_.jpg</t>
  </si>
  <si>
    <t>https://www.amazon.in/PrettyKrafts-Laundry-Basket-Clothes-Handles/dp/B0814LP6S9/ref=sr_1_264?qid=1672923605&amp;s=kitchen&amp;sr=1-264</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</si>
  <si>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</si>
  <si>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</si>
  <si>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</si>
  <si>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</si>
  <si>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https://m.media-amazon.com/images/I/41csvHnDvES._SX300_SY300_QL70_FMwebp_.jpg</t>
  </si>
  <si>
    <t>https://www.amazon.in/Dr-Trust-Electronic-Kitchen-Weighing/dp/B07BKSSDR2/ref=sr_1_265?qid=1672923605&amp;s=kitchen&amp;sr=1-265</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</si>
  <si>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</si>
  <si>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</si>
  <si>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</si>
  <si>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</si>
  <si>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https://m.media-amazon.com/images/W/WEBP_402378-T1/images/I/31qaROshXhL._SX300_SY300_QL70_FMwebp_.jpg</t>
  </si>
  <si>
    <t>https://www.amazon.in/Tesora-Electric-Stainless-Protection-White/dp/B09VGS66FV/ref=sr_1_266?qid=1672923605&amp;s=kitchen&amp;sr=1-266</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</si>
  <si>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</si>
  <si>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</si>
  <si>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</si>
  <si>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</si>
  <si>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https://m.media-amazon.com/images/W/WEBP_402378-T2/images/I/41--5lc96UL._SX300_SY300_QL70_FMwebp_.jpg</t>
  </si>
  <si>
    <t>https://www.amazon.in/Ace-1600-Watt-21-Litre-Stainless-Function/dp/B07RCGTZ4M/ref=sr_1_268?qid=1672923605&amp;s=kitchen&amp;sr=1-268</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</si>
  <si>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</si>
  <si>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</si>
  <si>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</si>
  <si>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</si>
  <si>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https://m.media-amazon.com/images/W/WEBP_402378-T2/images/I/41QEK7WRJbL._SX300_SY300_QL70_FMwebp_.jpg</t>
  </si>
  <si>
    <t>https://www.amazon.in/Inalsa-Robot-1000-800-Watt-Blender/dp/B0747VDH9L/ref=sr_1_269?qid=1672923605&amp;s=kitchen&amp;sr=1-269</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</si>
  <si>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</si>
  <si>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</si>
  <si>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</si>
  <si>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</si>
  <si>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https://m.media-amazon.com/images/I/519Sexv76CL._SY300_SX300_QL70_FMwebp_.jpg</t>
  </si>
  <si>
    <t>https://www.amazon.in/Akiara-Electric-Handheld-Cordless-Tailoring/dp/B08XLR6DSB/ref=sr_1_270?qid=1672923605&amp;s=kitchen&amp;sr=1-270</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</si>
  <si>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</si>
  <si>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</si>
  <si>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</si>
  <si>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</si>
  <si>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https://m.media-amazon.com/images/I/41iBNm2ivFL._SX300_SY300_QL70_FMwebp_.jpg</t>
  </si>
  <si>
    <t>https://www.amazon.in/EasySpeed-GC2145-Resistant-Soleplate-Drip-Stop/dp/B08H6CZSHT/ref=sr_1_268?qid=1672923606&amp;s=kitchen&amp;sr=1-268</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</si>
  <si>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</si>
  <si>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</si>
  <si>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</si>
  <si>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</si>
  <si>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https://m.media-amazon.com/images/I/413w7idJYKL._SX300_SY300_QL70_FMwebp_.jpg</t>
  </si>
  <si>
    <t>https://www.amazon.in/Inalsa-Bullet-400-Watt-Technology-Chopper/dp/B07CVR2L5K/ref=sr_1_269?qid=1672923606&amp;s=kitchen&amp;sr=1-269</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</si>
  <si>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</si>
  <si>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</si>
  <si>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</si>
  <si>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</si>
  <si>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https://m.media-amazon.com/images/W/WEBP_402378-T1/images/I/41MJ2hsq4LL._SX300_SY300_QL70_FMwebp_.jpg</t>
  </si>
  <si>
    <t>https://www.amazon.in/Borosil-Electric-Vegetables-Transparent-Stainless/dp/B09J4YQYX3/ref=sr_1_270?qid=1672923606&amp;s=kitchen&amp;sr=1-270</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</si>
  <si>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</si>
  <si>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</si>
  <si>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</si>
  <si>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</si>
  <si>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https://m.media-amazon.com/images/I/31nbqS8FhKL._SX300_SY300_QL70_FMwebp_.jpg</t>
  </si>
  <si>
    <t>https://www.amazon.in/Wipro-Sandwich-function-SW-warranty-Standard/dp/B0B2DD8BQ8/ref=sr_1_271?qid=1672923606&amp;s=kitchen&amp;sr=1-271</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</si>
  <si>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</si>
  <si>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</si>
  <si>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</si>
  <si>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</si>
  <si>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https://m.media-amazon.com/images/W/WEBP_402378-T1/images/I/51mvimcd7EL._SY445_SX342_QL70_FMwebp_.jpg</t>
  </si>
  <si>
    <t>https://www.amazon.in/Rico-1500-W-immersion-water-heater/dp/B0123P3PWE/ref=sr_1_272?qid=1672923606&amp;s=kitchen&amp;sr=1-272</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</si>
  <si>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</si>
  <si>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</si>
  <si>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</si>
  <si>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</si>
  <si>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https://m.media-amazon.com/images/I/41zqeckaQtS._SY300_SX300_QL70_FMwebp_.jpg</t>
  </si>
  <si>
    <t>https://www.amazon.in/Eureka-Forbes-Active-Cleaner-washable/dp/B08HDCWDXD/ref=sr_1_273?qid=1672923606&amp;s=kitchen&amp;sr=1-273</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</si>
  <si>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</si>
  <si>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</si>
  <si>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</si>
  <si>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</si>
  <si>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https://m.media-amazon.com/images/W/WEBP_402378-T2/images/I/41AQNOLe6GL._SX300_SY300_QL70_FMwebp_.jpg</t>
  </si>
  <si>
    <t>https://www.amazon.in/CSI-INTERNATIONAL%C2%AE-Instant-portable-Plastic/dp/B0836JGZ74/ref=sr_1_274?qid=1672923606&amp;s=kitchen&amp;sr=1-274</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</si>
  <si>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</si>
  <si>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</si>
  <si>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</si>
  <si>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</si>
  <si>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https://m.media-amazon.com/images/W/WEBP_402378-T1/images/I/31i-KNZeKML._SX300_SY300_QL70_FMwebp_.jpg</t>
  </si>
  <si>
    <t>https://www.amazon.in/Hindware-Atlantic-Instant-Heating-Stainless/dp/B0BCKJJN8R/ref=sr_1_275?qid=1672923606&amp;s=kitchen&amp;sr=1-275</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</si>
  <si>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</si>
  <si>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</si>
  <si>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</si>
  <si>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</si>
  <si>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https://m.media-amazon.com/images/W/WEBP_402378-T1/images/I/31M+TYWPdQL._SY300_SX300_.jpg</t>
  </si>
  <si>
    <t>https://www.amazon.in/Morphy-Richards-Europa-Espresso-Cappuccino/dp/B008P7IF02/ref=sr_1_276?qid=1672923606&amp;s=kitchen&amp;sr=1-276</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</si>
  <si>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</si>
  <si>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</si>
  <si>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</si>
  <si>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</si>
  <si>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https://m.media-amazon.com/images/W/WEBP_402378-T1/images/I/41q7gsgB+gL._SY300_SX300_.jpg</t>
  </si>
  <si>
    <t>https://www.amazon.in/Lifelong-PowerPro-Mixer-Grinder-Super/dp/B08CNLYKW5/ref=sr_1_277?qid=1672923606&amp;s=kitchen&amp;sr=1-277</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</si>
  <si>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</si>
  <si>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</si>
  <si>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</si>
  <si>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</si>
  <si>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https://m.media-amazon.com/images/I/41VG2A4BrbL._SX300_SY300_QL70_FMwebp_.jpg</t>
  </si>
  <si>
    <t>https://www.amazon.in/CTEK15L-Premium-Stainless-Electric-Cut-Off/dp/B08C7TYHPB/ref=sr_1_278?qid=1672923606&amp;s=kitchen&amp;sr=1-278</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</si>
  <si>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</si>
  <si>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</si>
  <si>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</si>
  <si>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</si>
  <si>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https://m.media-amazon.com/images/I/51OQUmSwngL._SX300_SY300_QL70_FMwebp_.jpg</t>
  </si>
  <si>
    <t>https://www.amazon.in/OPERATION-CHARGING-MULTI-CLIP-FUNCTION-PERSONAL/dp/B08VJFYH6N/ref=sr_1_279?qid=1672923606&amp;s=kitchen&amp;sr=1-279</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</si>
  <si>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</si>
  <si>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</si>
  <si>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</si>
  <si>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</si>
  <si>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https://m.media-amazon.com/images/I/31TSknJ2JbL._SY300_SX300_QL70_FMwebp_.jpg</t>
  </si>
  <si>
    <t>https://www.amazon.in/Crompton-InstaGlide-Certified-Dry-Iron/dp/B08235JZFB/ref=sr_1_283?qid=1672923606&amp;s=kitchen&amp;sr=1-283</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</si>
  <si>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</si>
  <si>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</si>
  <si>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</si>
  <si>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</si>
  <si>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https://m.media-amazon.com/images/I/313Cd59228L._SX300_SY300_QL70_FMwebp_.jpg</t>
  </si>
  <si>
    <t>https://www.amazon.in/Prestige-PSWP-2-0-Purifier-Cartridge/dp/B078XFKBZL/ref=sr_1_284_mod_primary_new?qid=1672923606&amp;s=kitchen&amp;sbo=RZvfv%2F%2FHxDF%2BO5021pAnSA%3D%3D&amp;sr=1-284</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</si>
  <si>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</si>
  <si>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</si>
  <si>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</si>
  <si>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</si>
  <si>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https://m.media-amazon.com/images/W/WEBP_402378-T2/images/I/41nYaR0z9fL._SX300_SY300_QL70_FMwebp_.jpg</t>
  </si>
  <si>
    <t>https://www.amazon.in/Morphy-Richards-Aristo-PTC-Heater/dp/B01M265AAK/ref=sr_1_285?qid=1672923606&amp;s=kitchen&amp;sr=1-285</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</si>
  <si>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</si>
  <si>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</si>
  <si>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</si>
  <si>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</si>
  <si>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https://m.media-amazon.com/images/W/WEBP_402378-T1/images/I/61Vt5Egqf4L._SY445_SX342_QL70_FMwebp_.jpg</t>
  </si>
  <si>
    <t>https://www.amazon.in/Gadgetronics-Weighing-Warranty-Batteries-Included/dp/B0B694PXQJ/ref=sr_1_286?qid=1672923606&amp;s=kitchen&amp;sr=1-286</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</si>
  <si>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</si>
  <si>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</si>
  <si>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</si>
  <si>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</si>
  <si>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https://m.media-amazon.com/images/I/51G5KRUKOgL._SX300_SY300_QL70_FMwebp_.jpg</t>
  </si>
  <si>
    <t>https://www.amazon.in/HUL-Pureit-Germkill-Advanced-Purifier/dp/B00B3VFJY2/ref=sr_1_287?qid=1672923606&amp;s=kitchen&amp;sr=1-287</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</si>
  <si>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</si>
  <si>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</si>
  <si>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</si>
  <si>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</si>
  <si>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https://m.media-amazon.com/images/I/41nfxayjM9L._SX300_SY300_QL70_FMwebp_.jpg</t>
  </si>
  <si>
    <t>https://www.amazon.in/PrettyKrafts-Folding-Laundry-Clothes-Organiser/dp/B08W9BK4MD/ref=sr_1_288?qid=1672923606&amp;s=kitchen&amp;sr=1-288</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</si>
  <si>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</si>
  <si>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</si>
  <si>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</si>
  <si>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</si>
  <si>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https://m.media-amazon.com/images/I/21OPu5-M3qL._SX300_SY300_QL70_FMwebp_.jpg</t>
  </si>
  <si>
    <t>https://www.amazon.in/Ikea-PRODUKT-Milk-frother-Frother-Handheld/dp/B09X5HD5T1/ref=sr_1_289_mod_primary_new?qid=1672923606&amp;s=kitchen&amp;sbo=RZvfv%2F%2FHxDF%2BO5021pAnSA%3D%3D&amp;sr=1-289</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</si>
  <si>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</si>
  <si>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</si>
  <si>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</si>
  <si>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</si>
  <si>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https://m.media-amazon.com/images/W/WEBP_402378-T2/images/I/4145oJH-y0L._SX300_SY300_QL70_FMwebp_.jpg</t>
  </si>
  <si>
    <t>https://www.amazon.in/EasySpeed-GC2147-30-Resistant-Soleplate/dp/B08H6B3G96/ref=sr_1_290?qid=1672923606&amp;s=kitchen&amp;sr=1-290</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</si>
  <si>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</si>
  <si>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</si>
  <si>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</si>
  <si>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</si>
  <si>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https://m.media-amazon.com/images/W/WEBP_402378-T2/images/I/31U-ACCgQ1L._SX300_SY300_QL70_FMwebp_.jpg</t>
  </si>
  <si>
    <t>https://www.amazon.in/Bajaj-New-Shakti-Neo-Storage/dp/B09N3BFP4M/ref=sr_1_291?qid=1672923606&amp;s=kitchen&amp;sr=1-291</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</si>
  <si>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</si>
  <si>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</si>
  <si>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</si>
  <si>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</si>
  <si>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https://m.media-amazon.com/images/I/31t6ATbG1jL._SX300_SY300_QL70_FMwebp_.jpg</t>
  </si>
  <si>
    <t>https://www.amazon.in/House-Quirk-Reusable-Easy-Tear-Multicolour/dp/B09DSQXCM8/ref=sr_1_292?qid=1672923606&amp;s=kitchen&amp;sr=1-292</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</si>
  <si>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</si>
  <si>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</si>
  <si>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</si>
  <si>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</si>
  <si>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https://m.media-amazon.com/images/W/WEBP_402378-T2/images/I/21Kb8kWuKTL._SX300_SY300_QL70_FMwebp_.jpg</t>
  </si>
  <si>
    <t>https://www.amazon.in/Allin-Exporters-Ultrasonic-Humidifier-Purifier/dp/B01M69WCZ6/ref=sr_1_293?qid=1672923606&amp;s=kitchen&amp;sr=1-293</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</si>
  <si>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</si>
  <si>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</si>
  <si>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</si>
  <si>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</si>
  <si>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https://m.media-amazon.com/images/W/WEBP_402378-T1/images/I/51IE+nI0KGL._SY300_SX300_.jpg</t>
  </si>
  <si>
    <t>https://www.amazon.in/Multifunctional-Electric-Automatic-Non-Stick-Pan-Tiger/dp/B0BM9H2NY9/ref=sr_1_294?qid=1672923606&amp;s=kitchen&amp;sr=1-294</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</si>
  <si>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</si>
  <si>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</si>
  <si>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</si>
  <si>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</si>
  <si>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https://m.media-amazon.com/images/I/41XrOa1+-PL._SY300_SX300_.jpg</t>
  </si>
  <si>
    <t>https://www.amazon.in/Maharaja-Whiteline-Carbon-Standard-5200100986/dp/B099FDW2ZF/ref=sr_1_292?qid=1672923607&amp;s=kitchen&amp;sr=1-292</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</si>
  <si>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</si>
  <si>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</si>
  <si>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</si>
  <si>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</si>
  <si>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https://m.media-amazon.com/images/I/41VM+D8AGWL._SY300_SX300_.jpg</t>
  </si>
  <si>
    <t>https://www.amazon.in/KENT-Chopper-B-Stainless-Transparent-Anti-Skid/dp/B0B935YNR7/ref=sr_1_293?qid=1672923607&amp;s=kitchen&amp;sr=1-293</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</si>
  <si>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</si>
  <si>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</si>
  <si>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</si>
  <si>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</si>
  <si>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https://m.media-amazon.com/images/W/WEBP_402378-T2/images/I/31RWtNDo6EL._SX300_SY300_QL70_FMwebp_.jpg</t>
  </si>
  <si>
    <t>https://www.amazon.in/Crompton-Greaves-ASWH-2015-15-Litre-Storage/dp/B07JGCGNDG/ref=sr_1_294_mod_primary_new?qid=1672923607&amp;s=kitchen&amp;sbo=RZvfv%2F%2FHxDF%2BO5021pAnSA%3D%3D&amp;sr=1-294</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</si>
  <si>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</si>
  <si>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</si>
  <si>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</si>
  <si>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</si>
  <si>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https://m.media-amazon.com/images/W/WEBP_402378-T1/images/I/41lZEy8e9DL._SX300_SY300_QL70_FMwebp_.jpg</t>
  </si>
  <si>
    <t>https://www.amazon.in/Eureka-Forbes-Vacuum-Cleaner-Washable/dp/B08L12N5H1/ref=sr_1_295?qid=1672923607&amp;s=kitchen&amp;sr=1-295</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</si>
  <si>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</si>
  <si>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</si>
  <si>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</si>
  <si>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</si>
  <si>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https://m.media-amazon.com/images/W/WEBP_402378-T2/images/I/41mtYvY3VdS._SX300_SY300_QL70_FMwebp_.jpg</t>
  </si>
  <si>
    <t>https://www.amazon.in/Kent-16025-700-Watt-Sandwich-Grill/dp/B07GWTWFS2/ref=sr_1_296?qid=1672923607&amp;s=kitchen&amp;sr=1-296</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</si>
  <si>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</si>
  <si>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</si>
  <si>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</si>
  <si>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</si>
  <si>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https://m.media-amazon.com/images/I/41IJvfYMaZL._SY300_SX300_QL70_FMwebp_.jpg</t>
  </si>
  <si>
    <t>https://www.amazon.in/Candes-Gloster-Silent-Blower-Heater/dp/B09KRHXTLN/ref=sr_1_297?qid=1672923607&amp;s=kitchen&amp;sr=1-297</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</si>
  <si>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</si>
  <si>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</si>
  <si>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</si>
  <si>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</si>
  <si>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https://m.media-amazon.com/images/W/WEBP_402378-T2/images/I/411uVIJr+QL._SY300_SX300_.jpg</t>
  </si>
  <si>
    <t>https://www.amazon.in/Inalsa-Electric-Heater-Hotty-Certification/dp/B09H34V36W/ref=sr_1_298_mod_primary_new?qid=1672923607&amp;s=kitchen&amp;sbo=RZvfv%2F%2FHxDF%2BO5021pAnSA%3D%3D&amp;sr=1-298</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</si>
  <si>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</si>
  <si>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</si>
  <si>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</si>
  <si>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</si>
  <si>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https://m.media-amazon.com/images/I/21TQo2rZRbL._SX300_SY300_QL70_FMwebp_.jpg</t>
  </si>
  <si>
    <t>https://www.amazon.in/Havells-Zella-Immersion-Watts-White/dp/B09J2QCKKM/ref=sr_1_299?qid=1672923607&amp;s=kitchen&amp;sr=1-299</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</si>
  <si>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</si>
  <si>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</si>
  <si>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</si>
  <si>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</si>
  <si>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https://m.media-amazon.com/images/I/41iHB-nmy8L._SX300_SY300_QL70_FMwebp_.jpg</t>
  </si>
  <si>
    <t>https://www.amazon.in/SM1301-Sandwich-Detachable-Plates-Waffle/dp/B09XRBJ94N/ref=sr_1_300?qid=1672923607&amp;s=kitchen&amp;sr=1-300</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</si>
  <si>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</si>
  <si>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</si>
  <si>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</si>
  <si>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</si>
  <si>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https://m.media-amazon.com/images/W/WEBP_402378-T1/images/I/414PLTPvJBL._SX300_SY300_QL70_FMwebp_.jpg</t>
  </si>
  <si>
    <t>https://www.amazon.in/Inalsa-Micro-WD10-1000W-Multifunction-Resistant/dp/B07SLNG3LW/ref=sr_1_301?qid=1672923607&amp;s=kitchen&amp;sr=1-301</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</si>
  <si>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</si>
  <si>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</si>
  <si>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</si>
  <si>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</si>
  <si>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https://m.media-amazon.com/images/I/51pFS9lDzML._SY300_SX300_QL70_FMwebp_.jpg</t>
  </si>
  <si>
    <t>https://www.amazon.in/MR-BRAND-Portable-Electric-Rechargeable/dp/B0BNDGL26T/ref=sr_1_302?qid=1672923607&amp;s=kitchen&amp;sr=1-302</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</si>
  <si>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</si>
  <si>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</si>
  <si>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</si>
  <si>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</si>
  <si>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https://m.media-amazon.com/images/W/WEBP_402378-T2/images/I/31uAkMaOShS._SX300_SY300_QL70_FMwebp_.jpg</t>
  </si>
  <si>
    <t>https://www.amazon.in/Crompton-1200mm-Designer-Ceiling-Smoked/dp/B095PWLLY6/ref=sr_1_303?qid=1672923607&amp;s=kitchen&amp;sr=1-303</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</si>
  <si>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</si>
  <si>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</si>
  <si>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</si>
  <si>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</si>
  <si>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https://m.media-amazon.com/images/I/41yPeG8kXxL._SX300_SY300_QL70_FMwebp_.jpg</t>
  </si>
  <si>
    <t>https://www.amazon.in/Plastic-Powermatic-Jar-Juicer-Grinder-Chutney/dp/B07Y9PY6Y1/ref=sr_1_307?qid=1672923607&amp;s=kitchen&amp;sr=1-307</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</si>
  <si>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</si>
  <si>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</si>
  <si>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</si>
  <si>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</si>
  <si>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https://m.media-amazon.com/images/W/WEBP_402378-T1/images/I/41ZvKRULvDL._SY445_SX342_QL70_FMwebp_.jpg</t>
  </si>
  <si>
    <t>https://www.amazon.in/Aquadpure-Copper-ADJUSTER-Purifier-Technology/dp/B0BJ966M5K/ref=sr_1_308?qid=1672923607&amp;s=kitchen&amp;sr=1-308</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</si>
  <si>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</si>
  <si>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</si>
  <si>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</si>
  <si>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</si>
  <si>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https://m.media-amazon.com/images/I/41EuzetRjTL._SX300_SY300_QL70_FMwebp_.jpg</t>
  </si>
  <si>
    <t>https://www.amazon.in/AmazonBasics-Drip-Coffee-Maker-Black/dp/B086GVRP63/ref=sr_1_309?qid=1672923607&amp;s=kitchen&amp;sr=1-309</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</si>
  <si>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</si>
  <si>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</si>
  <si>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</si>
  <si>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</si>
  <si>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https://m.media-amazon.com/images/I/31vL9-jaaJL._SX300_SY300_QL70_FMwebp_.jpg</t>
  </si>
  <si>
    <t>https://www.amazon.in/Crompton-Delight-Circulator-Heater-Settings/dp/B08MVXPTDG/ref=sr_1_311?qid=1672923607&amp;s=kitchen&amp;sr=1-311</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</si>
  <si>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</si>
  <si>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</si>
  <si>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</si>
  <si>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</si>
  <si>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https://m.media-amazon.com/images/I/41OZjIUftuL._SX300_SY300_QL70_FMwebp_.jpg</t>
  </si>
  <si>
    <t>https://www.amazon.in/HANEUL-2000-Watt-Heater-HN-2500-Thermoset/dp/B0BMZ6SY89/ref=sr_1_312?qid=1672923607&amp;s=kitchen&amp;sr=1-312</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</si>
  <si>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</si>
  <si>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</si>
  <si>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</si>
  <si>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</si>
  <si>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https://m.media-amazon.com/images/I/41xLjSyJtYL._SX300_SY300_QL70_FMwebp_.jpg</t>
  </si>
  <si>
    <t>https://www.amazon.in/Melbon-Blower-Heater-2000-Watt-White/dp/B09P1MFKG1/ref=sr_1_313?qid=1672923607&amp;s=kitchen&amp;sr=1-313</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</si>
  <si>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</si>
  <si>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</si>
  <si>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</si>
  <si>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</si>
  <si>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https://m.media-amazon.com/images/I/51CyJ9dUiWL._SX300_SY300_QL70_FMwebp_.jpg</t>
  </si>
  <si>
    <t>https://www.amazon.in/Plastic-Laundry-Basket-Light-Grey/dp/B01LY9W8AF/ref=sr_1_314?qid=1672923607&amp;s=kitchen&amp;sr=1-314</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</si>
  <si>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</si>
  <si>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</si>
  <si>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</si>
  <si>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</si>
  <si>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https://m.media-amazon.com/images/I/31hXo964hqL._SY300_SX300_QL70_FMwebp_.jpg</t>
  </si>
  <si>
    <t>https://www.amazon.in/ACTIVA-APSRA-Approved-Ceiling-Warranty/dp/B07ZJND9B9/ref=sr_1_315?qid=1672923607&amp;s=kitchen&amp;sr=1-315</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</si>
  <si>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</si>
  <si>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</si>
  <si>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</si>
  <si>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</si>
  <si>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https://m.media-amazon.com/images/I/51RQbF6ZuLL._SX300_SY300_QL70_FMwebp_.jpg</t>
  </si>
  <si>
    <t>https://www.amazon.in/Shakti-Technology-S5-Pressure-Machine/dp/B0B2CWRDB1/ref=sr_1_316?qid=1672923607&amp;s=kitchen&amp;sr=1-316</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</si>
  <si>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</si>
  <si>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</si>
  <si>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</si>
  <si>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</si>
  <si>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https://m.media-amazon.com/images/W/WEBP_402378-T1/images/I/41tcKYuBPSL._SX300_SY300_QL70_FMwebp_.jpg</t>
  </si>
  <si>
    <t>https://www.amazon.in/American-Micronic-AMI-VCD21-1600WDx-Wet-1600Watts-21-litres-Stainless/dp/B072NCN9M4/ref=sr_1_317?qid=1672923607&amp;s=kitchen&amp;sr=1-317</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</si>
  <si>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</si>
  <si>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</si>
  <si>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</si>
  <si>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</si>
  <si>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https://m.media-amazon.com/images/W/WEBP_402378-T1/images/I/41Xg2TPKwyL._SX300_SY300_QL70_FMwebp_.jpg</t>
  </si>
  <si>
    <t>https://www.amazon.in/Demokrazy-Remover-Woolens-Sweaters-Blankets/dp/B08SKZ2RMG/ref=sr_1_318?qid=1672923607&amp;s=kitchen&amp;sr=1-318</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</si>
  <si>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</si>
  <si>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</si>
  <si>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</si>
  <si>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</si>
  <si>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https://m.media-amazon.com/images/W/WEBP_402378-T1/images/I/313WfOy8VSL._SX300_SY300_QL70_FMwebp_.jpg</t>
  </si>
  <si>
    <t>https://www.amazon.in/Instant-Vortex-2QT-EvenCrispTM-Technology/dp/B0B53DS4TF/ref=sr_1_316?qid=1672923609&amp;s=kitchen&amp;sr=1-316</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</si>
  <si>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</si>
  <si>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</si>
  <si>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</si>
  <si>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</si>
  <si>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https://m.media-amazon.com/images/W/WEBP_402378-T2/images/I/41ut+j+REdL._SY300_SX300_.jpg</t>
  </si>
  <si>
    <t>https://www.amazon.in/HUL-Pureit-Mineral-mounted-Purifier/dp/B08BJN4MP3/ref=sr_1_317?qid=1672923609&amp;s=kitchen&amp;sr=1-317</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</si>
  <si>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</si>
  <si>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</si>
  <si>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</si>
  <si>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</si>
  <si>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https://m.media-amazon.com/images/I/319t03ZuOML._SX300_SY300_QL70_FMwebp_.jpg</t>
  </si>
  <si>
    <t>https://www.amazon.in/Livpure-Glo-Star-RO-Mineraliser/dp/B0BCYQY9X5/ref=sr_1_318?qid=1672923609&amp;s=kitchen&amp;sr=1-318</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</si>
  <si>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</si>
  <si>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</si>
  <si>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</si>
  <si>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</si>
  <si>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https://images-na.ssl-images-amazon.com/images/W/WEBP_402378-T1/images/I/41EK0QNFSUL._SX300_SY300_QL70_FMwebp_.jpg</t>
  </si>
  <si>
    <t>https://www.amazon.in/Philips-HI113-1000-Watt-Plastic-Coating/dp/B009UORDX4/ref=sr_1_319?qid=1672923609&amp;s=kitchen&amp;sr=1-319</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</si>
  <si>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</si>
  <si>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</si>
  <si>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</si>
  <si>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</si>
  <si>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https://m.media-amazon.com/images/I/41FQI5F2OiL._SX300_SY300_QL70_FMwebp_.jpg</t>
  </si>
  <si>
    <t>https://www.amazon.in/Kuber-Industries-Foldable-Laundry-KUBMART11446/dp/B08VGDBF3B/ref=sr_1_320?qid=1672923609&amp;s=kitchen&amp;sr=1-320</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</si>
  <si>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</si>
  <si>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</si>
  <si>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</si>
  <si>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</si>
  <si>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https://m.media-amazon.com/images/I/414iVhwacbL._SX300_SY300_QL70_FMwebp_.jpg</t>
  </si>
  <si>
    <t>https://www.amazon.in/Preethi-MGA-502-0-4-Litre-Grind-Store/dp/B012ELCYUG/ref=sr_1_321?qid=1672923609&amp;s=kitchen&amp;sr=1-321</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</si>
  <si>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</si>
  <si>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</si>
  <si>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</si>
  <si>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</si>
  <si>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https://m.media-amazon.com/images/I/31W1xfnsOPL._SY300_SX300_QL70_FMwebp_.jpg</t>
  </si>
  <si>
    <t>https://www.amazon.in/Usha-Aurora-Iron-1000-Light/dp/B07S9M8YTY/ref=sr_1_322?qid=1672923609&amp;s=kitchen&amp;sr=1-322</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</si>
  <si>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</si>
  <si>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</si>
  <si>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</si>
  <si>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</si>
  <si>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https://m.media-amazon.com/images/W/WEBP_402378-T2/images/I/31Ly7OehCGL._SX300_SY300_QL70_FMwebp_.jpg</t>
  </si>
  <si>
    <t>https://www.amazon.in/ECOVACS-Robotic-Powerful-Advanced-Technology/dp/B0B19VJXQZ/ref=sr_1_323?qid=1672923609&amp;s=kitchen&amp;sr=1-323</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</si>
  <si>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</si>
  <si>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</si>
  <si>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</si>
  <si>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</si>
  <si>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https://m.media-amazon.com/images/W/WEBP_402378-T2/images/I/41emm+fTJmL._SX300_SY300_.jpg</t>
  </si>
  <si>
    <t>https://www.amazon.in/Kent-Gold-Optima-Spare-Kit/dp/B00SMFPJG0/ref=sr_1_324?qid=1672923609&amp;s=kitchen&amp;sr=1-324</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</si>
  <si>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</si>
  <si>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</si>
  <si>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</si>
  <si>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</si>
  <si>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https://m.media-amazon.com/images/I/41jJsvzPK0L._SY445_SX342_QL70_FMwebp_.jpg</t>
  </si>
  <si>
    <t>https://www.amazon.in/AVNISH-Water-Filter-Layer-Filtration/dp/B0BHYLCL19/ref=sr_1_325?qid=1672923609&amp;s=kitchen&amp;sr=1-325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</si>
  <si>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</si>
  <si>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</si>
  <si>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</si>
  <si>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</si>
  <si>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https://m.media-amazon.com/images/W/WEBP_402378-T1/images/I/31B8Pd1SmLL._SX300_SY300_QL70_FMwebp_.jpg</t>
  </si>
  <si>
    <t>https://www.amazon.in/Khaitan-ORFin-heater-Home-kitchen-K0/dp/B0BPJBTB3F/ref=sr_1_326?qid=1672923609&amp;s=kitchen&amp;sr=1-326</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</si>
  <si>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</si>
  <si>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</si>
  <si>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</si>
  <si>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</si>
  <si>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https://m.media-amazon.com/images/W/WEBP_402378-T2/images/I/41-76LhAc4S._SX300_SY300_QL70_FMwebp_.jpg</t>
  </si>
  <si>
    <t>https://www.amazon.in/USHA-RapidMix-500-Watt-Copper-Grinder/dp/B08MXJYB2V/ref=sr_1_331?qid=1672923609&amp;s=kitchen&amp;sr=1-331</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</si>
  <si>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</si>
  <si>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</si>
  <si>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</si>
  <si>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https://m.media-amazon.com/images/I/41NJizePolL._SX300_SY300_QL70_FMwebp_.jpg</t>
  </si>
  <si>
    <t>https://www.amazon.in/CSI-INTERNATIONAL%C2%AE-Instant-portable-Plastic/dp/B081B1JL35/ref=sr_1_332?qid=1672923609&amp;s=kitchen&amp;sr=1-332</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</si>
  <si>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</si>
  <si>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</si>
  <si>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</si>
  <si>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</si>
  <si>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https://m.media-amazon.com/images/I/31jWfV8N6+L._SY300_SX300_.jpg</t>
  </si>
  <si>
    <t>https://www.amazon.in/Havells-Gatik-400mm-Pedestal-White/dp/B09VL9KFDB/ref=sr_1_333?qid=1672923609&amp;s=kitchen&amp;sr=1-333</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</si>
  <si>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</si>
  <si>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</si>
  <si>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</si>
  <si>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</si>
  <si>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https://m.media-amazon.com/images/I/31RLcOp57gL._SX300_SY300_QL70_FMwebp_.jpg</t>
  </si>
  <si>
    <t>https://www.amazon.in/Dura-Clean-Plus-Filtration-Accessories/dp/B0B1MDZV9C/ref=sr_1_334?qid=1672923609&amp;s=kitchen&amp;sr=1-334</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</si>
  <si>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</si>
  <si>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</si>
  <si>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</si>
  <si>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</si>
  <si>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https://m.media-amazon.com/images/W/WEBP_402378-T2/images/I/51ngprQwafL._SY300_SX300_QL70_FMwebp_.jpg</t>
  </si>
  <si>
    <t>https://www.amazon.in/ROYAL-STEP-Portable-Electric-Rechargeable/dp/B08TT63N58/ref=sr_1_337?qid=1672923609&amp;s=kitchen&amp;sr=1-337</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</si>
  <si>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</si>
  <si>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</si>
  <si>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</si>
  <si>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</si>
  <si>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https://m.media-amazon.com/images/W/WEBP_402378-T2/images/I/21rLuqop7cL._SY300_SX300_QL70_FMwebp_.jpg</t>
  </si>
  <si>
    <t>https://www.amazon.in/Nirdambhay-Handheld-Portable-Resealer-Including/dp/B08YK7BBD2/ref=sr_1_338?qid=1672923609&amp;s=kitchen&amp;sr=1-338</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</si>
  <si>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</si>
  <si>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</si>
  <si>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</si>
  <si>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</si>
  <si>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https://m.media-amazon.com/images/W/WEBP_402378-T1/images/I/318oSoMwjsL._SX300_SY300_QL70_FMwebp_.jpg</t>
  </si>
  <si>
    <t>https://www.amazon.in/Cello-Non-Stick-Aluminium-Sandwich-Toaster/dp/B07YQ5SN4H/ref=sr_1_339?qid=1672923609&amp;s=kitchen&amp;sr=1-339</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</si>
  <si>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</si>
  <si>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</si>
  <si>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</si>
  <si>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</si>
  <si>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https://m.media-amazon.com/images/I/41EzVyKoA0L._SY445_SX342_QL70_FMwebp_.jpg</t>
  </si>
  <si>
    <t>https://www.amazon.in/Proven%C2%AE-Copper-ADJUSTER-Purifier-Technology/dp/B0B7FJNSZR/ref=sr_1_340?qid=1672923609&amp;s=kitchen&amp;sr=1-340</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</si>
  <si>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</si>
  <si>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</si>
  <si>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</si>
  <si>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</si>
  <si>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https://m.media-amazon.com/images/W/WEBP_402378-T1/images/I/31+mSNSzKXL._SY300_SX300_.jpg</t>
  </si>
  <si>
    <t>https://www.amazon.in/Morphy-Richards-Daisy-1000-Watt-White/dp/B01N6IJG0F/ref=sr_1_341?qid=1672923609&amp;s=kitchen&amp;sr=1-341</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</si>
  <si>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</si>
  <si>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</si>
  <si>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</si>
  <si>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</si>
  <si>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https://m.media-amazon.com/images/I/314V87LweLL._SX300_SY300_QL70_FMwebp_.jpg</t>
  </si>
  <si>
    <t>https://www.amazon.in/Lightweight-Automatic-bacterial-Weilburger-Soleplate/dp/B0B84QN4CN/ref=sr_1_342?qid=1672923609&amp;s=kitchen&amp;sr=1-342</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</si>
  <si>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</si>
  <si>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</si>
  <si>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</si>
  <si>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</si>
  <si>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https://m.media-amazon.com/images/W/WEBP_402378-T1/images/I/31RZz5dsEVL._SX300_SY300_QL70_FMwebp_.jpg</t>
  </si>
  <si>
    <t>https://www.amazon.in/Zuvexa-Poacher-Automatic-Steaming-Multicolor/dp/B0B8ZM9RVV/ref=sr_1_340?qid=1672923610&amp;s=kitchen&amp;sr=1-340</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</si>
  <si>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</si>
  <si>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</si>
  <si>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</si>
  <si>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</si>
  <si>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https://m.media-amazon.com/images/I/316y4IIKD6L._SX300_SY300_QL70_FMwebp_.jpg</t>
  </si>
  <si>
    <t>https://www.amazon.in/AO-Smith-HSE-VAS-15-Litre-Storage/dp/B01892MIPA/ref=sr_1_341?qid=1672923610&amp;s=kitchen&amp;sr=1-341</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</si>
  <si>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</si>
  <si>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</si>
  <si>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</si>
  <si>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</si>
  <si>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https://m.media-amazon.com/images/I/21954ou6hSL._SX300_SY300_QL70_FMwebp_.jpg</t>
  </si>
  <si>
    <t>https://www.amazon.in/Havells-Festiva-1200mm-Resistant-Ceiling/dp/B08ZHYNTM1/ref=sr_1_342?qid=1672923610&amp;s=kitchen&amp;sr=1-342</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</si>
  <si>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</si>
  <si>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</si>
  <si>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</si>
  <si>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</si>
  <si>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https://m.media-amazon.com/images/W/WEBP_402378-T1/images/I/41MrcJcvi3L._SX300_SY300_QL70_FMwebp_.jpg</t>
  </si>
  <si>
    <t>https://www.amazon.in/Handheld-Powerful-Filtration-Lightweight-Accessories/dp/B09SDDQQKP/ref=sr_1_343?qid=1672923610&amp;s=kitchen&amp;sr=1-343</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</si>
  <si>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</si>
  <si>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</si>
  <si>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</si>
  <si>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</si>
  <si>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https://m.media-amazon.com/images/I/51SvK5l5JRL._SX300_SY300_QL70_FMwebp_.jpg</t>
  </si>
  <si>
    <t>https://www.amazon.in/SM1515NEW-Sandwich-Floating-Hinges-1000Watt/dp/B0B5RP43VN/ref=sr_1_345?qid=1672923610&amp;s=kitchen&amp;sr=1-345</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</si>
  <si>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</si>
  <si>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</si>
  <si>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</si>
  <si>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</si>
  <si>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https://m.media-amazon.com/images/I/31TnmukIucL._SX300_SY300_QL70_FMwebp_.jpg</t>
  </si>
  <si>
    <t>https://www.amazon.in/Eureka-Forbes-Aquaguard-boiling-Technology/dp/B096NTB9XT/ref=sr_1_346?qid=1672923610&amp;s=kitchen&amp;sr=1-346</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</si>
  <si>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</si>
  <si>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</si>
  <si>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</si>
  <si>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</si>
  <si>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https://m.media-amazon.com/images/W/WEBP_402378-T2/images/I/31991seDfcL._SY300_SX300_QL70_FMwebp_.jpg</t>
  </si>
  <si>
    <t>https://www.amazon.in/Havells-Instanio-3-Litre-Instant-Geyser/dp/B078JF6X9B/ref=sr_1_347?qid=1672923610&amp;s=kitchen&amp;sr=1-347</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</si>
  <si>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</si>
  <si>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</si>
  <si>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</si>
  <si>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</si>
  <si>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https://m.media-amazon.com/images/W/WEBP_402378-T1/images/I/41875hbgKyL._SY300_SX300_QL70_FMwebp_.jpg</t>
  </si>
  <si>
    <t>https://www.amazon.in/Rechargeable-whisks%EF%BC%8C3-Speed-Adjustable-Cappuccino-Bulletproof/dp/B08CGW4GYR/ref=sr_1_348?qid=1672923610&amp;s=kitchen&amp;sr=1-348</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</si>
  <si>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</si>
  <si>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</si>
  <si>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</si>
  <si>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</si>
  <si>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https://m.media-amazon.com/images/W/WEBP_402378-T2/images/I/419H62Is66L._SX300_SY300_QL70_FMwebp_.jpg</t>
  </si>
  <si>
    <t>https://www.amazon.in/Panasonic-SR-WA22H-5-4-Litre-Automatic-Cooker/dp/B00A328ENA/ref=sr_1_349?qid=1672923610&amp;s=kitchen&amp;sr=1-349</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</si>
  <si>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</si>
  <si>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</si>
  <si>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</si>
  <si>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</si>
  <si>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https://m.media-amazon.com/images/I/41Lfns2oFNL._SX300_SY300_QL70_FMwebp_.jpg</t>
  </si>
  <si>
    <t>https://www.amazon.in/InstaCuppa-Handheld-Operated-Electric-Stainless/dp/B0763K5HLQ/ref=sr_1_350?qid=1672923610&amp;s=kitchen&amp;sr=1-350</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</si>
  <si>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</si>
  <si>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</si>
  <si>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</si>
  <si>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</si>
  <si>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https://m.media-amazon.com/images/W/WEBP_402378-T1/images/I/21df9THeM-L._SX300_SY300_QL70_FMwebp_.jpg</t>
  </si>
  <si>
    <t>https://www.amazon.in/Goodscity-Garment-Steamer-Clothes-Steam/dp/B09PDZNSBG/ref=sr_1_351?qid=1672923610&amp;s=kitchen&amp;sr=1-351</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</si>
  <si>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</si>
  <si>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</si>
  <si>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</si>
  <si>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</si>
  <si>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https://m.media-amazon.com/images/I/41SWYTwG5-L._SX300_SY300_QL70_FMwebp_.jpg</t>
  </si>
  <si>
    <t>https://www.amazon.in/Solidaire-550-Watt-Mixer-Grinder-SLD-550-B/dp/B085LPT5F4/ref=sr_1_356?qid=1672923610&amp;s=kitchen&amp;sr=1-356</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</si>
  <si>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</si>
  <si>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</si>
  <si>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</si>
  <si>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</si>
  <si>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https://m.media-amazon.com/images/I/31YvxM2eDDL._SX300_SY300_QL70_FMwebp_.jpg</t>
  </si>
  <si>
    <t>https://www.amazon.in/Amazon-Blender-Stainless-Blending-ISI-Marked/dp/B0B9RZ4G4W/ref=sr_1_357?qid=1672923610&amp;s=kitchen&amp;sr=1-357</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</si>
  <si>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</si>
  <si>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</si>
  <si>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</si>
  <si>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</si>
  <si>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https://m.media-amazon.com/images/W/WEBP_402378-T1/images/I/31l0oxTSJuL._SX300_SY300_QL70_FMwebp_.jpg</t>
  </si>
  <si>
    <t>https://www.amazon.in/Orpat-HHB-100E-250-Watt-Blender-White/dp/B0085W2MUQ/ref=sr_1_358?qid=1672923610&amp;s=kitchen&amp;sr=1-358</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</si>
  <si>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</si>
  <si>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</si>
  <si>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</si>
  <si>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</si>
  <si>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https://m.media-amazon.com/images/W/WEBP_402378-T1/images/I/41lGZWRZqOS._SX300_SY300_QL70_FMwebp_.jpg</t>
  </si>
  <si>
    <t>https://www.amazon.in/HealthSense-New-Feel-Rechargeable-Electric-Sweaters/dp/B09474JWN6/ref=sr_1_361?qid=1672923610&amp;s=kitchen&amp;sr=1-361</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</si>
  <si>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</si>
  <si>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</si>
  <si>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</si>
  <si>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</si>
  <si>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https://m.media-amazon.com/images/W/WEBP_402378-T1/images/I/310umqMFDRL._SX300_SY300_QL70_FMwebp_.jpg</t>
  </si>
  <si>
    <t>https://www.amazon.in/AGARO-Portable-Capacity-Automatic-33603/dp/B09G2VTHQM/ref=sr_1_362?qid=1672923610&amp;s=kitchen&amp;sr=1-362</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</si>
  <si>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</si>
  <si>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</si>
  <si>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</si>
  <si>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</si>
  <si>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https://m.media-amazon.com/images/W/WEBP_402378-T1/images/I/41e5RU3gPHL._SX300_SY300_QL70_FMwebp_.jpg</t>
  </si>
  <si>
    <t>https://www.amazon.in/AGARO-Imperial-Slow-Juicer-Watts/dp/B07R679HTT/ref=sr_1_363?qid=1672923610&amp;s=kitchen&amp;sr=1-363</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</si>
  <si>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</si>
  <si>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</si>
  <si>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</si>
  <si>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</si>
  <si>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</si>
  <si>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</si>
  <si>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</si>
  <si>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</si>
  <si>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</si>
  <si>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</si>
  <si>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https://m.media-amazon.com/images/I/41bdE73aspL._SX300_SY300_QL70_FMwebp_.jpg</t>
  </si>
  <si>
    <t>https://www.amazon.in/AmazonBasics-VCS35B15K-C-1-5-Litre-Bagless-Cylinder/dp/B07H3N8RJH/ref=sr_1_365?qid=1672923610&amp;s=kitchen&amp;sr=1-365</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</si>
  <si>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</si>
  <si>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</si>
  <si>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</si>
  <si>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</si>
  <si>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https://m.media-amazon.com/images/W/WEBP_402378-T2/images/I/31pzC6I+bEL._SY300_SX300_.jpg</t>
  </si>
  <si>
    <t>https://www.amazon.in/Crompton-IHL251-1500-Watt-Immersion-Heater/dp/B07K2HVKLL/ref=sr_1_366?qid=1672923610&amp;s=kitchen&amp;sr=1-366</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</si>
  <si>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</si>
  <si>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</si>
  <si>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</si>
  <si>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</si>
  <si>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https://m.media-amazon.com/images/I/41VYlxCZqLL._SX300_SY300_QL70_FMwebp_.jpg</t>
  </si>
  <si>
    <t>https://www.amazon.in/SaiEllin-Heater-Portable-Bedroom-Compact/dp/B09MQ9PDHR/ref=sr_1_364?qid=1672923611&amp;s=kitchen&amp;sr=1-364</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</si>
  <si>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</si>
  <si>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</si>
  <si>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</si>
  <si>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</si>
  <si>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https://m.media-amazon.com/images/I/31MEXd6TAoL._SX300_SY300_QL70_FMwebp_.jpg</t>
  </si>
  <si>
    <t>https://www.amazon.in/Bajaj-Majesty-Duetto-LPG-6-Litre/dp/B014HDJ7ZE/ref=sr_1_365?qid=1672923611&amp;s=kitchen&amp;sr=1-365</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</si>
  <si>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</si>
  <si>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</si>
  <si>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</si>
  <si>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</si>
  <si>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https://m.media-amazon.com/images/I/41ady4ISpWL._SX300_SY300_QL70_FMwebp_.jpg</t>
  </si>
  <si>
    <t>https://www.amazon.in/Black-Decker-BXIR2201IN-2200-Watt-Cordless/dp/B07D2NMTTV/ref=sr_1_366?qid=1672923611&amp;s=kitchen&amp;sr=1-366</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</si>
  <si>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</si>
  <si>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</si>
  <si>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</si>
  <si>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</si>
  <si>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https://m.media-amazon.com/images/W/WEBP_402378-T1/images/I/413XAuyrxWL._SX300_SY300_QL70_FMwebp_.jpg</t>
  </si>
  <si>
    <t>https://www.amazon.in/Inalsa-Easy-Mix-200-Watt-Mixer/dp/B075K76YW1/ref=sr_1_367?qid=1672923611&amp;s=kitchen&amp;sr=1-367</t>
  </si>
  <si>
    <t>Power Consumed: 800 W</t>
  </si>
  <si>
    <t>AFVRAZD6HB5ALMMLJRZYAA45RKFQ,AGUO5ELH4U5ORQ4F4NYJQNZNTX3A,AEKTWPXEMR5QE53HL2AV2SVFK2SQ</t>
  </si>
  <si>
    <t>Amit,Chahat Goyal,Gurpiyar Singh</t>
  </si>
  <si>
    <t>R34GHCVBN6M7BX,R3OA62LXAITW86,R3YGN1PYLTA95</t>
  </si>
  <si>
    <t>https://m.media-amazon.com/images/W/WEBP_402378-T1/images/I/51y3Y6qZScL._SY300_SX300_QL70_FMwebp_.jpg</t>
  </si>
  <si>
    <t>https://www.amazon.in/Longway-Blaze-Quartz-Heater-White/dp/B0BNLFQDG2/ref=sr_1_368?qid=1672923611&amp;s=kitchen&amp;sr=1-368</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</si>
  <si>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</si>
  <si>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</si>
  <si>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</si>
  <si>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</si>
  <si>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https://m.media-amazon.com/images/I/41-iQHWCwHL._SX300_SY300_QL70_FMwebp_.jpg</t>
  </si>
  <si>
    <t>https://www.amazon.in/Prestige-Wet-Grinder-PWG-07/dp/B082ZQ4479/ref=sr_1_369?qid=1672923611&amp;s=kitchen&amp;sr=1-369</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</si>
  <si>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</si>
  <si>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</si>
  <si>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</si>
  <si>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</si>
  <si>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https://m.media-amazon.com/images/W/WEBP_402378-T1/images/I/31oK2IDhhLL._SX300_SY300_QL70_FMwebp_.jpg</t>
  </si>
  <si>
    <t>https://www.amazon.in/Pigeon-Powerful-Stainless-Grinding-Polycarbonate/dp/B09Y358DZQ/ref=sr_1_370?qid=1672923611&amp;s=kitchen&amp;sr=1-370</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</si>
  <si>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</si>
  <si>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</si>
  <si>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</si>
  <si>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</si>
  <si>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https://m.media-amazon.com/images/I/41qqrzjPySL._SX300_SY300_QL70_FMwebp_.jpg</t>
  </si>
  <si>
    <t>https://www.amazon.in/Borosil-Volcano-Filled-Radiator-Heater/dp/B09M3F4HGB/ref=sr_1_371?qid=1672923611&amp;s=kitchen&amp;sr=1-371</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</si>
  <si>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</si>
  <si>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</si>
  <si>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</si>
  <si>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</si>
  <si>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https://m.media-amazon.com/images/I/31kbrfC16XL._SX300_SY300_QL70_FMwebp_.jpg</t>
  </si>
  <si>
    <t>https://www.amazon.in/Crompton-Solarium-Qube-Star-Rated-Storage/dp/B07VZH6ZBB/ref=sr_1_372?qid=1672923611&amp;s=kitchen&amp;sr=1-372</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</si>
  <si>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</si>
  <si>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</si>
  <si>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</si>
  <si>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</si>
  <si>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https://m.media-amazon.com/images/W/WEBP_402378-T2/images/I/41RI-hzCnvL._SY300_SX300_QL70_FMwebp_.jpg</t>
  </si>
  <si>
    <t>https://www.amazon.in/Singer-Aroma-1-8-Litre-Electric-Kettle/dp/B07F366Z51/ref=sr_1_373?qid=1672923611&amp;s=kitchen&amp;sr=1-373</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</si>
  <si>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</si>
  <si>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</si>
  <si>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</si>
  <si>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</si>
  <si>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https://m.media-amazon.com/images/W/WEBP_402378-T1/images/I/21vWJo4CXKL._SX300_SY300_QL70_FMwebp_.jpg</t>
  </si>
  <si>
    <t>https://www.amazon.in/Orient-Electric-Aura-Neo-IWAN03WSM3/dp/B077BTLQ67/ref=sr_1_374?qid=1672923611&amp;s=kitchen&amp;sr=1-374</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</si>
  <si>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</si>
  <si>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</si>
  <si>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</si>
  <si>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</si>
  <si>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https://m.media-amazon.com/images/I/41Yb7bZL3nL._SX300_SY300_QL70_FMwebp_.jpg</t>
  </si>
  <si>
    <t>https://www.amazon.in/Crompton-BRIO-1000-Years-Warranty/dp/B07YSJ7FF1/ref=sr_1_375?qid=1672923611&amp;s=kitchen&amp;sr=1-375</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</si>
  <si>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</si>
  <si>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</si>
  <si>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</si>
  <si>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</si>
  <si>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https://m.media-amazon.com/images/W/WEBP_402378-T1/images/I/41buv8eJQtL._SX300_SY300_QL70_FMwebp_.jpg</t>
  </si>
  <si>
    <t>https://www.amazon.in/Butterfly-Hero-500-Mixer-Grinder/dp/B07TXCY3YK/ref=sr_1_379?qid=1672923611&amp;s=kitchen&amp;sr=1-379</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</si>
  <si>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</si>
  <si>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</si>
  <si>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</si>
  <si>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</si>
  <si>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https://m.media-amazon.com/images/I/31Ex4oSr8RL._SX300_SY300_QL70_FMwebp_.jpg</t>
  </si>
  <si>
    <t>https://www.amazon.in/Racold-Eterno-Pro-Vertical-Metallic/dp/B07TC9F7PN/ref=sr_1_380?qid=1672923611&amp;s=kitchen&amp;sr=1-380</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</si>
  <si>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</si>
  <si>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</si>
  <si>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</si>
  <si>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</si>
  <si>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https://m.media-amazon.com/images/I/21ywp-zfTjL._SY445_SX342_QL70_FMwebp_.jpg</t>
  </si>
  <si>
    <t>https://www.amazon.in/LG-Convertible-Anti-Virus-Protection-PS-Q19YNZE/dp/B09NS5TKPN/ref=sr_1_381?qid=1672923611&amp;s=kitchen&amp;sr=1-381</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</si>
  <si>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</si>
  <si>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</si>
  <si>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</si>
  <si>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</si>
  <si>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https://m.media-amazon.com/images/I/41WfA7FDnzL._SX300_SY300_QL70_FMwebp_.jpg</t>
  </si>
  <si>
    <t>https://www.amazon.in/Eureka-Forbes-Amrit-Twin-Cartridge/dp/B00LP9RFSU/ref=sr_1_382?qid=1672923611&amp;s=kitchen&amp;sr=1-382</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</si>
  <si>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</si>
  <si>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</si>
  <si>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</si>
  <si>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</si>
  <si>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https://m.media-amazon.com/images/W/WEBP_402378-T2/images/I/411NB1EXJNL._SY300_SX300_QL70_FMwebp_.jpg</t>
  </si>
  <si>
    <t>https://www.amazon.in/Green-Tales-Sealer-Impulse-Machine-Packaging/dp/B0B7L86YCB/ref=sr_1_383?qid=1672923611&amp;s=kitchen&amp;sr=1-383</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</si>
  <si>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</si>
  <si>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</si>
  <si>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</si>
  <si>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</si>
  <si>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https://m.media-amazon.com/images/W/WEBP_402378-T2/images/I/51kEztAe73L._SX300_SY300_QL70_FMwebp_.jpg</t>
  </si>
  <si>
    <t>https://www.amazon.in/SaleOn-Charcoal-Electric-Appliances-Mix-colors/dp/B09VPH38JS/ref=sr_1_384?qid=1672923611&amp;s=kitchen&amp;sr=1-384</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</si>
  <si>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</si>
  <si>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</si>
  <si>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</si>
  <si>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</si>
  <si>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https://m.media-amazon.com/images/W/WEBP_402378-T1/images/I/315uFBgWK3L._SX300_SY300_QL70_FMwebp_.jpg</t>
  </si>
  <si>
    <t>https://www.amazon.in/SUJATA-Chutney-Jar-Small-8x8x8cm/dp/B01MUAUOCX/ref=sr_1_386?qid=1672923611&amp;s=kitchen&amp;sr=1-386</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</si>
  <si>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</si>
  <si>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</si>
  <si>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</si>
  <si>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</si>
  <si>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https://m.media-amazon.com/images/W/WEBP_402378-T2/images/I/41UBtJFuwEL._SX300_SY300_QL70_FMwebp_.jpg</t>
  </si>
  <si>
    <t>https://www.amazon.in/KHAITAN-AVAANTE-KA-2013-Halogen-Heater/dp/B09MB3DKG1/ref=sr_1_387?qid=1672923611&amp;s=kitchen&amp;sr=1-387</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</si>
  <si>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</si>
  <si>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</si>
  <si>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</si>
  <si>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</si>
  <si>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https://m.media-amazon.com/images/W/WEBP_402378-T2/images/I/41g0U0-t1RL._SX300_SY300_QL70_FMwebp_.jpg</t>
  </si>
  <si>
    <t>https://www.amazon.in/Kenstar-Watts-Filled-Radiator-Heater/dp/B08QHLXWV3/ref=sr_1_388?qid=1672923611&amp;s=kitchen&amp;sr=1-388</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</si>
  <si>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</si>
  <si>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</si>
  <si>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</si>
  <si>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</si>
  <si>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https://m.media-amazon.com/images/W/WEBP_402378-T1/images/I/41A6EmdtN8L._SY300_SX300_QL70_FMwebp_.jpg</t>
  </si>
  <si>
    <t>https://www.amazon.in/NEXOMS-Instant-Heating-Mounted-Stainless/dp/B07G147SZD/ref=sr_1_389?qid=1672923611&amp;s=kitchen&amp;sr=1-389</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</si>
  <si>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</si>
  <si>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</si>
  <si>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</si>
  <si>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</si>
  <si>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https://m.media-amazon.com/images/W/WEBP_402378-T2/images/I/41Ps3i9b4HL._SY300_SX300_QL70_FMwebp_.jpg</t>
  </si>
  <si>
    <t>https://www.amazon.in/BONIRY-Waffle-Maker-Inch-Watts/dp/B09LH32678/ref=sr_1_390?qid=1672923611&amp;s=kitchen&amp;sr=1-390</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</si>
  <si>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</si>
  <si>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</si>
  <si>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</si>
  <si>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</si>
  <si>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https://m.media-amazon.com/images/W/WEBP_402378-T1/images/I/41C90o+3GOL._SX300_SY300_.jpg</t>
  </si>
  <si>
    <t>https://www.amazon.in/Candes-BlowHot-Silent-Blower-Heater/dp/B09R1YFL6S/ref=sr_1_388?qid=1672923612&amp;s=kitchen&amp;sr=1-388</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</si>
  <si>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</si>
  <si>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</si>
  <si>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</si>
  <si>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</si>
  <si>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https://m.media-amazon.com/images/W/WEBP_402378-T2/images/I/41iZgQu0WLL._SY300_SX300_QL70_FMwebp_.jpg</t>
  </si>
  <si>
    <t>https://www.amazon.in/Ionix-Digital-Kitchen-Jewellery-Weighing/dp/B07Q4NJQC5/ref=sr_1_389?qid=1672923612&amp;s=kitchen&amp;sr=1-389</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</si>
  <si>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</si>
  <si>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</si>
  <si>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</si>
  <si>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</si>
  <si>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https://m.media-amazon.com/images/I/31B-f4QcESS._SX300_SY300_QL70_FMwebp_.jpg</t>
  </si>
  <si>
    <t>https://www.amazon.in/Kitchen-Kit-Electric-Stainless-Protection/dp/B097RN7BBK/ref=sr_1_390?qid=1672923612&amp;s=kitchen&amp;sr=1-390</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</si>
  <si>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</si>
  <si>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</si>
  <si>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</si>
  <si>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</si>
  <si>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https://m.media-amazon.com/images/W/WEBP_402378-T1/images/I/314qO8dyvRL._SX300_SY300_QL70_FMwebp_.jpg</t>
  </si>
  <si>
    <t>https://www.amazon.in/Racold-Pronto-3Litres-Vertical-Instant/dp/B097MKZHNV/ref=sr_1_391?qid=1672923612&amp;s=kitchen&amp;sr=1-391</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</si>
  <si>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</si>
  <si>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</si>
  <si>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</si>
  <si>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</si>
  <si>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https://m.media-amazon.com/images/W/WEBP_402378-T1/images/I/41d2SJq5sxL._SX300_SY300_QL70_FMwebp_.jpg</t>
  </si>
  <si>
    <t>https://www.amazon.in/ESN-999-Quality-Immersion-Heater/dp/B07LG96SDB/ref=sr_1_392?qid=1672923612&amp;s=kitchen&amp;sr=1-392</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</si>
  <si>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</si>
  <si>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</si>
  <si>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</si>
  <si>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</si>
  <si>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https://m.media-amazon.com/images/W/WEBP_402378-T1/images/I/31+EgPqYa6L._SX300_SY300_.jpg</t>
  </si>
  <si>
    <t>https://www.amazon.in/n1-Retail-Stainless-Indian-Coffee/dp/B08KS2KQTK/ref=sr_1_393?qid=1672923612&amp;s=kitchen&amp;sr=1-393</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</si>
  <si>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</si>
  <si>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</si>
  <si>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</si>
  <si>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</si>
  <si>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https://m.media-amazon.com/images/I/414gUKUBHML._SX300_SY300_QL70_FMwebp_.jpg</t>
  </si>
  <si>
    <t>https://www.amazon.in/Saiyam-Stainless-Espresso-Maker-Percolator/dp/B095K14P86/ref=sr_1_394?qid=1672923612&amp;s=kitchen&amp;sr=1-394</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</si>
  <si>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</si>
  <si>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</si>
  <si>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</si>
  <si>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</si>
  <si>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https://m.media-amazon.com/images/W/WEBP_402378-T2/images/I/410GwzE+TrL._SX342_SY445_.jpg</t>
  </si>
  <si>
    <t>https://www.amazon.in/KONVIO-NEER-Cartridge-Compatible-Pre-Filter/dp/B08K36NZSV/ref=sr_1_395?qid=1672923612&amp;s=kitchen&amp;sr=1-395</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</si>
  <si>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</si>
  <si>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</si>
  <si>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</si>
  <si>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</si>
  <si>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https://m.media-amazon.com/images/W/WEBP_402378-T1/images/I/41JWKjRa+PL._SX300_SY300_.jpg</t>
  </si>
  <si>
    <t>https://www.amazon.in/Havells-Glydo-1000-Watt-Iron-Charcoal/dp/B07LDPLSZC/ref=sr_1_396?qid=1672923612&amp;s=kitchen&amp;sr=1-396</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</si>
  <si>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</si>
  <si>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</si>
  <si>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</si>
  <si>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</si>
  <si>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https://m.media-amazon.com/images/I/41UGgTLOD4L._SX300_SY300_QL70_FMwebp_.jpg</t>
  </si>
  <si>
    <t>https://www.amazon.in/Raffles-Premium-Stainless-Indian-Coffee/dp/B07F1T31ZZ/ref=sr_1_397?qid=1672923612&amp;s=kitchen&amp;sr=1-397</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</si>
  <si>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</si>
  <si>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</si>
  <si>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</si>
  <si>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</si>
  <si>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https://m.media-amazon.com/images/I/41asnfU59KL._SY445_SX342_QL70_FMwebp_.jpg</t>
  </si>
  <si>
    <t>https://www.amazon.in/IONIX-Tap-filter-Multilayer-Filter-Pack/dp/B0BNDRK886/ref=sr_1_399?qid=1672923612&amp;s=kitchen&amp;sr=1-399</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</si>
  <si>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</si>
  <si>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</si>
  <si>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</si>
  <si>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</si>
  <si>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https://m.media-amazon.com/images/I/41EFR4bxzeL._SX300_SY300_QL70_FMwebp_.jpg</t>
  </si>
  <si>
    <t>https://www.amazon.in/KNYUC-MART-Electric-Compact-Adjustable/dp/B09ZVJXN5L/ref=sr_1_403?qid=1672923612&amp;s=kitchen&amp;sr=1-403</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</si>
  <si>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</si>
  <si>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</si>
  <si>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</si>
  <si>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</si>
  <si>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https://m.media-amazon.com/images/W/WEBP_402378-T1/images/I/41kr7l+z1FL._SY300_SX300_.jpg</t>
  </si>
  <si>
    <t>https://www.amazon.in/INKULTURE-Stainless-Measuring-Kitchen-Gadgets/dp/B08JKPVDKL/ref=sr_1_404?qid=1672923612&amp;s=kitchen&amp;sr=1-404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</si>
  <si>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</si>
  <si>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</si>
  <si>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</si>
  <si>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</si>
  <si>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https://m.media-amazon.com/images/W/WEBP_402378-T2/images/I/41UoZi45q9L._SX300_SY300_QL70_FMwebp_.jpg</t>
  </si>
  <si>
    <t>https://www.amazon.in/Macmillan-Aquafresh-Micron-Filter-Purifier/dp/B09JFR8H3Q/ref=sr_1_405?qid=1672923612&amp;s=kitchen&amp;sr=1-405</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</si>
  <si>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</si>
  <si>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</si>
  <si>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</si>
  <si>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</si>
  <si>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https://m.media-amazon.com/images/W/WEBP_402378-T2/images/I/41lYqkaeadL._SX300_SY300_QL70_FMwebp_.jpg</t>
  </si>
  <si>
    <t>https://www.amazon.in/Havells-Dzire-1000-Watt-Iron-Mint/dp/B07LDN9Q2P/ref=sr_1_406?qid=1672923612&amp;s=kitchen&amp;sr=1-406</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</si>
  <si>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</si>
  <si>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</si>
  <si>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</si>
  <si>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</si>
  <si>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https://m.media-amazon.com/images/W/WEBP_402378-T2/images/I/51fYpZRmZ2L._SX300_SY300_QL70_FMwebp_.jpg</t>
  </si>
  <si>
    <t>https://www.amazon.in/Tvara-Enterprise-Instant-Electric-Heating/dp/B08T8KWNQ9/ref=sr_1_407?qid=1672923612&amp;s=kitchen&amp;sr=1-407</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</si>
  <si>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</si>
  <si>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</si>
  <si>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</si>
  <si>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</si>
  <si>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https://m.media-amazon.com/images/W/WEBP_402378-T2/images/I/31C71rcp+1L._SY300_SX300_.jpg</t>
  </si>
  <si>
    <t>https://www.amazon.in/WinoteK-Instant-Portable-Geysers-automatic/dp/B07Y1RCCW5/ref=sr_1_409?qid=1672923612&amp;s=kitchen&amp;sr=1-409</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</si>
  <si>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</si>
  <si>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</si>
  <si>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</si>
  <si>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</si>
  <si>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https://m.media-amazon.com/images/I/41EI+3OYGaL._SY300_SX300_.jpg</t>
  </si>
  <si>
    <t>https://www.amazon.in/Kent-Alkaline-Filter-Pitcher-3-5-litres/dp/B0762HXMTF/ref=sr_1_410?qid=1672923612&amp;s=kitchen&amp;sr=1-410</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</si>
  <si>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</si>
  <si>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</si>
  <si>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</si>
  <si>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</si>
  <si>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https://m.media-amazon.com/images/I/41cZE9HcRUL._SX300_SY300_QL70_FMwebp_.jpg</t>
  </si>
  <si>
    <t>https://www.amazon.in/Sujata-DynaMix-DX-900-Watt-Grinder/dp/B00K57MR22/ref=sr_1_411?qid=1672923612&amp;s=kitchen&amp;sr=1-411</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</si>
  <si>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</si>
  <si>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</si>
  <si>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</si>
  <si>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</si>
  <si>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https://m.media-amazon.com/images/I/31Sh9NZmX-L._SX300_SY300_QL70_FMwebp_.jpg</t>
  </si>
  <si>
    <t>https://www.amazon.in/Lifelong-LLMG74-Mixer-Grinder-White/dp/B07TTSS5MP/ref=sr_1_412?qid=1672923612&amp;s=kitchen&amp;sr=1-412</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</si>
  <si>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</si>
  <si>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</si>
  <si>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</si>
  <si>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</si>
  <si>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https://m.media-amazon.com/images/I/41+oy999w7L._SY300_SX300_.jpg</t>
  </si>
  <si>
    <t>https://www.amazon.in/TTK-Prestige-Limited-Grinder-1200ml/dp/B09ZDVL7L8/ref=sr_1_413?qid=1672923612&amp;s=kitchen&amp;sr=1-413</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</si>
  <si>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</si>
  <si>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</si>
  <si>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</si>
  <si>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</si>
  <si>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https://m.media-amazon.com/images/W/WEBP_402378-T2/images/I/417Fqdo6KJL._SX300_SY300_QL70_FMwebp_.jpg</t>
  </si>
  <si>
    <t>https://www.amazon.in/AGARO-Regal-Electric-Ceramic-functions/dp/B09XHXXCFH/ref=sr_1_412?qid=1672923613&amp;s=kitchen&amp;sr=1-412</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</si>
  <si>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</si>
  <si>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</si>
  <si>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</si>
  <si>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</si>
  <si>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https://m.media-amazon.com/images/W/WEBP_402378-T1/images/I/411S8WHOsXL._SX300_SY300_QL70_FMwebp_.jpg</t>
  </si>
  <si>
    <t>https://www.amazon.in/Portable-Rechargeable-Smoothies-Vegetables-BOTTLE/dp/B0BL3R4RGS/ref=sr_1_415?qid=1672923613&amp;s=kitchen&amp;sr=1-415</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</si>
  <si>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</si>
  <si>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</si>
  <si>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</si>
  <si>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</si>
  <si>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https://m.media-amazon.com/images/I/417VKyMXuYL._SX300_SY300_QL70_FMwebp_.jpg</t>
  </si>
  <si>
    <t>https://www.amazon.in/Philips-HD6975-00-25-Litre-Digital/dp/B07P1BR7L8/ref=sr_1_417?qid=1672923613&amp;s=kitchen&amp;sr=1-417</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</si>
  <si>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</si>
  <si>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</si>
  <si>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</si>
  <si>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</si>
  <si>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https://m.media-amazon.com/images/W/WEBP_402378-T1/images/I/31gRT7Gvw7L._SY300_SX300_QL70_FMwebp_.jpg</t>
  </si>
  <si>
    <t>https://www.amazon.in/Usha-Electric-EI3710-1000W-Golden/dp/B078WB1VWJ/ref=sr_1_418?qid=1672923613&amp;s=kitchen&amp;sr=1-418</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</si>
  <si>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</si>
  <si>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</si>
  <si>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</si>
  <si>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</si>
  <si>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https://m.media-amazon.com/images/W/WEBP_402378-T1/images/I/41hoHTbN5rL._SX300_SY300_QL70_FMwebp_.jpg</t>
  </si>
  <si>
    <t>https://www.amazon.in/Spring-Chef-Stainless-Restaurant-Installation/dp/B0BP89YBC1/ref=sr_1_419?qid=1672923613&amp;s=kitchen&amp;sr=1-419</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</si>
  <si>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</si>
  <si>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</si>
  <si>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</si>
  <si>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</si>
  <si>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https://m.media-amazon.com/images/W/WEBP_402378-T2/images/I/41HoeX-PcDL._SY445_SX342_QL70_FMwebp_.jpg</t>
  </si>
  <si>
    <t>https://www.amazon.in/Themisto-TH-WS20-Digital-Weighing-Stainless/dp/B09W9V2PXG/ref=sr_1_420?qid=1672923613&amp;s=kitchen&amp;sr=1-420</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</si>
  <si>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</si>
  <si>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</si>
  <si>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</si>
  <si>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</si>
  <si>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https://m.media-amazon.com/images/I/41R4IgGsMaL._SX300_SY300_QL70_FMwebp_.jpg</t>
  </si>
  <si>
    <t>https://www.amazon.in/FYA-Handheld-Cordless-Wireless-Rechargeable/dp/B09XTQFFCG/ref=sr_1_421?qid=1672923613&amp;s=kitchen&amp;sr=1-421</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</si>
  <si>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</si>
  <si>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</si>
  <si>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</si>
  <si>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</si>
  <si>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https://m.media-amazon.com/images/W/WEBP_402378-T2/images/I/41mcGL9ei0L._SX300_SY300_QL70_FMwebp_.jpg</t>
  </si>
  <si>
    <t>https://www.amazon.in/Lifelong-Sandwich-Griller-Non-Stick-Plates/dp/B08LVVTGZK/ref=sr_1_422?qid=1672923613&amp;s=kitchen&amp;sr=1-422</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</si>
  <si>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</si>
  <si>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</si>
  <si>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</si>
  <si>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</si>
  <si>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https://m.media-amazon.com/images/W/WEBP_402378-T1/images/I/51Ule90yh0L._SX300_SY300_QL70_FMwebp_.jpg</t>
  </si>
  <si>
    <t>https://www.amazon.in/Kuber-Industries-Laundry-Basket-CTKTC1475/dp/B07J2BQZD6/ref=sr_1_427?qid=1672923613&amp;s=kitchen&amp;sr=1-427</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</si>
  <si>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</si>
  <si>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</si>
  <si>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</si>
  <si>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</si>
  <si>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https://m.media-amazon.com/images/I/41Fo2P8-4ZL._SY300_SX300_QL70_FMwebp_.jpg</t>
  </si>
  <si>
    <t>https://www.amazon.in/Bulfyss-Plastic-Remover-Cleaner-Remover/dp/B07HK53XM4/ref=sr_1_428?qid=1672923613&amp;s=kitchen&amp;sr=1-428</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</si>
  <si>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</si>
  <si>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</si>
  <si>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</si>
  <si>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</si>
  <si>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https://m.media-amazon.com/images/W/WEBP_402378-T2/images/I/41F-EWC+v+L._SY300_SX300_.jpg</t>
  </si>
  <si>
    <t>https://www.amazon.in/TOPLINE-Egg-Beater-Stainless-Attachments/dp/B08RDWBYCQ/ref=sr_1_429?qid=1672923613&amp;s=kitchen&amp;sr=1-429</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</si>
  <si>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</si>
  <si>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</si>
  <si>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</si>
  <si>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</si>
  <si>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https://m.media-amazon.com/images/W/WEBP_402378-T1/images/I/41Qu+vkjbcL._SY300_SX300_.jpg</t>
  </si>
  <si>
    <t>https://www.amazon.in/Empty-Trigger-Plastic-Spray-Bottle/dp/B09FHHTL8L/ref=sr_1_430_mod_primary_new?qid=1672923613&amp;s=kitchen&amp;sbo=RZvfv%2F%2FHxDF%2BO5021pAnSA%3D%3D&amp;sr=1-430</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</si>
  <si>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</si>
  <si>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</si>
  <si>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</si>
  <si>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</si>
  <si>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https://m.media-amazon.com/images/I/51V0CstI47L._SX300_SY300_QL70_FMwebp_.jpg</t>
  </si>
  <si>
    <t>https://www.amazon.in/LONAXA-Travel-Rechargeable-Fruit-Juicer/dp/B0BHNHMR3H/ref=sr_1_431?qid=1672923613&amp;s=kitchen&amp;sr=1-431</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</si>
  <si>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</si>
  <si>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</si>
  <si>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</si>
  <si>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</si>
  <si>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https://m.media-amazon.com/images/W/WEBP_402378-T1/images/I/41pb+fODkVL._SX300_SY300_.jpg</t>
  </si>
  <si>
    <t>https://www.amazon.in/Powermatic-Plus-CH-900-Watt-Grinder/dp/B07D8VBYB4/ref=sr_1_432?qid=1672923613&amp;s=kitchen&amp;sr=1-432</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</si>
  <si>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</si>
  <si>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</si>
  <si>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</si>
  <si>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</si>
  <si>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https://m.media-amazon.com/images/I/310R9iLp3mL._SX300_SY300_QL70_FMwebp_.jpg</t>
  </si>
  <si>
    <t>https://www.amazon.in/AGARO-Double-Layered-Boiling-Protection/dp/B0B3TBY2YX/ref=sr_1_433_mod_primary_new?qid=1672923613&amp;s=kitchen&amp;sbo=RZvfv%2F%2FHxDF%2BO5021pAnSA%3D%3D&amp;sr=1-433</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</si>
  <si>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</si>
  <si>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</si>
  <si>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</si>
  <si>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</si>
  <si>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https://m.media-amazon.com/images/W/WEBP_402378-T2/images/I/31YEW0-SNcL._SX300_SY300_QL70_FMwebp_.jpg</t>
  </si>
  <si>
    <t>https://www.amazon.in/Cafe-JEI-Filtration-Resistant-Borosilicate/dp/B088WCFPQF/ref=sr_1_436?qid=1672923613&amp;s=kitchen&amp;sr=1-436</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</si>
  <si>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</si>
  <si>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</si>
  <si>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</si>
  <si>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</si>
  <si>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https://m.media-amazon.com/images/W/WEBP_402378-T1/images/I/51IMz58igdL._SX300_SY300_QL70_FMwebp_.jpg</t>
  </si>
  <si>
    <t>https://www.amazon.in/Borosil-Prime-BGRILLPS11-Grill-Sandwich/dp/B07JZSG42Y/ref=sr_1_437?qid=1672923613&amp;s=kitchen&amp;sr=1-437</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</si>
  <si>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</si>
  <si>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</si>
  <si>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</si>
  <si>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</si>
  <si>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https://m.media-amazon.com/images/I/21NKf-n3WdL._SX300_SY300_QL70_FMwebp_.jpg</t>
  </si>
  <si>
    <t>https://www.amazon.in/Candes-Automatic-Instant-Multiple-Perfecto/dp/B08YRMBK9R/ref=sr_1_438?qid=1672923613&amp;s=kitchen&amp;sr=1-438</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</si>
  <si>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</si>
  <si>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</si>
  <si>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</si>
  <si>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</si>
  <si>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https://m.media-amazon.com/images/I/4108k4zDdOL._SY300_SX300_QL70_FMwebp_.jpg</t>
  </si>
  <si>
    <t>https://www.amazon.in/Prestige-PSMFB-Sandwich-Toaster-Plates/dp/B00935MGHS/ref=sr_1_436?qid=1672923614&amp;s=kitchen&amp;sr=1-436</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</si>
  <si>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</si>
  <si>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</si>
  <si>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</si>
  <si>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</si>
  <si>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https://m.media-amazon.com/images/I/41hBHbn0KFL._SX300_SY300_QL70_FMwebp_.jpg</t>
  </si>
  <si>
    <t>https://www.amazon.in/iBELL-MPK120L-Stainless-Purpose-Kettle/dp/B07B5XJ572/ref=sr_1_437?qid=1672923614&amp;s=kitchen&amp;sr=1-437</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</si>
  <si>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</si>
  <si>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</si>
  <si>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</si>
  <si>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</si>
  <si>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https://m.media-amazon.com/images/I/41QKvmjpVFL._SX300_SY300_QL70_FMwebp_.jpg</t>
  </si>
  <si>
    <t>https://www.amazon.in/Maharaja-Whiteline-Odacio-550-Watt-Grinder/dp/B086199CWG/ref=sr_1_438?qid=1672923614&amp;s=kitchen&amp;sr=1-438</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</si>
  <si>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</si>
  <si>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</si>
  <si>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</si>
  <si>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</si>
  <si>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https://m.media-amazon.com/images/W/WEBP_402378-T1/images/I/413b+0JACfL._SX300_SY300_.jpg</t>
  </si>
  <si>
    <t>https://www.amazon.in/Shakti-Technology-S3-Pressure-Cleaning/dp/B0BBWJFK5C/ref=sr_1_439?qid=1672923614&amp;s=kitchen&amp;sr=1-439</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</si>
  <si>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</si>
  <si>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</si>
  <si>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</si>
  <si>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</si>
  <si>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https://m.media-amazon.com/images/I/41XXDlWCBDL._SX300_SY300_QL70_FMwebp_.jpg</t>
  </si>
  <si>
    <t>https://www.amazon.in/cello-Stainless-Electric-Kettle-Silver/dp/B07GLS2563/ref=sr_1_440?qid=1672923614&amp;s=kitchen&amp;sr=1-440</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</si>
  <si>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</si>
  <si>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</si>
  <si>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</si>
  <si>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</si>
  <si>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https://m.media-amazon.com/images/I/31hQyi26uAL._SX300_SY300_QL70_FMwebp_.jpg</t>
  </si>
  <si>
    <t>https://www.amazon.in/AGARO-Ultrasonic-Humidifier-4-5Litres-Adjustable/dp/B09P182Z2H/ref=sr_1_441?qid=1672923614&amp;s=kitchen&amp;sr=1-441</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</si>
  <si>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</si>
  <si>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</si>
  <si>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</si>
  <si>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</si>
  <si>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https://m.media-amazon.com/images/W/WEBP_402378-T2/images/I/51wxUA6-CBL._SX300_SY300_QL70_FMwebp_.jpg</t>
  </si>
  <si>
    <t>https://www.amazon.in/Wolpin-Roller-Sheets-Remove-Clothes/dp/B0B59K1C8F/ref=sr_1_442?qid=1672923614&amp;s=kitchen&amp;sr=1-442</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</si>
  <si>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</si>
  <si>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</si>
  <si>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</si>
  <si>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</si>
  <si>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https://m.media-amazon.com/images/I/31Y+l9J1nYL._SY300_SX300_.jpg</t>
  </si>
  <si>
    <t>https://www.amazon.in/Measuring-Cups-Spoons-Set-Essential/dp/B06Y36JKC3/ref=sr_1_443?qid=1672923614&amp;s=kitchen&amp;sr=1-443</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</si>
  <si>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</si>
  <si>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</si>
  <si>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</si>
  <si>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</si>
  <si>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https://m.media-amazon.com/images/I/41wCglxg9qL._SX300_SY300_QL70_FMwebp_.jpg</t>
  </si>
  <si>
    <t>https://www.amazon.in/Sujata-Supermix-AM-007-Watt-Juicer-Grinder/dp/B075S9FVRY/ref=sr_1_444?qid=1672923614&amp;s=kitchen&amp;sr=1-444</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</si>
  <si>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</si>
  <si>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</si>
  <si>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</si>
  <si>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</si>
  <si>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https://m.media-amazon.com/images/I/31HohsWo-+L._SY445_SX342_.jpg</t>
  </si>
  <si>
    <t>https://www.amazon.in/Weighing-Multipurpose-Electronic-Measuring-Vegetable/dp/B08SJVD8QD/ref=sr_1_445?qid=1672923614&amp;s=kitchen&amp;sr=1-445</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</si>
  <si>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</si>
  <si>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</si>
  <si>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</si>
  <si>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</si>
  <si>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https://m.media-amazon.com/images/W/WEBP_402378-T2/images/I/31B7DwG79FL._SY445_SX342_QL70_FMwebp_.jpg</t>
  </si>
  <si>
    <t>https://www.amazon.in/V-Guard-Zenora-Litre-Purifier-Purification/dp/B07FJNNZCJ/ref=sr_1_446?qid=1672923614&amp;s=kitchen&amp;sr=1-446</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</si>
  <si>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</si>
  <si>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</si>
  <si>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</si>
  <si>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</si>
  <si>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https://m.media-amazon.com/images/W/WEBP_402378-T1/images/I/31uBcZhDMjL._SX300_SY300_QL70_FMwebp_.jpg</t>
  </si>
  <si>
    <t>https://www.amazon.in/Bajaj-Jars-Mixer-Grinder-White/dp/B09MFR93KS/ref=sr_1_447?qid=1672923614&amp;s=kitchen&amp;sr=1-447</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</si>
  <si>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</si>
  <si>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</si>
  <si>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</si>
  <si>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</si>
  <si>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https://m.media-amazon.com/images/W/WEBP_402378-T1/images/I/41XtCfScreS._SX300_SY300_QL70_FMwebp_.jpg</t>
  </si>
  <si>
    <t>https://www.amazon.in/Kent-Hand-Blender-300-White/dp/B07Y5FDPKV/ref=sr_1_451?qid=1672923614&amp;s=kitchen&amp;sr=1-451</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</si>
  <si>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</si>
  <si>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</si>
  <si>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</si>
  <si>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</si>
  <si>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https://m.media-amazon.com/images/I/41jv4fqU1EL._SY300_SX300_QL70_FMwebp_.jpg</t>
  </si>
  <si>
    <t>https://www.amazon.in/Prestige-PIC-15-0-1900-Watt-Induction/dp/B0756KCV5K/ref=sr_1_452?qid=1672923614&amp;s=kitchen&amp;sr=1-452</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</si>
  <si>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</si>
  <si>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</si>
  <si>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</si>
  <si>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</si>
  <si>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https://m.media-amazon.com/images/W/WEBP_402378-T2/images/I/41NSz+RdSoL._SX342_SY445_.jpg</t>
  </si>
  <si>
    <t>https://www.amazon.in/Aquadpure-Copper-RO-Automatic-Controller/dp/B0BJ6P3LSK/ref=sr_1_453?qid=1672923614&amp;s=kitchen&amp;sr=1-453</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</si>
  <si>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</si>
  <si>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</si>
  <si>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</si>
  <si>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</si>
  <si>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https://m.media-amazon.com/images/I/416VJv+z7CL._SY300_SX300_.jpg</t>
  </si>
  <si>
    <t>https://www.amazon.in/PrettyKrafts-Laundry-Foldable-Multipurpose-Slanting/dp/B09HS1NDRQ/ref=sr_1_454?qid=1672923614&amp;s=kitchen&amp;sr=1-454</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</si>
  <si>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</si>
  <si>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</si>
  <si>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</si>
  <si>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</si>
  <si>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https://m.media-amazon.com/images/I/41Mm2LXiZrL._SX300_SY300_QL70_FMwebp_.jpg</t>
  </si>
  <si>
    <t>https://www.amazon.in/Libra-Athena-Roti-Maker-Black/dp/B018SJJ0GE/ref=sr_1_455?qid=1672923614&amp;s=kitchen&amp;sr=1-455</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</si>
  <si>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</si>
  <si>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</si>
  <si>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</si>
  <si>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</si>
  <si>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https://m.media-amazon.com/images/I/31afXBXOUVL._SX300_SY300_QL70_FMwebp_.jpg</t>
  </si>
  <si>
    <t>https://www.amazon.in/Glen-Electric-Multi-Cooker-Boiler/dp/B09FPP3R1D/ref=sr_1_456?qid=1672923614&amp;s=kitchen&amp;sr=1-456</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</si>
  <si>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</si>
  <si>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</si>
  <si>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</si>
  <si>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</si>
  <si>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https://m.media-amazon.com/images/W/WEBP_402378-T2/images/I/41BMEYjkguL._SY300_SX300_QL70_FMwebp_.jpg</t>
  </si>
  <si>
    <t>https://www.amazon.in/Dynore-Stainless-Measuring-8-Pieces-DS_45/dp/B01F7B2JCI/ref=sr_1_457?qid=1672923614&amp;s=kitchen&amp;sr=1-457</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</si>
  <si>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</si>
  <si>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</si>
  <si>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</si>
  <si>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</si>
  <si>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https://m.media-amazon.com/images/W/WEBP_402378-T1/images/I/51B4Ea7gRCL._SX300_SY300_QL70_FMwebp_.jpg</t>
  </si>
  <si>
    <t>https://www.amazon.in/SAIELLIN-Clothes-Sweater-Defuzzer-Trimmer/dp/B09NNZ1GF7/ref=sr_1_458?qid=1672923614&amp;s=kitchen&amp;sr=1-458</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</si>
  <si>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</si>
  <si>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</si>
  <si>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</si>
  <si>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</si>
  <si>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https://m.media-amazon.com/images/I/41xjCi0e7GL._SX300_SY300_QL70_FMwebp_.jpg</t>
  </si>
  <si>
    <t>https://www.amazon.in/Monitor-Split-AC-Stand-White/dp/B01CS4A5V4/ref=sr_1_459?qid=1672923614&amp;s=kitchen&amp;sr=1-459</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</si>
  <si>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</si>
  <si>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</si>
  <si>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</si>
  <si>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</si>
  <si>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https://m.media-amazon.com/images/I/41mZWS7bb+L._SX342_SY445_.jpg</t>
  </si>
  <si>
    <t>https://www.amazon.in/Induction-Cooktop-Overheat-Protection-Certified/dp/B0BL11S5QK/ref=sr_1_460?qid=1672923614&amp;s=kitchen&amp;sr=1-460</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</si>
  <si>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</si>
  <si>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</si>
  <si>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</si>
  <si>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</si>
  <si>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https://m.media-amazon.com/images/I/41ugz3c3G1L._SY300_SX300_QL70_FMwebp_.jpg</t>
  </si>
  <si>
    <t>https://www.amazon.in/KENT-POWP-Sediment-Filter-Thread-WCAP/dp/B09BL2KHQW/ref=sr_1_461_mod_primary_new?qid=1672923614&amp;s=kitchen&amp;sbo=RZvfv%2F%2FHxDF%2BO5021pAnSA%3D%3D&amp;sr=1-461</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</si>
  <si>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</si>
  <si>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</si>
  <si>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</si>
  <si>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</si>
  <si>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https://m.media-amazon.com/images/W/WEBP_402378-T1/images/I/31QVpoSYsrL._SX300_SY300_QL70_FMwebp_.jpg</t>
  </si>
  <si>
    <t>https://www.amazon.in/LACOPINE-Mini-Pocket-Roller-White/dp/B081RLM75M/ref=sr_1_462?qid=1672923614&amp;s=kitchen&amp;sr=1-462</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</si>
  <si>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</si>
  <si>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</si>
  <si>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</si>
  <si>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</si>
  <si>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https://m.media-amazon.com/images/W/WEBP_402378-T1/images/I/41VOCgvMKJL._SX300_SY300_QL70_FMwebp_.jpg</t>
  </si>
  <si>
    <t>https://www.amazon.in/SEK170L-Premium-Stainless-Electric-Cut-Off/dp/B07SYYVP69/ref=sr_1_460?qid=1672923615&amp;s=kitchen&amp;sr=1-460</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</si>
  <si>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</si>
  <si>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</si>
  <si>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</si>
  <si>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</si>
  <si>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https://m.media-amazon.com/images/I/41Peadim8bL._SX300_SY300_QL70_FMwebp_.jpg</t>
  </si>
  <si>
    <t>https://www.amazon.in/Activa-Nutri-Mixer-Grinder-Lasting/dp/B0BDZWMGZ1/ref=sr_1_461?qid=1672923615&amp;s=kitchen&amp;sr=1-461</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</si>
  <si>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</si>
  <si>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</si>
  <si>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</si>
  <si>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</si>
  <si>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https://m.media-amazon.com/images/I/415634DtKfL._SX300_SY300_QL70_FMwebp_.jpg</t>
  </si>
  <si>
    <t>https://www.amazon.in/Sujata-Dynamix-900W-900-Watt-Mixer-Grinder/dp/B078JT7LTD/ref=sr_1_462?qid=1672923615&amp;s=kitchen&amp;sr=1-462</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</si>
  <si>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</si>
  <si>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</si>
  <si>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</si>
  <si>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</si>
  <si>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https://m.media-amazon.com/images/W/WEBP_402378-T1/images/I/41YFjcEIwWL._SX300_SY300_QL70_FMwebp_.jpg</t>
  </si>
  <si>
    <t>https://www.amazon.in/Cordless-resistant-soleplate-Vertical-Horizontal/dp/B09WF4Q7B3/ref=sr_1_463?qid=1672923615&amp;s=kitchen&amp;sr=1-463</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</si>
  <si>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</si>
  <si>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</si>
  <si>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</si>
  <si>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</si>
  <si>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https://m.media-amazon.com/images/I/31grDt8hrBS._SX300_SY300_QL70_FMwebp_.jpg</t>
  </si>
  <si>
    <t>https://www.amazon.in/Vacuum-Mop-Intelligent-Navigation-Connectivity-Assistant/dp/B092R48XXB/ref=sr_1_464?qid=1672923615&amp;s=kitchen&amp;sr=1-464</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</si>
  <si>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</si>
  <si>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</si>
  <si>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</si>
  <si>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</si>
  <si>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https://m.media-amazon.com/images/I/41+zSXivpML._SY300_SX300_.jpg</t>
  </si>
  <si>
    <t>https://www.amazon.in/Havells-FHVVEDXOWH08-Ventil-200mm-White/dp/B00KIDSU8S/ref=sr_1_465?qid=1672923615&amp;s=kitchen&amp;sr=1-465</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</si>
  <si>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</si>
  <si>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</si>
  <si>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</si>
  <si>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</si>
  <si>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https://m.media-amazon.com/images/I/41hYZPZaWfS._SX300_SY300_QL70_FMwebp_.jpg</t>
  </si>
  <si>
    <t>https://www.amazon.in/AGARO-Setting-Whisking-Warranty-33554/dp/B0977CGNJJ/ref=sr_1_466?qid=1672923615&amp;s=kitchen&amp;sr=1-466</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</si>
  <si>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</si>
  <si>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</si>
  <si>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</si>
  <si>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</si>
  <si>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https://m.media-amazon.com/images/I/31rcvrnc1RL._SX300_SY300_QL70_FMwebp_.jpg</t>
  </si>
  <si>
    <t>https://www.amazon.in/Crompton-Highspeed-Anti-Dust-Ceiling-Efficient/dp/B08WWKM5HQ/ref=sr_1_467?qid=1672923615&amp;s=kitchen&amp;sr=1-467</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</si>
  <si>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</si>
  <si>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</si>
  <si>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</si>
  <si>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</si>
  <si>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https://m.media-amazon.com/images/W/WEBP_402378-T1/images/I/414fV+i+rcL._SY300_SX300_.jpg</t>
  </si>
  <si>
    <t>https://www.amazon.in/Lifelong-Waffled105-750-Watt-Waffle-Maker/dp/B015GX9Y0W/ref=sr_1_468?qid=1672923615&amp;s=kitchen&amp;sr=1-468</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</si>
  <si>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</si>
  <si>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</si>
  <si>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</si>
  <si>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</si>
  <si>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https://m.media-amazon.com/images/W/WEBP_402378-T1/images/I/51rf2161JNL._SX300_SY300_QL70_FMwebp_.jpg</t>
  </si>
  <si>
    <t>https://www.amazon.in/Kuber-Industries-Waterproof-Organizer-CTKTC044992/dp/B089BDBDGM/ref=sr_1_469?qid=1672923615&amp;s=kitchen&amp;sr=1-469</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</si>
  <si>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</si>
  <si>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</si>
  <si>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</si>
  <si>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https://www.amazon.in/Portable-Compact-Electric-Wall-Outlet-Adjustable/dp/B0BPBG712X/ref=sr_1_470?qid=1672923615&amp;s=kitchen&amp;sr=1-470</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</si>
  <si>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</si>
  <si>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</si>
  <si>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</si>
  <si>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</si>
  <si>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https://m.media-amazon.com/images/I/41CAIlYtE+L._SY300_SX300_.jpg</t>
  </si>
  <si>
    <t>https://www.amazon.in/Karcher-WD-Multi-Purpose-Vacuum-Cleaner/dp/B00JBNZPFM/ref=sr_1_471?qid=1672923615&amp;s=kitchen&amp;sr=1-471</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</si>
  <si>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</si>
  <si>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</si>
  <si>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</si>
  <si>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</si>
  <si>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https://m.media-amazon.com/images/W/WEBP_402378-T2/images/I/41vooC+8vUL._SY300_SX300_.jpg</t>
  </si>
  <si>
    <t>https://www.amazon.in/Inalsa-Digital-Fryer-Nutri-Fry/dp/B08N6P8G5K/ref=sr_1_475?qid=1672923615&amp;s=kitchen&amp;sr=1-475</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</si>
  <si>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</si>
  <si>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</si>
  <si>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</si>
  <si>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</si>
  <si>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https://m.media-amazon.com/images/I/418vOzm6DZL._SX300_SY300_QL70_FMwebp_.jpg</t>
  </si>
  <si>
    <t>https://www.amazon.in/AmazonBasics-400mm-Pedestal-Remote-White/dp/B07NPBG1B4/ref=sr_1_477?qid=1672923615&amp;s=kitchen&amp;sr=1-477</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</si>
  <si>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</si>
  <si>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</si>
  <si>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</si>
  <si>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</si>
  <si>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https://m.media-amazon.com/images/I/310wgAGevYL._SY445_SX342_QL70_FMwebp_.jpg</t>
  </si>
  <si>
    <t>https://www.amazon.in/Crystal-Cartridge-size-Fresh-Clean/dp/B01MRARGBW/ref=sr_1_478?qid=1672923615&amp;s=kitchen&amp;sr=1-478</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</si>
  <si>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</si>
  <si>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</si>
  <si>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</si>
  <si>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</si>
  <si>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https://m.media-amazon.com/images/W/WEBP_402378-T2/images/I/414WPLTqm0L._SX300_SY300_QL70_FMwebp_.jpg</t>
  </si>
  <si>
    <t>https://www.amazon.in/Borosil-Rio-1-5L-Electric-Kettle/dp/B07VZYMQNZ/ref=sr_1_479?qid=1672923615&amp;s=kitchen&amp;sr=1-479</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</si>
  <si>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</si>
  <si>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</si>
  <si>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</si>
  <si>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</si>
  <si>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https://m.media-amazon.com/images/W/WEBP_402378-T2/images/I/31RpzeqSq3L._SX300_SY300_QL70_FMwebp_.jpg</t>
  </si>
  <si>
    <t>https://www.amazon.in/Havells-Ambrose-1200mm-Ceiling-Pearl/dp/B01L7C4IU2/ref=sr_1_480?qid=1672923615&amp;s=kitchen&amp;sr=1-480</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</si>
  <si>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</si>
  <si>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</si>
  <si>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</si>
  <si>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</si>
  <si>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https://m.media-amazon.com/images/I/41d7YWtyLCL._SX300_SY300_QL70_FMwebp_.jpg</t>
  </si>
  <si>
    <t>https://www.amazon.in/PHILIPS-Coffee-HD7432-20-Medium/dp/B09H7JDJCW/ref=sr_1_483?qid=1672923615&amp;s=kitchen&amp;sr=1-483</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</si>
  <si>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</si>
  <si>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</si>
  <si>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</si>
  <si>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</si>
  <si>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https://m.media-amazon.com/images/W/WEBP_402378-T2/images/I/51M0UevRosL._SY300_SX300_QL70_FMwebp_.jpg</t>
  </si>
  <si>
    <t>https://www.amazon.in/Eureka-Forbes-Euroclean-Vacuum-Cleaner/dp/B07F6GXNPB/ref=sr_1_485?qid=1672923615&amp;s=kitchen&amp;sr=1-485</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</si>
  <si>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</si>
  <si>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</si>
  <si>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</si>
  <si>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</si>
  <si>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https://m.media-amazon.com/images/I/41zyYoNFiGL._SX300_SY300_QL70_FMwebp_.jpg</t>
  </si>
  <si>
    <t>https://www.amazon.in/Larrito-Humidifiers-Humidifier-humidifiers-HUMIDIFIRE/dp/B0B97D658R/ref=sr_1_484?qid=1672923617&amp;s=kitchen&amp;sr=1-484</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</si>
  <si>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</si>
  <si>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</si>
  <si>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</si>
  <si>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</si>
  <si>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https://m.media-amazon.com/images/W/WEBP_402378-T1/images/I/51eq6GwXn-L._SX300_SY300_QL70_FMwebp_.jpg</t>
  </si>
  <si>
    <t>https://www.amazon.in/Hilton-Quartz-Heater-Watt-Certified/dp/B09NFSHCWN/ref=sr_1_485?qid=1672923617&amp;s=kitchen&amp;sr=1-485</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</si>
  <si>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</si>
  <si>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</si>
  <si>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</si>
  <si>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</si>
  <si>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https://m.media-amazon.com/images/W/WEBP_402378-T2/images/I/310sR2giQrL._SX300_SY300_QL70_FMwebp_.jpg</t>
  </si>
  <si>
    <t>https://www.amazon.in/Syska-SDI-07-Stellar-Dry-Iron/dp/B076VQS87V/ref=sr_1_486_mod_primary_new?qid=1672923617&amp;s=kitchen&amp;sbo=RZvfv%2F%2FHxDF%2BO5021pAnSA%3D%3D&amp;sr=1-486</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</si>
  <si>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</si>
  <si>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</si>
  <si>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</si>
  <si>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</si>
  <si>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https://m.media-amazon.com/images/W/WEBP_402378-T2/images/I/21JwUdnWL4L._SX300_SY300_QL70_FMwebp_.jpg</t>
  </si>
  <si>
    <t>https://www.amazon.in/IKEA-Frother-Coffee-Drinks-Black/dp/B09LMMFW3S/ref=sr_1_487_mod_primary_new?qid=1672923617&amp;s=kitchen&amp;sbo=RZvfv%2F%2FHxDF%2BO5021pAnSA%3D%3D&amp;sr=1-487</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</si>
  <si>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</si>
  <si>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</si>
  <si>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</si>
  <si>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</si>
  <si>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https://m.media-amazon.com/images/I/41n90w1dlJL._SY445_SX342_QL70_FMwebp_.jpg</t>
  </si>
  <si>
    <t>https://www.amazon.in/IONIX-Tap-Multilayer-Filter-Filter-Pack/dp/B0BBLHTRM9/ref=sr_1_488?qid=1672923617&amp;s=kitchen&amp;sr=1-488</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</si>
  <si>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</si>
  <si>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</si>
  <si>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</si>
  <si>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</si>
  <si>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https://m.media-amazon.com/images/I/41wOaCtfCZL._SY300_SX300_QL70_FMwebp_.jpg</t>
  </si>
  <si>
    <t>https://www.amazon.in/Kitchengenixs-Waffle-Maker-Inch-Watts/dp/B0BJYSCWFQ/ref=sr_1_489?qid=1672923617&amp;s=kitchen&amp;sr=1-489</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</si>
  <si>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</si>
  <si>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</si>
  <si>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</si>
  <si>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</si>
  <si>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https://m.media-amazon.com/images/W/WEBP_402378-T1/images/I/31gr8xzOhEL._SX300_SY300_QL70_FMwebp_.jpg</t>
  </si>
  <si>
    <t>https://www.amazon.in/Bajaj-HM-01-250-Watt-Mixer/dp/B0187F2IOK/ref=sr_1_490?qid=1672923617&amp;s=kitchen&amp;sr=1-490</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</si>
  <si>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</si>
  <si>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</si>
  <si>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</si>
  <si>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</si>
  <si>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https://m.media-amazon.com/images/I/51HzkPoNUzL._SX300_SY300_QL70_FMwebp_.jpg</t>
  </si>
  <si>
    <t>https://www.amazon.in/Electric-Handheld-BLACK-COFFEE-BEATER/dp/B0B8CB7MHW/ref=sr_1_491?qid=1672923617&amp;s=kitchen&amp;sr=1-491</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</si>
  <si>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</si>
  <si>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</si>
  <si>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</si>
  <si>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</si>
  <si>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https://m.media-amazon.com/images/W/WEBP_402378-T1/images/I/41UHdKluMBL._SY300_SX300_QL70_FMwebp_.jpg</t>
  </si>
  <si>
    <t>https://www.amazon.in/Usha-812-Thermo-Room-Heater/dp/B07K19NYZ8/ref=sr_1_492?qid=1672923617&amp;s=kitchen&amp;sr=1-492</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</si>
  <si>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</si>
  <si>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</si>
  <si>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</si>
  <si>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</si>
  <si>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https://m.media-amazon.com/images/W/WEBP_402378-T2/images/I/51WNhYBloRL._SY300_SX300_QL70_FMwebp_.jpg</t>
  </si>
  <si>
    <t>https://www.amazon.in/akiara-Tailoring-Stitching-Scissors-Accessories/dp/B08ZXZ362Z/ref=sr_1_493?qid=1672923617&amp;s=kitchen&amp;sr=1-493</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</si>
  <si>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</si>
  <si>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</si>
  <si>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</si>
  <si>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</si>
  <si>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https://m.media-amazon.com/images/W/WEBP_402378-T1/images/I/41lsUHKNfSL._SY300_SX300_QL70_FMwebp_.jpg</t>
  </si>
  <si>
    <t>https://www.amazon.in/Usha-1212-PTC-Adjustable-Thermostat/dp/B00GHL8VP2/ref=sr_1_494?qid=1672923617&amp;s=kitchen&amp;sr=1-494</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</si>
  <si>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</si>
  <si>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</si>
  <si>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</si>
  <si>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</si>
  <si>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https://m.media-amazon.com/images/W/WEBP_402378-T1/images/I/41KMMCNMM1L._SX300_SY300_QL70_FMwebp_.jpg</t>
  </si>
  <si>
    <t>https://www.amazon.in/Handheld-Electric-Vegetable-Wireless-Processor/dp/B0B9JZW1SQ/ref=sr_1_495_mod_primary_new?qid=1672923617&amp;s=kitchen&amp;sbo=RZvfv%2F%2FHxDF%2BO5021pAnSA%3D%3D&amp;sr=1-495</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</si>
  <si>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</si>
  <si>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</si>
  <si>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</si>
  <si>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</si>
  <si>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https://m.media-amazon.com/images/I/41JyZuDzDgL._SX300_SY300_QL70_FMwebp_.jpg</t>
  </si>
  <si>
    <t>https://www.amazon.in/Philips-HD9306-06-1-5-Litre-Multicolor/dp/B00TI8E7BI/ref=sr_1_499?qid=1672923617&amp;s=kitchen&amp;sr=1-499</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</si>
  <si>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</si>
  <si>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</si>
  <si>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</si>
  <si>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</si>
  <si>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https://m.media-amazon.com/images/I/51GEjZAmNRL._SX300_SY300_QL70_FMwebp_.jpg</t>
  </si>
  <si>
    <t>https://www.amazon.in/LIBRA-Portable-Heater-Adjustable-Thermostat/dp/B07J9KXQCC/ref=sr_1_500?qid=1672923617&amp;s=kitchen&amp;sr=1-500</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</si>
  <si>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</si>
  <si>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</si>
  <si>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</si>
  <si>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</si>
  <si>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https://m.media-amazon.com/images/W/WEBP_402378-T1/images/I/519f6z2dnPL._SY300_SX300_QL70_FMwebp_.jpg</t>
  </si>
  <si>
    <t>https://www.amazon.in/Hair-Removers-Laundry-Remover-Reusable/dp/B0B3JSWG81/ref=sr_1_501?qid=1672923617&amp;s=kitchen&amp;sr=1-501</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</si>
  <si>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</si>
  <si>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</si>
  <si>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</si>
  <si>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</si>
  <si>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https://m.media-amazon.com/images/I/41fDdRtjfxL._SY445_SX342_QL70_FMwebp_.jpg</t>
  </si>
  <si>
    <t>https://www.amazon.in/Noir-Aqua-Spanner-Purifiers-cartridge/dp/B08L7J3T31/ref=sr_1_502?qid=1672923617&amp;s=kitchen&amp;sr=1-502</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</si>
  <si>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</si>
  <si>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</si>
  <si>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</si>
  <si>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</si>
  <si>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https://m.media-amazon.com/images/I/41gzDxk4+kL._SY300_SX300_.jpg</t>
  </si>
  <si>
    <t>https://www.amazon.in/Prestige-Delight-PRWO-1-Litre-Electric/dp/B01M6453MB/ref=sr_1_503?qid=1672923617&amp;s=kitchen&amp;sr=1-503</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</si>
  <si>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</si>
  <si>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</si>
  <si>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</si>
  <si>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</si>
  <si>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https://m.media-amazon.com/images/W/WEBP_402378-T1/images/I/41qmt2a159L._SX300_SY300_QL70_FMwebp_.jpg</t>
  </si>
  <si>
    <t>https://www.amazon.in/Bajaj-RX-10-2000-Watt-Convector/dp/B009P2LIL4/ref=sr_1_504?qid=1672923617&amp;s=kitchen&amp;sr=1-504</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</si>
  <si>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</si>
  <si>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</si>
  <si>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</si>
  <si>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</si>
  <si>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https://m.media-amazon.com/images/W/WEBP_402378-T1/images/I/51pNg1Zy4+L._SX300_SY300_.jpg</t>
  </si>
  <si>
    <t>https://www.amazon.in/Havells-Ventilair-230mm-Exhaust-Grey/dp/B00J5DYCCA/ref=sr_1_505?qid=1672923617&amp;s=kitchen&amp;sr=1-505</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</si>
  <si>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</si>
  <si>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</si>
  <si>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</si>
  <si>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</si>
  <si>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https://m.media-amazon.com/images/W/WEBP_402378-T1/images/I/51J2Wk-+c+L._SY300_SX300_.jpg</t>
  </si>
  <si>
    <t>https://www.amazon.in/Borosil-Jumbo-1000-Watt-Grill-Sandwich/dp/B01486F4G6/ref=sr_1_506?qid=1672923617&amp;s=kitchen&amp;sr=1-506</t>
  </si>
  <si>
    <t>Product_Id</t>
  </si>
  <si>
    <t>Sum of discounted_price</t>
  </si>
  <si>
    <t>Sum of rating_count</t>
  </si>
  <si>
    <t>Grand Total</t>
  </si>
  <si>
    <t>Sum of potential_revenue</t>
  </si>
  <si>
    <t>category_extc</t>
  </si>
  <si>
    <t>Count of Product_Id</t>
  </si>
  <si>
    <t>Average of actual_price</t>
  </si>
  <si>
    <t>Average of discounted_price</t>
  </si>
  <si>
    <t>Average of discount_percentage</t>
  </si>
  <si>
    <t>discount_decim</t>
  </si>
  <si>
    <t>potential_revenue</t>
  </si>
  <si>
    <t>Max</t>
  </si>
  <si>
    <t>Above 50%</t>
  </si>
  <si>
    <t>Rated 3</t>
  </si>
  <si>
    <t>4.0 to 4.8</t>
  </si>
  <si>
    <t>2.0 to 2.9</t>
  </si>
  <si>
    <t>Fewer than 1000 reviews</t>
  </si>
  <si>
    <t xml:space="preserve"> &lt;200 price</t>
  </si>
  <si>
    <t>Price bucket</t>
  </si>
  <si>
    <t>AVReceivers&amp;Amplifiers</t>
  </si>
  <si>
    <t>Count of rating</t>
  </si>
  <si>
    <t>Average of rating</t>
  </si>
  <si>
    <t>Details for Sum of rating_count - category_extc: AVReceivers&amp;Amplifiers</t>
  </si>
  <si>
    <t>RoboticVacuums</t>
  </si>
  <si>
    <t>Avg Disc per category</t>
  </si>
  <si>
    <t>Smartphones</t>
  </si>
  <si>
    <t>SelfieLights</t>
  </si>
  <si>
    <t>Shower&amp;WallMounts</t>
  </si>
  <si>
    <t>HDMICables</t>
  </si>
  <si>
    <t>In-Ear</t>
  </si>
  <si>
    <t>Choppers</t>
  </si>
  <si>
    <t>PenDrives</t>
  </si>
  <si>
    <t>MicroSD</t>
  </si>
  <si>
    <t>WirelessUSBAdapters</t>
  </si>
  <si>
    <t>D</t>
  </si>
  <si>
    <t>USBCables</t>
  </si>
  <si>
    <t>Repeaters&amp;Extenders</t>
  </si>
  <si>
    <t>BasicMobiles</t>
  </si>
  <si>
    <t>ElectricKettles</t>
  </si>
  <si>
    <t>Routers</t>
  </si>
  <si>
    <t>On-Ear</t>
  </si>
  <si>
    <t>BluetoothAdapters</t>
  </si>
  <si>
    <t>DomeCameras</t>
  </si>
  <si>
    <t>InternalSolidStateDrives</t>
  </si>
  <si>
    <t>SmartWatches</t>
  </si>
  <si>
    <t>ExternalHardDisks</t>
  </si>
  <si>
    <t>SecureDigitalCards</t>
  </si>
  <si>
    <t>RCACables</t>
  </si>
  <si>
    <t>Condenser</t>
  </si>
  <si>
    <t>BluetoothSpeakers</t>
  </si>
  <si>
    <t>Mice</t>
  </si>
  <si>
    <t>Over-Ear</t>
  </si>
  <si>
    <t>InductionCooktop</t>
  </si>
  <si>
    <t>InstantWaterHeaters</t>
  </si>
  <si>
    <t>DryIrons</t>
  </si>
  <si>
    <t>Cradles</t>
  </si>
  <si>
    <t>SmartTelevisions</t>
  </si>
  <si>
    <t>DigitalKitchenScales</t>
  </si>
  <si>
    <t>MixerGrinders</t>
  </si>
  <si>
    <t>Stands</t>
  </si>
  <si>
    <t>ExternalSolidStateDrives</t>
  </si>
  <si>
    <t>BatteryChargers</t>
  </si>
  <si>
    <t>SandwichMakers</t>
  </si>
  <si>
    <t>AutomobileChargers</t>
  </si>
  <si>
    <t>SteamIrons</t>
  </si>
  <si>
    <t>ImmersionRods</t>
  </si>
  <si>
    <t>Kettle&amp;ToasterSets</t>
  </si>
  <si>
    <t>Keyboards</t>
  </si>
  <si>
    <t>Keyboard&amp;MouseSets</t>
  </si>
  <si>
    <t>Gamepads</t>
  </si>
  <si>
    <t>CanisterVacuums</t>
  </si>
  <si>
    <t>DisposableBatteries</t>
  </si>
  <si>
    <t>OutdoorSpeakers</t>
  </si>
  <si>
    <t>OpticalCables</t>
  </si>
  <si>
    <t>CeilingFans</t>
  </si>
  <si>
    <t>CoolingPads</t>
  </si>
  <si>
    <t>RechargeableBatteries</t>
  </si>
  <si>
    <t>Tabletop&amp;TravelTripods</t>
  </si>
  <si>
    <t>ScreenProtectors</t>
  </si>
  <si>
    <t>GeneralPurposeBatteries&amp;BatteryChargers</t>
  </si>
  <si>
    <t>Lapdesks</t>
  </si>
  <si>
    <t>Memory</t>
  </si>
  <si>
    <t>JuicerMixerGrinders</t>
  </si>
  <si>
    <t>DVICables</t>
  </si>
  <si>
    <t>NotebookComputerStands</t>
  </si>
  <si>
    <t>CleaningKits</t>
  </si>
  <si>
    <t>LaptopSleeves&amp;Slipcases</t>
  </si>
  <si>
    <t>PowerLANAdapters</t>
  </si>
  <si>
    <t>WallChargers</t>
  </si>
  <si>
    <t>Printers</t>
  </si>
  <si>
    <t>TripodLegs</t>
  </si>
  <si>
    <t>HardDiskBags</t>
  </si>
  <si>
    <t>SurgeProtectors</t>
  </si>
  <si>
    <t>Webcams</t>
  </si>
  <si>
    <t>VacuumSealers</t>
  </si>
  <si>
    <t>Adapters</t>
  </si>
  <si>
    <t>FanHeaters</t>
  </si>
  <si>
    <t>WaterFilters&amp;Purifiers</t>
  </si>
  <si>
    <t>HandBlenders</t>
  </si>
  <si>
    <t>GamingMice</t>
  </si>
  <si>
    <t>StylusPens</t>
  </si>
  <si>
    <t>ColouringPens&amp;Markers</t>
  </si>
  <si>
    <t>UninterruptedPowerSupplies</t>
  </si>
  <si>
    <t>EggBoilers</t>
  </si>
  <si>
    <t>HandMixers</t>
  </si>
  <si>
    <t>DustCovers</t>
  </si>
  <si>
    <t>CompleteTripodUnits</t>
  </si>
  <si>
    <t>Cases</t>
  </si>
  <si>
    <t>PCMicrophones</t>
  </si>
  <si>
    <t>Tape</t>
  </si>
  <si>
    <t>Tripods</t>
  </si>
  <si>
    <t>SelfieSticks</t>
  </si>
  <si>
    <t>StorageWaterHeaters</t>
  </si>
  <si>
    <t>HandheldVacuums</t>
  </si>
  <si>
    <t>Headsets</t>
  </si>
  <si>
    <t>OTGAdapters</t>
  </si>
  <si>
    <t>Lamps</t>
  </si>
  <si>
    <t>GraphicTablets</t>
  </si>
  <si>
    <t>Rice&amp;PastaCookers</t>
  </si>
  <si>
    <t>ElectricHeaters</t>
  </si>
  <si>
    <t>Sewing&amp;EmbroideryMachines</t>
  </si>
  <si>
    <t>WaterCartridges</t>
  </si>
  <si>
    <t>ExhaustFans</t>
  </si>
  <si>
    <t>Macro&amp;RinglightFlashes</t>
  </si>
  <si>
    <t>WetGrinders</t>
  </si>
  <si>
    <t>InkjetPrinters</t>
  </si>
  <si>
    <t>Scientific</t>
  </si>
  <si>
    <t>SpeakerCables</t>
  </si>
  <si>
    <t>NetworkingDevices</t>
  </si>
  <si>
    <t>DataCards&amp;Dongles</t>
  </si>
  <si>
    <t>LaptopAccessories</t>
  </si>
  <si>
    <t>WaterPurifierAccessories</t>
  </si>
  <si>
    <t>CameraPrivacyCovers</t>
  </si>
  <si>
    <t>Pens</t>
  </si>
  <si>
    <t>Projectors</t>
  </si>
  <si>
    <t>Wet-DryVacuums</t>
  </si>
  <si>
    <t>LaundryBaskets</t>
  </si>
  <si>
    <t>LaptopChargers&amp;PowerSupplies</t>
  </si>
  <si>
    <t>Paints</t>
  </si>
  <si>
    <t>MousePads</t>
  </si>
  <si>
    <t>OvenToasterGrills</t>
  </si>
  <si>
    <t>DigitalScales</t>
  </si>
  <si>
    <t>PaintingMaterials</t>
  </si>
  <si>
    <t>USBHubs</t>
  </si>
  <si>
    <t>Notepads&amp;MemoBooks</t>
  </si>
  <si>
    <t>Pop-upToasters</t>
  </si>
  <si>
    <t>WireboundNotebooks</t>
  </si>
  <si>
    <t>CableConnectionProtectors</t>
  </si>
  <si>
    <t>InkjetInkCartridges</t>
  </si>
  <si>
    <t>Basic</t>
  </si>
  <si>
    <t>EthernetCables</t>
  </si>
  <si>
    <t>CompositionNotebooks</t>
  </si>
  <si>
    <t>MiniFoodProcessors&amp;Choppers</t>
  </si>
  <si>
    <t>ExternalMemoryCardReaders</t>
  </si>
  <si>
    <t>SatelliteReceivers</t>
  </si>
  <si>
    <t>PCSpeakers</t>
  </si>
  <si>
    <t>Caddies</t>
  </si>
  <si>
    <t>PCHeadsets</t>
  </si>
  <si>
    <t>MultimediaSpeakerSystems</t>
  </si>
  <si>
    <t>LiquidInkRollerballPens</t>
  </si>
  <si>
    <t>BackgroundSupports</t>
  </si>
  <si>
    <t>D√©cor</t>
  </si>
  <si>
    <t>CordManagement</t>
  </si>
  <si>
    <t>PedestalFans</t>
  </si>
  <si>
    <t>GelInkRollerballPens</t>
  </si>
  <si>
    <t>RetractableBallpointPens</t>
  </si>
  <si>
    <t>WoodenPencils</t>
  </si>
  <si>
    <t>MeasuringSpoons</t>
  </si>
  <si>
    <t>Film</t>
  </si>
  <si>
    <t>LintShavers</t>
  </si>
  <si>
    <t>FountainPens</t>
  </si>
  <si>
    <t>BasicCases</t>
  </si>
  <si>
    <t>GamingKeyboards</t>
  </si>
  <si>
    <t>StandMixerAccessories</t>
  </si>
  <si>
    <t>SoundbarSpeakers</t>
  </si>
  <si>
    <t>USBtoUSBAdapters</t>
  </si>
  <si>
    <t>Financial&amp;Business</t>
  </si>
  <si>
    <t>MilkFrothers</t>
  </si>
  <si>
    <t>TableFans</t>
  </si>
  <si>
    <t>StickBallpointPens</t>
  </si>
  <si>
    <t>DripCoffeeMachines</t>
  </si>
  <si>
    <t>HEPAAirPurifiers</t>
  </si>
  <si>
    <t>RemoteControls</t>
  </si>
  <si>
    <t>StandardTelevisions</t>
  </si>
  <si>
    <t>Humidifiers</t>
  </si>
  <si>
    <t>AirFryers</t>
  </si>
  <si>
    <t>LaundryBags</t>
  </si>
  <si>
    <t>EspressoMachines</t>
  </si>
  <si>
    <t>DigitalBathroomScales</t>
  </si>
  <si>
    <t>Notebooks,WritingPads&amp;Diaries</t>
  </si>
  <si>
    <t>Juicers</t>
  </si>
  <si>
    <t>FanParts&amp;Accessories</t>
  </si>
  <si>
    <t>VideoCameras</t>
  </si>
  <si>
    <t>Mounts</t>
  </si>
  <si>
    <t>Bedstand&amp;DeskMounts</t>
  </si>
  <si>
    <t>Split-SystemAirConditioners</t>
  </si>
  <si>
    <t>BottledInk</t>
  </si>
  <si>
    <t>RoomHeaters</t>
  </si>
  <si>
    <t>Tablets</t>
  </si>
  <si>
    <t>SprayBottles</t>
  </si>
  <si>
    <t>TVWall&amp;CeilingMounts</t>
  </si>
  <si>
    <t>HandheldBags</t>
  </si>
  <si>
    <t>Monitors</t>
  </si>
  <si>
    <t>Adapters&amp;Multi-Outlets</t>
  </si>
  <si>
    <t>TonerCartridges</t>
  </si>
  <si>
    <t>ColdPressJuicers</t>
  </si>
  <si>
    <t>SmallApplianceParts&amp;Accessories</t>
  </si>
  <si>
    <t>SmallKitchenAppliances</t>
  </si>
  <si>
    <t>HeatConvectors</t>
  </si>
  <si>
    <t>InkjetInkRefills&amp;Kits</t>
  </si>
  <si>
    <t>WaffleMakers&amp;Irons</t>
  </si>
  <si>
    <t>HandlebarMounts</t>
  </si>
  <si>
    <t>AirPurifiers&amp;Ionizers</t>
  </si>
  <si>
    <t>CoffeePresses</t>
  </si>
  <si>
    <t>PressureWashers,Steam&amp;WindowCleaners</t>
  </si>
  <si>
    <t>SATACables</t>
  </si>
  <si>
    <t>HalogenHeaters</t>
  </si>
  <si>
    <t>3DGlasses</t>
  </si>
  <si>
    <t>Earpads</t>
  </si>
  <si>
    <t>StovetopEspressoPots</t>
  </si>
  <si>
    <t>YogurtMakers</t>
  </si>
  <si>
    <t>StandMixers</t>
  </si>
  <si>
    <t>ElectricGrinders</t>
  </si>
  <si>
    <t>RotiMakers</t>
  </si>
  <si>
    <t>ColouredPaper</t>
  </si>
  <si>
    <t>InternalHardDrives</t>
  </si>
  <si>
    <t>TraditionalLaptops</t>
  </si>
  <si>
    <t>PhoneCharms</t>
  </si>
  <si>
    <t>TowerSpeakers</t>
  </si>
  <si>
    <t>StreamingClients</t>
  </si>
  <si>
    <t>PowerBanks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</si>
</sst>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_-[$£-809]* #,##0.00_-;\-[$£-809]* #,##0.00_-;_-[$£-809]* &quot;-&quot;??_-;_-@_-"/>
    <numFmt numFmtId="166" formatCode="0.0"/>
  </numFmts>
  <fonts count="22"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4"/>
      <color theme="1"/>
      <name val="Aptos Narrow"/>
      <family val="2"/>
      <scheme val="minor"/>
    </font>
    <font>
      <sz val="12"/>
      <color rgb="FF000000"/>
      <name val="Aptos Narrow"/>
      <family val="2"/>
    </font>
    <font>
      <b/>
      <sz val="14"/>
      <color rgb="FF000000"/>
      <name val="Aptos Narrow"/>
      <family val="2"/>
    </font>
    <font>
      <sz val="12"/>
      <color rgb="FF000000"/>
      <name val="Consolas"/>
      <charset val="1"/>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8">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0" fontId="18" fillId="0" borderId="0" xfId="0" applyFont="1"/>
    <xf numFmtId="164" fontId="18" fillId="0" borderId="0" xfId="42" applyNumberFormat="1" applyFont="1"/>
    <xf numFmtId="0" fontId="19" fillId="0" borderId="0" xfId="0" applyFont="1"/>
    <xf numFmtId="3" fontId="19" fillId="0" borderId="0" xfId="0" applyNumberFormat="1" applyFont="1"/>
    <xf numFmtId="9" fontId="19" fillId="0" borderId="0" xfId="0" applyNumberFormat="1" applyFont="1"/>
    <xf numFmtId="0" fontId="19" fillId="0" borderId="0" xfId="0" quotePrefix="1" applyFont="1"/>
    <xf numFmtId="4" fontId="19" fillId="0" borderId="0" xfId="0" applyNumberFormat="1" applyFont="1"/>
    <xf numFmtId="0" fontId="20" fillId="0" borderId="0" xfId="0" applyFont="1"/>
    <xf numFmtId="0" fontId="16" fillId="0" borderId="0" xfId="0" applyFont="1"/>
    <xf numFmtId="0" fontId="21" fillId="0" borderId="0" xfId="0" applyFont="1"/>
    <xf numFmtId="0" fontId="19" fillId="0" borderId="10" xfId="0" applyFont="1" applyBorder="1"/>
    <xf numFmtId="0" fontId="0" fillId="0" borderId="0" xfId="0" pivotButton="1"/>
    <xf numFmtId="2" fontId="20" fillId="0" borderId="0" xfId="0" applyNumberFormat="1" applyFont="1"/>
    <xf numFmtId="2" fontId="19" fillId="0" borderId="0" xfId="0" applyNumberFormat="1" applyFont="1"/>
    <xf numFmtId="2" fontId="0" fillId="0" borderId="0" xfId="0" applyNumberFormat="1"/>
    <xf numFmtId="165" fontId="20" fillId="0" borderId="0" xfId="0" applyNumberFormat="1" applyFont="1"/>
    <xf numFmtId="165" fontId="19" fillId="0" borderId="0" xfId="0" applyNumberFormat="1" applyFont="1"/>
    <xf numFmtId="165" fontId="0" fillId="0" borderId="0" xfId="0" applyNumberFormat="1"/>
    <xf numFmtId="10" fontId="19" fillId="0" borderId="0" xfId="0" applyNumberFormat="1" applyFont="1"/>
    <xf numFmtId="0" fontId="0" fillId="33" borderId="0" xfId="0" applyFill="1"/>
    <xf numFmtId="166" fontId="0" fillId="0" borderId="0" xfId="0" applyNumberFormat="1"/>
    <xf numFmtId="0" fontId="0" fillId="0" borderId="0" xfId="0" applyNumberFormat="1"/>
    <xf numFmtId="0" fontId="19" fillId="0" borderId="0" xfId="0" applyFont="1" applyBorder="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0">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2" formatCode="0.00"/>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2" formatCode="0.00"/>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2" formatCode="0.00"/>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2" formatCode="0.00"/>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2" formatCode="0.00"/>
    </dxf>
    <dxf>
      <numFmt numFmtId="34" formatCode="_(&quot;$&quot;* #,##0.00_);_(&quot;$&quot;* \(#,##0.00\);_(&quot;$&quot;* &quot;-&quot;??_);_(@_)"/>
    </dxf>
    <dxf>
      <numFmt numFmtId="165" formatCode="_-[$£-809]* #,##0.00_-;\-[$£-809]* #,##0.00_-;_-[$£-809]* &quot;-&quot;??_-;_-@_-"/>
    </dxf>
    <dxf>
      <numFmt numFmtId="34" formatCode="_(&quot;$&quot;* #,##0.00_);_(&quot;$&quot;* \(#,##0.00\);_(&quot;$&quot;* &quot;-&quot;??_);_(@_)"/>
    </dxf>
    <dxf>
      <numFmt numFmtId="165" formatCode="_-[$£-809]* #,##0.00_-;\-[$£-809]* #,##0.00_-;_-[$£-809]* &quot;-&quot;??_-;_-@_-"/>
    </dxf>
    <dxf>
      <numFmt numFmtId="165" formatCode="_-[$£-809]* #,##0.00_-;\-[$£-809]* #,##0.00_-;_-[$£-809]* &quot;-&quot;??_-;_-@_-"/>
    </dxf>
    <dxf>
      <numFmt numFmtId="34" formatCode="_(&quot;$&quot;* #,##0.00_);_(&quot;$&quot;* \(#,##0.00\);_(&quot;$&quot;* &quot;-&quot;??_);_(@_)"/>
    </dxf>
    <dxf>
      <numFmt numFmtId="165" formatCode="_-[$£-809]* #,##0.00_-;\-[$£-809]* #,##0.00_-;_-[$£-809]* &quot;-&quot;??_-;_-@_-"/>
    </dxf>
    <dxf>
      <numFmt numFmtId="165" formatCode="_-[$£-809]* #,##0.00_-;\-[$£-809]* #,##0.00_-;_-[$£-809]* &quot;-&quot;??_-;_-@_-"/>
    </dxf>
    <dxf>
      <numFmt numFmtId="34" formatCode="_(&quot;$&quot;* #,##0.00_);_(&quot;$&quot;* \(#,##0.00\);_(&quot;$&quot;* &quot;-&quot;??_);_(@_)"/>
    </dxf>
    <dxf>
      <font>
        <b val="0"/>
        <i val="0"/>
        <strike val="0"/>
        <condense val="0"/>
        <extend val="0"/>
        <outline val="0"/>
        <shadow val="0"/>
        <u val="none"/>
        <vertAlign val="baseline"/>
        <sz val="12"/>
        <color rgb="FF000000"/>
        <name val="Aptos Narrow"/>
        <family val="2"/>
        <scheme val="none"/>
      </font>
      <numFmt numFmtId="3" formatCode="#,##0"/>
      <alignment horizontal="general" vertical="bottom" textRotation="0" wrapText="0" indent="0" justifyLastLine="0" shrinkToFit="0" readingOrder="0"/>
    </dxf>
    <dxf>
      <font>
        <b val="0"/>
        <i val="0"/>
        <strike val="0"/>
        <condense val="0"/>
        <extend val="0"/>
        <outline val="0"/>
        <shadow val="0"/>
        <u val="none"/>
        <vertAlign val="baseline"/>
        <sz val="12"/>
        <color rgb="FF000000"/>
        <name val="Aptos Narrow"/>
        <family val="2"/>
        <scheme val="none"/>
      </font>
      <numFmt numFmtId="3" formatCode="#,##0"/>
      <alignment horizontal="general" vertical="bottom" textRotation="0" wrapText="0" indent="0" justifyLastLine="0" shrinkToFit="0" readingOrder="0"/>
    </dxf>
    <dxf>
      <font>
        <b val="0"/>
        <i val="0"/>
        <strike val="0"/>
        <condense val="0"/>
        <extend val="0"/>
        <outline val="0"/>
        <shadow val="0"/>
        <u val="none"/>
        <vertAlign val="baseline"/>
        <sz val="12"/>
        <color rgb="FF000000"/>
        <name val="Aptos Narrow"/>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2"/>
        <color rgb="FF000000"/>
        <name val="Aptos Narrow"/>
        <family val="2"/>
        <scheme val="none"/>
      </font>
      <numFmt numFmtId="2" formatCode="0.00"/>
      <alignment horizontal="general" vertical="bottom" textRotation="0" wrapText="0" indent="0" justifyLastLine="0" shrinkToFit="0" readingOrder="0"/>
    </dxf>
    <dxf>
      <font>
        <b val="0"/>
        <i val="0"/>
        <strike val="0"/>
        <condense val="0"/>
        <extend val="0"/>
        <outline val="0"/>
        <shadow val="0"/>
        <u val="none"/>
        <vertAlign val="baseline"/>
        <sz val="12"/>
        <color rgb="FF000000"/>
        <name val="Aptos Narrow"/>
        <family val="2"/>
        <scheme val="none"/>
      </font>
      <numFmt numFmtId="165" formatCode="_-[$£-809]* #,##0.00_-;\-[$£-809]* #,##0.00_-;_-[$£-809]* &quot;-&quot;??_-;_-@_-"/>
    </dxf>
    <dxf>
      <font>
        <b val="0"/>
        <i val="0"/>
        <strike val="0"/>
        <condense val="0"/>
        <extend val="0"/>
        <outline val="0"/>
        <shadow val="0"/>
        <u val="none"/>
        <vertAlign val="baseline"/>
        <sz val="12"/>
        <color rgb="FF000000"/>
        <name val="Aptos Narrow"/>
        <family val="2"/>
        <scheme val="none"/>
      </font>
      <numFmt numFmtId="3" formatCode="#,##0"/>
      <alignment horizontal="general" vertical="bottom" textRotation="0" wrapText="0" indent="0" justifyLastLine="0" shrinkToFit="0" readingOrder="0"/>
    </dxf>
    <dxf>
      <font>
        <b val="0"/>
        <i val="0"/>
        <strike val="0"/>
        <condense val="0"/>
        <extend val="0"/>
        <outline val="0"/>
        <shadow val="0"/>
        <u val="none"/>
        <vertAlign val="baseline"/>
        <sz val="12"/>
        <color rgb="FF000000"/>
        <name val="Aptos Narrow"/>
        <family val="2"/>
        <scheme val="none"/>
      </font>
      <numFmt numFmtId="3" formatCode="#,##0"/>
      <alignment horizontal="general" vertical="bottom" textRotation="0" wrapText="0" indent="0" justifyLastLine="0" shrinkToFit="0" readingOrder="0"/>
    </dxf>
    <dxf>
      <font>
        <b val="0"/>
        <i val="0"/>
        <strike val="0"/>
        <condense val="0"/>
        <extend val="0"/>
        <outline val="0"/>
        <shadow val="0"/>
        <u val="none"/>
        <vertAlign val="baseline"/>
        <sz val="12"/>
        <color rgb="FF000000"/>
        <name val="Aptos Narrow"/>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2"/>
        <color rgb="FF000000"/>
        <name val="Aptos Narrow"/>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2"/>
        <color rgb="FF000000"/>
        <name val="Aptos Narrow"/>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2"/>
        <color rgb="FF000000"/>
        <name val="Aptos Narrow"/>
        <family val="2"/>
        <scheme val="none"/>
      </font>
      <alignment horizontal="general" vertical="bottom" textRotation="0" wrapText="0" indent="0" justifyLastLine="0" shrinkToFit="0" readingOrder="0"/>
    </dxf>
    <dxf>
      <font>
        <b/>
        <i val="0"/>
        <strike val="0"/>
        <condense val="0"/>
        <extend val="0"/>
        <outline val="0"/>
        <shadow val="0"/>
        <u val="none"/>
        <vertAlign val="baseline"/>
        <sz val="14"/>
        <color rgb="FF000000"/>
        <name val="Aptos Narrow"/>
        <family val="2"/>
        <scheme val="none"/>
      </font>
      <alignment horizontal="general" vertical="bottom" textRotation="0" wrapText="0" indent="0" justifyLastLine="0" shrinkToFit="0" readingOrder="0"/>
    </dxf>
    <dxf>
      <numFmt numFmtId="165" formatCode="_-[$£-809]* #,##0.00_-;\-[$£-809]* #,##0.00_-;_-[$£-809]* &quot;-&quot;??_-;_-@_-"/>
    </dxf>
    <dxf>
      <numFmt numFmtId="165" formatCode="_-[$£-809]* #,##0.00_-;\-[$£-809]* #,##0.00_-;_-[$£-809]* &quot;-&quot;??_-;_-@_-"/>
    </dxf>
    <dxf>
      <numFmt numFmtId="165" formatCode="_-[$£-809]* #,##0.00_-;\-[$£-809]* #,##0.00_-;_-[$£-809]* &quot;-&quot;??_-;_-@_-"/>
    </dxf>
    <dxf>
      <numFmt numFmtId="2" formatCode="0.00"/>
    </dxf>
    <dxf>
      <numFmt numFmtId="165" formatCode="_-[$£-809]* #,##0.00_-;\-[$£-809]* #,##0.00_-;_-[$£-809]*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.xlsx]Sum of Rating by Product!PivotTable2</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'Sum of Rating by Product'!$B$3</c:f>
              <c:strCache>
                <c:ptCount val="1"/>
                <c:pt idx="0">
                  <c:v>Sum of discounted_price</c:v>
                </c:pt>
              </c:strCache>
            </c:strRef>
          </c:tx>
          <c:spPr>
            <a:solidFill>
              <a:schemeClr val="accent1"/>
            </a:solidFill>
            <a:ln>
              <a:noFill/>
            </a:ln>
            <a:effectLst/>
          </c:spPr>
          <c:invertIfNegative val="0"/>
          <c:cat>
            <c:strRef>
              <c:f>'Sum of Rating by Product'!$A$4:$A$1355</c:f>
              <c:strCache>
                <c:ptCount val="1351"/>
                <c:pt idx="0">
                  <c:v>B002PD61Y4</c:v>
                </c:pt>
                <c:pt idx="1">
                  <c:v>B002SZEOLG</c:v>
                </c:pt>
                <c:pt idx="2">
                  <c:v>B003B00484</c:v>
                </c:pt>
                <c:pt idx="3">
                  <c:v>B003L62T7W</c:v>
                </c:pt>
                <c:pt idx="4">
                  <c:v>B004IO5BMQ</c:v>
                </c:pt>
                <c:pt idx="5">
                  <c:v>B005FYNT3G</c:v>
                </c:pt>
                <c:pt idx="6">
                  <c:v>B005LJQMCK</c:v>
                </c:pt>
                <c:pt idx="7">
                  <c:v>B005LJQMZC</c:v>
                </c:pt>
                <c:pt idx="8">
                  <c:v>B006LW0WDQ</c:v>
                </c:pt>
                <c:pt idx="9">
                  <c:v>B0073QGKAS</c:v>
                </c:pt>
                <c:pt idx="10">
                  <c:v>B0083T231O</c:v>
                </c:pt>
                <c:pt idx="11">
                  <c:v>B0085IATT6</c:v>
                </c:pt>
                <c:pt idx="12">
                  <c:v>B0085W2MUQ</c:v>
                </c:pt>
                <c:pt idx="13">
                  <c:v>B0088TKTY2</c:v>
                </c:pt>
                <c:pt idx="14">
                  <c:v>B008FWZGSG</c:v>
                </c:pt>
                <c:pt idx="15">
                  <c:v>B008IFXQFU</c:v>
                </c:pt>
                <c:pt idx="16">
                  <c:v>B008LN8KDM</c:v>
                </c:pt>
                <c:pt idx="17">
                  <c:v>B008P7IF02</c:v>
                </c:pt>
                <c:pt idx="18">
                  <c:v>B008QS9J6Y</c:v>
                </c:pt>
                <c:pt idx="19">
                  <c:v>B008QTK47Q</c:v>
                </c:pt>
                <c:pt idx="20">
                  <c:v>B008YW3CYM</c:v>
                </c:pt>
                <c:pt idx="21">
                  <c:v>B008YW8M0G</c:v>
                </c:pt>
                <c:pt idx="22">
                  <c:v>B00935MD1C</c:v>
                </c:pt>
                <c:pt idx="23">
                  <c:v>B00935MGHS</c:v>
                </c:pt>
                <c:pt idx="24">
                  <c:v>B009DA69W6</c:v>
                </c:pt>
                <c:pt idx="25">
                  <c:v>B009LJ2BXA</c:v>
                </c:pt>
                <c:pt idx="26">
                  <c:v>B009P2L7CO</c:v>
                </c:pt>
                <c:pt idx="27">
                  <c:v>B009P2LIL4</c:v>
                </c:pt>
                <c:pt idx="28">
                  <c:v>B009P2LITG</c:v>
                </c:pt>
                <c:pt idx="29">
                  <c:v>B009P2LK08</c:v>
                </c:pt>
                <c:pt idx="30">
                  <c:v>B009P2LK80</c:v>
                </c:pt>
                <c:pt idx="31">
                  <c:v>B009UORDX4</c:v>
                </c:pt>
                <c:pt idx="32">
                  <c:v>B009VCGPSY</c:v>
                </c:pt>
                <c:pt idx="33">
                  <c:v>B00A0VCJPI</c:v>
                </c:pt>
                <c:pt idx="34">
                  <c:v>B00A328ENA</c:v>
                </c:pt>
                <c:pt idx="35">
                  <c:v>B00A7PLVU6</c:v>
                </c:pt>
                <c:pt idx="36">
                  <c:v>B00ABMASXG</c:v>
                </c:pt>
                <c:pt idx="37">
                  <c:v>B00AXHBBXU</c:v>
                </c:pt>
                <c:pt idx="38">
                  <c:v>B00B3VFJY2</c:v>
                </c:pt>
                <c:pt idx="39">
                  <c:v>B00B7GKXMG</c:v>
                </c:pt>
                <c:pt idx="40">
                  <c:v>B00BN5SNF0</c:v>
                </c:pt>
                <c:pt idx="41">
                  <c:v>B00C3GBCIS</c:v>
                </c:pt>
                <c:pt idx="42">
                  <c:v>B00CEQEGPI</c:v>
                </c:pt>
                <c:pt idx="43">
                  <c:v>B00DJ5N9VK</c:v>
                </c:pt>
                <c:pt idx="44">
                  <c:v>B00E3DVQFS</c:v>
                </c:pt>
                <c:pt idx="45">
                  <c:v>B00E9G8KOY</c:v>
                </c:pt>
                <c:pt idx="46">
                  <c:v>B00EDJJ7FS</c:v>
                </c:pt>
                <c:pt idx="47">
                  <c:v>B00EYW1U68</c:v>
                </c:pt>
                <c:pt idx="48">
                  <c:v>B00F159RIK</c:v>
                </c:pt>
                <c:pt idx="49">
                  <c:v>B00GE55L22</c:v>
                </c:pt>
                <c:pt idx="50">
                  <c:v>B00GG59HU2</c:v>
                </c:pt>
                <c:pt idx="51">
                  <c:v>B00GGGOYEK</c:v>
                </c:pt>
                <c:pt idx="52">
                  <c:v>B00GGGOYEU</c:v>
                </c:pt>
                <c:pt idx="53">
                  <c:v>B00GHL8VP2</c:v>
                </c:pt>
                <c:pt idx="54">
                  <c:v>B00GZLB57U</c:v>
                </c:pt>
                <c:pt idx="55">
                  <c:v>B00H0B29DI</c:v>
                </c:pt>
                <c:pt idx="56">
                  <c:v>B00H3H03Q4</c:v>
                </c:pt>
                <c:pt idx="57">
                  <c:v>B00H47GVGY</c:v>
                </c:pt>
                <c:pt idx="58">
                  <c:v>B00HVXS7WC</c:v>
                </c:pt>
                <c:pt idx="59">
                  <c:v>B00HZIOGXW</c:v>
                </c:pt>
                <c:pt idx="60">
                  <c:v>B00J4YG0PC</c:v>
                </c:pt>
                <c:pt idx="61">
                  <c:v>B00J5DYCCA</c:v>
                </c:pt>
                <c:pt idx="62">
                  <c:v>B00JBNZPFM</c:v>
                </c:pt>
                <c:pt idx="63">
                  <c:v>B00K32PEW4</c:v>
                </c:pt>
                <c:pt idx="64">
                  <c:v>B00K57MR22</c:v>
                </c:pt>
                <c:pt idx="65">
                  <c:v>B00KIDSU8S</c:v>
                </c:pt>
                <c:pt idx="66">
                  <c:v>B00KIE28X0</c:v>
                </c:pt>
                <c:pt idx="67">
                  <c:v>B00KRCBA6E</c:v>
                </c:pt>
                <c:pt idx="68">
                  <c:v>B00KXULGJQ</c:v>
                </c:pt>
                <c:pt idx="69">
                  <c:v>B00LHZW3XY</c:v>
                </c:pt>
                <c:pt idx="70">
                  <c:v>B00LHZWD0C</c:v>
                </c:pt>
                <c:pt idx="71">
                  <c:v>B00LM4W1N2</c:v>
                </c:pt>
                <c:pt idx="72">
                  <c:v>B00LM4X0KU</c:v>
                </c:pt>
                <c:pt idx="73">
                  <c:v>B00LM4X3XE</c:v>
                </c:pt>
                <c:pt idx="74">
                  <c:v>B00LOD70SC</c:v>
                </c:pt>
                <c:pt idx="75">
                  <c:v>B00LP9RFSU</c:v>
                </c:pt>
                <c:pt idx="76">
                  <c:v>B00LUGTJGO</c:v>
                </c:pt>
                <c:pt idx="77">
                  <c:v>B00LVMTA2A</c:v>
                </c:pt>
                <c:pt idx="78">
                  <c:v>B00LXTFMRS</c:v>
                </c:pt>
                <c:pt idx="79">
                  <c:v>B00LY12TH6</c:v>
                </c:pt>
                <c:pt idx="80">
                  <c:v>B00LY17RHI</c:v>
                </c:pt>
                <c:pt idx="81">
                  <c:v>B00LY1FN1K</c:v>
                </c:pt>
                <c:pt idx="82">
                  <c:v>B00LZLPYHW</c:v>
                </c:pt>
                <c:pt idx="83">
                  <c:v>B00LZLQ624</c:v>
                </c:pt>
                <c:pt idx="84">
                  <c:v>B00LZPQVMK</c:v>
                </c:pt>
                <c:pt idx="85">
                  <c:v>B00MFPCY5C</c:v>
                </c:pt>
                <c:pt idx="86">
                  <c:v>B00MUTWLW4</c:v>
                </c:pt>
                <c:pt idx="87">
                  <c:v>B00N1U7JXM</c:v>
                </c:pt>
                <c:pt idx="88">
                  <c:v>B00N1U9AJS</c:v>
                </c:pt>
                <c:pt idx="89">
                  <c:v>B00N3XLDW0</c:v>
                </c:pt>
                <c:pt idx="90">
                  <c:v>B00NFD0ETQ</c:v>
                </c:pt>
                <c:pt idx="91">
                  <c:v>B00NH11KIK</c:v>
                </c:pt>
                <c:pt idx="92">
                  <c:v>B00NH11PEY</c:v>
                </c:pt>
                <c:pt idx="93">
                  <c:v>B00NH12R1O</c:v>
                </c:pt>
                <c:pt idx="94">
                  <c:v>B00NH13Q8W</c:v>
                </c:pt>
                <c:pt idx="95">
                  <c:v>B00NM6MO26</c:v>
                </c:pt>
                <c:pt idx="96">
                  <c:v>B00NNQMYNE</c:v>
                </c:pt>
                <c:pt idx="97">
                  <c:v>B00NW4UWN6</c:v>
                </c:pt>
                <c:pt idx="98">
                  <c:v>B00O24PUO6</c:v>
                </c:pt>
                <c:pt idx="99">
                  <c:v>B00O2R38C4</c:v>
                </c:pt>
                <c:pt idx="100">
                  <c:v>B00OFM6PEO</c:v>
                </c:pt>
                <c:pt idx="101">
                  <c:v>B00P0R95EA</c:v>
                </c:pt>
                <c:pt idx="102">
                  <c:v>B00P93X0VO</c:v>
                </c:pt>
                <c:pt idx="103">
                  <c:v>B00P93X2H6</c:v>
                </c:pt>
                <c:pt idx="104">
                  <c:v>B00P93X6EK</c:v>
                </c:pt>
                <c:pt idx="105">
                  <c:v>B00PVT30YI</c:v>
                </c:pt>
                <c:pt idx="106">
                  <c:v>B00R1P3B4O</c:v>
                </c:pt>
                <c:pt idx="107">
                  <c:v>B00RFWNJMC</c:v>
                </c:pt>
                <c:pt idx="108">
                  <c:v>B00RGLI0ZS</c:v>
                </c:pt>
                <c:pt idx="109">
                  <c:v>B00S2SEV7K</c:v>
                </c:pt>
                <c:pt idx="110">
                  <c:v>B00S9BSJC8</c:v>
                </c:pt>
                <c:pt idx="111">
                  <c:v>B00SH18114</c:v>
                </c:pt>
                <c:pt idx="112">
                  <c:v>B00SMFPJG0</c:v>
                </c:pt>
                <c:pt idx="113">
                  <c:v>B00SMJPA9C</c:v>
                </c:pt>
                <c:pt idx="114">
                  <c:v>B00TDD0YM4</c:v>
                </c:pt>
                <c:pt idx="115">
                  <c:v>B00TI8E7BI</c:v>
                </c:pt>
                <c:pt idx="116">
                  <c:v>B00UGZWM2I</c:v>
                </c:pt>
                <c:pt idx="117">
                  <c:v>B00URH5E34</c:v>
                </c:pt>
                <c:pt idx="118">
                  <c:v>B00V4BGDKU</c:v>
                </c:pt>
                <c:pt idx="119">
                  <c:v>B00V9NHDI4</c:v>
                </c:pt>
                <c:pt idx="120">
                  <c:v>B00VA7YYUO</c:v>
                </c:pt>
                <c:pt idx="121">
                  <c:v>B00W56GLOQ</c:v>
                </c:pt>
                <c:pt idx="122">
                  <c:v>B00Y4ORQ46</c:v>
                </c:pt>
                <c:pt idx="123">
                  <c:v>B00YMJ0OI8</c:v>
                </c:pt>
                <c:pt idx="124">
                  <c:v>B00YQLG7GK</c:v>
                </c:pt>
                <c:pt idx="125">
                  <c:v>B00ZRBWPA0</c:v>
                </c:pt>
                <c:pt idx="126">
                  <c:v>B00ZYLMQH0</c:v>
                </c:pt>
                <c:pt idx="127">
                  <c:v>B0116MIKKC</c:v>
                </c:pt>
                <c:pt idx="128">
                  <c:v>B0117H7GZ6</c:v>
                </c:pt>
                <c:pt idx="129">
                  <c:v>B0123P3PWE</c:v>
                </c:pt>
                <c:pt idx="130">
                  <c:v>B012ELCYUG</c:v>
                </c:pt>
                <c:pt idx="131">
                  <c:v>B012MQS060</c:v>
                </c:pt>
                <c:pt idx="132">
                  <c:v>B013B2WGT6</c:v>
                </c:pt>
                <c:pt idx="133">
                  <c:v>B0141EZMAI</c:v>
                </c:pt>
                <c:pt idx="134">
                  <c:v>B01486F4G6</c:v>
                </c:pt>
                <c:pt idx="135">
                  <c:v>B0148NPH9I</c:v>
                </c:pt>
                <c:pt idx="136">
                  <c:v>B014HDJ7ZE</c:v>
                </c:pt>
                <c:pt idx="137">
                  <c:v>B014I8SSD0</c:v>
                </c:pt>
                <c:pt idx="138">
                  <c:v>B014I8SX4Y</c:v>
                </c:pt>
                <c:pt idx="139">
                  <c:v>B014SZO90Y</c:v>
                </c:pt>
                <c:pt idx="140">
                  <c:v>B014SZPBM4</c:v>
                </c:pt>
                <c:pt idx="141">
                  <c:v>B015GX9Y0W</c:v>
                </c:pt>
                <c:pt idx="142">
                  <c:v>B015OW3M1W</c:v>
                </c:pt>
                <c:pt idx="143">
                  <c:v>B015ZXUDD0</c:v>
                </c:pt>
                <c:pt idx="144">
                  <c:v>B0162K34H2</c:v>
                </c:pt>
                <c:pt idx="145">
                  <c:v>B0162LYSFS</c:v>
                </c:pt>
                <c:pt idx="146">
                  <c:v>B016MDK4F4</c:v>
                </c:pt>
                <c:pt idx="147">
                  <c:v>B016XVRKZM</c:v>
                </c:pt>
                <c:pt idx="148">
                  <c:v>B017NC2IPM</c:v>
                </c:pt>
                <c:pt idx="149">
                  <c:v>B017PDR9N0</c:v>
                </c:pt>
                <c:pt idx="150">
                  <c:v>B0187F2IOK</c:v>
                </c:pt>
                <c:pt idx="151">
                  <c:v>B0188KPKB2</c:v>
                </c:pt>
                <c:pt idx="152">
                  <c:v>B01892MIPA</c:v>
                </c:pt>
                <c:pt idx="153">
                  <c:v>B018SJJ0GE</c:v>
                </c:pt>
                <c:pt idx="154">
                  <c:v>B01C8P29N0</c:v>
                </c:pt>
                <c:pt idx="155">
                  <c:v>B01C8P29T4</c:v>
                </c:pt>
                <c:pt idx="156">
                  <c:v>B01CS4A5V4</c:v>
                </c:pt>
                <c:pt idx="157">
                  <c:v>B01D5H8LDM</c:v>
                </c:pt>
                <c:pt idx="158">
                  <c:v>B01D5H8ZI8</c:v>
                </c:pt>
                <c:pt idx="159">
                  <c:v>B01D5H90L4</c:v>
                </c:pt>
                <c:pt idx="160">
                  <c:v>B01DEWVZ2C</c:v>
                </c:pt>
                <c:pt idx="161">
                  <c:v>B01DF26V7A</c:v>
                </c:pt>
                <c:pt idx="162">
                  <c:v>B01DGVKBC6</c:v>
                </c:pt>
                <c:pt idx="163">
                  <c:v>B01DJJVFPC</c:v>
                </c:pt>
                <c:pt idx="164">
                  <c:v>B01EJ5MM5M</c:v>
                </c:pt>
                <c:pt idx="165">
                  <c:v>B01EY310UM</c:v>
                </c:pt>
                <c:pt idx="166">
                  <c:v>B01EZ0X3L8</c:v>
                </c:pt>
                <c:pt idx="167">
                  <c:v>B01F25X6RQ</c:v>
                </c:pt>
                <c:pt idx="168">
                  <c:v>B01F262EUU</c:v>
                </c:pt>
                <c:pt idx="169">
                  <c:v>B01F7B2JCI</c:v>
                </c:pt>
                <c:pt idx="170">
                  <c:v>B01FSYQ2A4</c:v>
                </c:pt>
                <c:pt idx="171">
                  <c:v>B01GFTEV5Y</c:v>
                </c:pt>
                <c:pt idx="172">
                  <c:v>B01GGKYKQM</c:v>
                </c:pt>
                <c:pt idx="173">
                  <c:v>B01GGKZ0V6</c:v>
                </c:pt>
                <c:pt idx="174">
                  <c:v>B01GGKZ4NU</c:v>
                </c:pt>
                <c:pt idx="175">
                  <c:v>B01GZSQJPA</c:v>
                </c:pt>
                <c:pt idx="176">
                  <c:v>B01HGCLUH6</c:v>
                </c:pt>
                <c:pt idx="177">
                  <c:v>B01HJI0FS2</c:v>
                </c:pt>
                <c:pt idx="178">
                  <c:v>B01I1LDZGA</c:v>
                </c:pt>
                <c:pt idx="179">
                  <c:v>B01IBRHE3E</c:v>
                </c:pt>
                <c:pt idx="180">
                  <c:v>B01IOZUHRS</c:v>
                </c:pt>
                <c:pt idx="181">
                  <c:v>B01J0XWYKQ</c:v>
                </c:pt>
                <c:pt idx="182">
                  <c:v>B01J1CFO5I</c:v>
                </c:pt>
                <c:pt idx="183">
                  <c:v>B01J8S6X2I</c:v>
                </c:pt>
                <c:pt idx="184">
                  <c:v>B01JOFKL0A</c:v>
                </c:pt>
                <c:pt idx="185">
                  <c:v>B01KCSGBU2</c:v>
                </c:pt>
                <c:pt idx="186">
                  <c:v>B01KK0HU3Y</c:v>
                </c:pt>
                <c:pt idx="187">
                  <c:v>B01L6MT7E0</c:v>
                </c:pt>
                <c:pt idx="188">
                  <c:v>B01L7C4IU2</c:v>
                </c:pt>
                <c:pt idx="189">
                  <c:v>B01L8ZNWN2</c:v>
                </c:pt>
                <c:pt idx="190">
                  <c:v>B01LONQBDG</c:v>
                </c:pt>
                <c:pt idx="191">
                  <c:v>B01LWYDEQ7</c:v>
                </c:pt>
                <c:pt idx="192">
                  <c:v>B01LY9W8AF</c:v>
                </c:pt>
                <c:pt idx="193">
                  <c:v>B01LYLJ99X</c:v>
                </c:pt>
                <c:pt idx="194">
                  <c:v>B01LYU3BZF</c:v>
                </c:pt>
                <c:pt idx="195">
                  <c:v>B01M0505SJ</c:v>
                </c:pt>
                <c:pt idx="196">
                  <c:v>B01M265AAK</c:v>
                </c:pt>
                <c:pt idx="197">
                  <c:v>B01M4GGIVU</c:v>
                </c:pt>
                <c:pt idx="198">
                  <c:v>B01M5967SY</c:v>
                </c:pt>
                <c:pt idx="199">
                  <c:v>B01M5B0TPW</c:v>
                </c:pt>
                <c:pt idx="200">
                  <c:v>B01M5F614J</c:v>
                </c:pt>
                <c:pt idx="201">
                  <c:v>B01M6453MB</c:v>
                </c:pt>
                <c:pt idx="202">
                  <c:v>B01M69WCZ6</c:v>
                </c:pt>
                <c:pt idx="203">
                  <c:v>B01M72LILF</c:v>
                </c:pt>
                <c:pt idx="204">
                  <c:v>B01MF8MB65</c:v>
                </c:pt>
                <c:pt idx="205">
                  <c:v>B01MQ2A86A</c:v>
                </c:pt>
                <c:pt idx="206">
                  <c:v>B01MQZ7J8K</c:v>
                </c:pt>
                <c:pt idx="207">
                  <c:v>B01MRARGBW</c:v>
                </c:pt>
                <c:pt idx="208">
                  <c:v>B01MUAUOCX</c:v>
                </c:pt>
                <c:pt idx="209">
                  <c:v>B01MY839VW</c:v>
                </c:pt>
                <c:pt idx="210">
                  <c:v>B01N1XVVLC</c:v>
                </c:pt>
                <c:pt idx="211">
                  <c:v>B01N4EV2TL</c:v>
                </c:pt>
                <c:pt idx="212">
                  <c:v>B01N6IJG0F</c:v>
                </c:pt>
                <c:pt idx="213">
                  <c:v>B01N6LU1VF</c:v>
                </c:pt>
                <c:pt idx="214">
                  <c:v>B01N90RZ4M</c:v>
                </c:pt>
                <c:pt idx="215">
                  <c:v>B01NBX5RSB</c:v>
                </c:pt>
                <c:pt idx="216">
                  <c:v>B01NCVJMKX</c:v>
                </c:pt>
                <c:pt idx="217">
                  <c:v>B06XDKWLJH</c:v>
                </c:pt>
                <c:pt idx="218">
                  <c:v>B06XFTHCNY</c:v>
                </c:pt>
                <c:pt idx="219">
                  <c:v>B06XGWRKYT</c:v>
                </c:pt>
                <c:pt idx="220">
                  <c:v>B06XMZV7RH</c:v>
                </c:pt>
                <c:pt idx="221">
                  <c:v>B06XPYRWV5</c:v>
                </c:pt>
                <c:pt idx="222">
                  <c:v>B06XR9PR5X</c:v>
                </c:pt>
                <c:pt idx="223">
                  <c:v>B06XSK3XL6</c:v>
                </c:pt>
                <c:pt idx="224">
                  <c:v>B06Y36JKC3</c:v>
                </c:pt>
                <c:pt idx="225">
                  <c:v>B071113J7M</c:v>
                </c:pt>
                <c:pt idx="226">
                  <c:v>B0711PVX6Z</c:v>
                </c:pt>
                <c:pt idx="227">
                  <c:v>B0718ZN31Q</c:v>
                </c:pt>
                <c:pt idx="228">
                  <c:v>B071R3LHFM</c:v>
                </c:pt>
                <c:pt idx="229">
                  <c:v>B071SDRGWL</c:v>
                </c:pt>
                <c:pt idx="230">
                  <c:v>B071VMP1Z4</c:v>
                </c:pt>
                <c:pt idx="231">
                  <c:v>B071VNHMX2</c:v>
                </c:pt>
                <c:pt idx="232">
                  <c:v>B071Z8M4KX</c:v>
                </c:pt>
                <c:pt idx="233">
                  <c:v>B07222HQKP</c:v>
                </c:pt>
                <c:pt idx="234">
                  <c:v>B07232M876</c:v>
                </c:pt>
                <c:pt idx="235">
                  <c:v>B072J83V9W</c:v>
                </c:pt>
                <c:pt idx="236">
                  <c:v>B072NCN9M4</c:v>
                </c:pt>
                <c:pt idx="237">
                  <c:v>B073BRXPZX</c:v>
                </c:pt>
                <c:pt idx="238">
                  <c:v>B0746JGVDS</c:v>
                </c:pt>
                <c:pt idx="239">
                  <c:v>B0746N6WML</c:v>
                </c:pt>
                <c:pt idx="240">
                  <c:v>B0747VDH9L</c:v>
                </c:pt>
                <c:pt idx="241">
                  <c:v>B074CWD7MS</c:v>
                </c:pt>
                <c:pt idx="242">
                  <c:v>B0752LL57V</c:v>
                </c:pt>
                <c:pt idx="243">
                  <c:v>B0756CLQWL</c:v>
                </c:pt>
                <c:pt idx="244">
                  <c:v>B0756K5DYZ</c:v>
                </c:pt>
                <c:pt idx="245">
                  <c:v>B0756KCV5K</c:v>
                </c:pt>
                <c:pt idx="246">
                  <c:v>B0758F7KK7</c:v>
                </c:pt>
                <c:pt idx="247">
                  <c:v>B0759QMF85</c:v>
                </c:pt>
                <c:pt idx="248">
                  <c:v>B075DB1F13</c:v>
                </c:pt>
                <c:pt idx="249">
                  <c:v>B075JJ5NQC</c:v>
                </c:pt>
                <c:pt idx="250">
                  <c:v>B075K76YW1</c:v>
                </c:pt>
                <c:pt idx="251">
                  <c:v>B075S9FVRY</c:v>
                </c:pt>
                <c:pt idx="252">
                  <c:v>B075TJHWVC</c:v>
                </c:pt>
                <c:pt idx="253">
                  <c:v>B075ZTJ9XR</c:v>
                </c:pt>
                <c:pt idx="254">
                  <c:v>B0762HXMTF</c:v>
                </c:pt>
                <c:pt idx="255">
                  <c:v>B0763K5HLQ</c:v>
                </c:pt>
                <c:pt idx="256">
                  <c:v>B0765B3TH7</c:v>
                </c:pt>
                <c:pt idx="257">
                  <c:v>B076B8G5D8</c:v>
                </c:pt>
                <c:pt idx="258">
                  <c:v>B076VQS87V</c:v>
                </c:pt>
                <c:pt idx="259">
                  <c:v>B077BTLQ67</c:v>
                </c:pt>
                <c:pt idx="260">
                  <c:v>B077T3BG5L</c:v>
                </c:pt>
                <c:pt idx="261">
                  <c:v>B077Z65HSD</c:v>
                </c:pt>
                <c:pt idx="262">
                  <c:v>B0789LZTCJ</c:v>
                </c:pt>
                <c:pt idx="263">
                  <c:v>B078G6ZF5Z</c:v>
                </c:pt>
                <c:pt idx="264">
                  <c:v>B078HG2ZPS</c:v>
                </c:pt>
                <c:pt idx="265">
                  <c:v>B078HRR1XV</c:v>
                </c:pt>
                <c:pt idx="266">
                  <c:v>B078JBK4GX</c:v>
                </c:pt>
                <c:pt idx="267">
                  <c:v>B078JDNZJ8</c:v>
                </c:pt>
                <c:pt idx="268">
                  <c:v>B078JF6X9B</c:v>
                </c:pt>
                <c:pt idx="269">
                  <c:v>B078JT7LTD</c:v>
                </c:pt>
                <c:pt idx="270">
                  <c:v>B078KRFWQB</c:v>
                </c:pt>
                <c:pt idx="271">
                  <c:v>B078V8R9BS</c:v>
                </c:pt>
                <c:pt idx="272">
                  <c:v>B078W65FJ7</c:v>
                </c:pt>
                <c:pt idx="273">
                  <c:v>B078WB1VWJ</c:v>
                </c:pt>
                <c:pt idx="274">
                  <c:v>B078XFKBZL</c:v>
                </c:pt>
                <c:pt idx="275">
                  <c:v>B07924P3C5</c:v>
                </c:pt>
                <c:pt idx="276">
                  <c:v>B07966M8XH</c:v>
                </c:pt>
                <c:pt idx="277">
                  <c:v>B07989VV5K</c:v>
                </c:pt>
                <c:pt idx="278">
                  <c:v>B0798PJPCL</c:v>
                </c:pt>
                <c:pt idx="279">
                  <c:v>B079S811J3</c:v>
                </c:pt>
                <c:pt idx="280">
                  <c:v>B079Y6JZC8</c:v>
                </c:pt>
                <c:pt idx="281">
                  <c:v>B07B275VN9</c:v>
                </c:pt>
                <c:pt idx="282">
                  <c:v>B07B5XJ572</c:v>
                </c:pt>
                <c:pt idx="283">
                  <c:v>B07B88KQZ8</c:v>
                </c:pt>
                <c:pt idx="284">
                  <c:v>B07BKSSDR2</c:v>
                </c:pt>
                <c:pt idx="285">
                  <c:v>B07BRKK9JQ</c:v>
                </c:pt>
                <c:pt idx="286">
                  <c:v>B07CD2BN46</c:v>
                </c:pt>
                <c:pt idx="287">
                  <c:v>B07CRL2GY6</c:v>
                </c:pt>
                <c:pt idx="288">
                  <c:v>B07CVR2L5K</c:v>
                </c:pt>
                <c:pt idx="289">
                  <c:v>B07CWDX49D</c:v>
                </c:pt>
                <c:pt idx="290">
                  <c:v>B07CWNJLPC</c:v>
                </c:pt>
                <c:pt idx="291">
                  <c:v>B07D2NMTTV</c:v>
                </c:pt>
                <c:pt idx="292">
                  <c:v>B07D8VBYB4</c:v>
                </c:pt>
                <c:pt idx="293">
                  <c:v>B07DC4RZPY</c:v>
                </c:pt>
                <c:pt idx="294">
                  <c:v>B07DFYJRQV</c:v>
                </c:pt>
                <c:pt idx="295">
                  <c:v>B07DGD4Z4C</c:v>
                </c:pt>
                <c:pt idx="296">
                  <c:v>B07DJ5KYDZ</c:v>
                </c:pt>
                <c:pt idx="297">
                  <c:v>B07DJLFMPS</c:v>
                </c:pt>
                <c:pt idx="298">
                  <c:v>B07DKZCZ89</c:v>
                </c:pt>
                <c:pt idx="299">
                  <c:v>B07DL1KC3H</c:v>
                </c:pt>
                <c:pt idx="300">
                  <c:v>B07DWFX9YS</c:v>
                </c:pt>
                <c:pt idx="301">
                  <c:v>B07DXRGWDJ</c:v>
                </c:pt>
                <c:pt idx="302">
                  <c:v>B07DZ986Q2</c:v>
                </c:pt>
                <c:pt idx="303">
                  <c:v>B07F1P8KNV</c:v>
                </c:pt>
                <c:pt idx="304">
                  <c:v>B07F1T31ZZ</c:v>
                </c:pt>
                <c:pt idx="305">
                  <c:v>B07F366Z51</c:v>
                </c:pt>
                <c:pt idx="306">
                  <c:v>B07F6GXNPB</c:v>
                </c:pt>
                <c:pt idx="307">
                  <c:v>B07FJNNZCJ</c:v>
                </c:pt>
                <c:pt idx="308">
                  <c:v>B07FL3WRX5</c:v>
                </c:pt>
                <c:pt idx="309">
                  <c:v>B07FXLC2G2</c:v>
                </c:pt>
                <c:pt idx="310">
                  <c:v>B07G147SZD</c:v>
                </c:pt>
                <c:pt idx="311">
                  <c:v>B07G3YNLJB</c:v>
                </c:pt>
                <c:pt idx="312">
                  <c:v>B07GLNJC25</c:v>
                </c:pt>
                <c:pt idx="313">
                  <c:v>B07GLS2563</c:v>
                </c:pt>
                <c:pt idx="314">
                  <c:v>B07GLSKXS1</c:v>
                </c:pt>
                <c:pt idx="315">
                  <c:v>B07GMFY9QM</c:v>
                </c:pt>
                <c:pt idx="316">
                  <c:v>B07GNC2592</c:v>
                </c:pt>
                <c:pt idx="317">
                  <c:v>B07GPXXNNG</c:v>
                </c:pt>
                <c:pt idx="318">
                  <c:v>B07GQD4K6L</c:v>
                </c:pt>
                <c:pt idx="319">
                  <c:v>B07GVGTSLN</c:v>
                </c:pt>
                <c:pt idx="320">
                  <c:v>B07GVR9TG7</c:v>
                </c:pt>
                <c:pt idx="321">
                  <c:v>B07GWTWFS2</c:v>
                </c:pt>
                <c:pt idx="322">
                  <c:v>B07GXHC691</c:v>
                </c:pt>
                <c:pt idx="323">
                  <c:v>B07GXPDLYQ</c:v>
                </c:pt>
                <c:pt idx="324">
                  <c:v>B07H1S7XW8</c:v>
                </c:pt>
                <c:pt idx="325">
                  <c:v>B07H3N8RJH</c:v>
                </c:pt>
                <c:pt idx="326">
                  <c:v>B07H3WDC4X</c:v>
                </c:pt>
                <c:pt idx="327">
                  <c:v>B07H5PBN54</c:v>
                </c:pt>
                <c:pt idx="328">
                  <c:v>B07H8W9PB6</c:v>
                </c:pt>
                <c:pt idx="329">
                  <c:v>B07HK53XM4</c:v>
                </c:pt>
                <c:pt idx="330">
                  <c:v>B07HZ2QCGR</c:v>
                </c:pt>
                <c:pt idx="331">
                  <c:v>B07J2BQZD6</c:v>
                </c:pt>
                <c:pt idx="332">
                  <c:v>B07J2NGB69</c:v>
                </c:pt>
                <c:pt idx="333">
                  <c:v>B07J9KXQCC</c:v>
                </c:pt>
                <c:pt idx="334">
                  <c:v>B07JB2Y4SR</c:v>
                </c:pt>
                <c:pt idx="335">
                  <c:v>B07JF9B592</c:v>
                </c:pt>
                <c:pt idx="336">
                  <c:v>B07JGCGNDG</c:v>
                </c:pt>
                <c:pt idx="337">
                  <c:v>B07JGDB5M1</c:v>
                </c:pt>
                <c:pt idx="338">
                  <c:v>B07JH1C41D</c:v>
                </c:pt>
                <c:pt idx="339">
                  <c:v>B07JH1CBGW</c:v>
                </c:pt>
                <c:pt idx="340">
                  <c:v>B07JJFSG2B</c:v>
                </c:pt>
                <c:pt idx="341">
                  <c:v>B07JNVF678</c:v>
                </c:pt>
                <c:pt idx="342">
                  <c:v>B07JPJJZ2H</c:v>
                </c:pt>
                <c:pt idx="343">
                  <c:v>B07JPX9CR7</c:v>
                </c:pt>
                <c:pt idx="344">
                  <c:v>B07JQKQ91F</c:v>
                </c:pt>
                <c:pt idx="345">
                  <c:v>B07JW1Y6XV</c:v>
                </c:pt>
                <c:pt idx="346">
                  <c:v>B07JW9H4J1</c:v>
                </c:pt>
                <c:pt idx="347">
                  <c:v>B07JZSG42Y</c:v>
                </c:pt>
                <c:pt idx="348">
                  <c:v>B07K19NYZ8</c:v>
                </c:pt>
                <c:pt idx="349">
                  <c:v>B07K2HVKLL</c:v>
                </c:pt>
                <c:pt idx="350">
                  <c:v>B07KCMR8D6</c:v>
                </c:pt>
                <c:pt idx="351">
                  <c:v>B07KKJPTWB</c:v>
                </c:pt>
                <c:pt idx="352">
                  <c:v>B07KNM95JK</c:v>
                </c:pt>
                <c:pt idx="353">
                  <c:v>B07KR5P3YD</c:v>
                </c:pt>
                <c:pt idx="354">
                  <c:v>B07KRCW6LZ</c:v>
                </c:pt>
                <c:pt idx="355">
                  <c:v>B07KSB1MLX</c:v>
                </c:pt>
                <c:pt idx="356">
                  <c:v>B07KSMBL2H</c:v>
                </c:pt>
                <c:pt idx="357">
                  <c:v>B07KY3FNQP</c:v>
                </c:pt>
                <c:pt idx="358">
                  <c:v>B07L1N3TJX</c:v>
                </c:pt>
                <c:pt idx="359">
                  <c:v>B07L3NDN24</c:v>
                </c:pt>
                <c:pt idx="360">
                  <c:v>B07L5L4GTB</c:v>
                </c:pt>
                <c:pt idx="361">
                  <c:v>B07L8KNP5F</c:v>
                </c:pt>
                <c:pt idx="362">
                  <c:v>B07L9FW9GF</c:v>
                </c:pt>
                <c:pt idx="363">
                  <c:v>B07LDN9Q2P</c:v>
                </c:pt>
                <c:pt idx="364">
                  <c:v>B07LDPLSZC</c:v>
                </c:pt>
                <c:pt idx="365">
                  <c:v>B07LFQLKFZ</c:v>
                </c:pt>
                <c:pt idx="366">
                  <c:v>B07LFWP97N</c:v>
                </c:pt>
                <c:pt idx="367">
                  <c:v>B07LG59NPV</c:v>
                </c:pt>
                <c:pt idx="368">
                  <c:v>B07LG96SDB</c:v>
                </c:pt>
                <c:pt idx="369">
                  <c:v>B07LGT55SJ</c:v>
                </c:pt>
                <c:pt idx="370">
                  <c:v>B07M69276N</c:v>
                </c:pt>
                <c:pt idx="371">
                  <c:v>B07MDRGHWQ</c:v>
                </c:pt>
                <c:pt idx="372">
                  <c:v>B07MKFNHKG</c:v>
                </c:pt>
                <c:pt idx="373">
                  <c:v>B07MKMFKPG</c:v>
                </c:pt>
                <c:pt idx="374">
                  <c:v>B07MP21WJD</c:v>
                </c:pt>
                <c:pt idx="375">
                  <c:v>B07MSLTW8Z</c:v>
                </c:pt>
                <c:pt idx="376">
                  <c:v>B07N2MGB3G</c:v>
                </c:pt>
                <c:pt idx="377">
                  <c:v>B07N42JB4S</c:v>
                </c:pt>
                <c:pt idx="378">
                  <c:v>B07N8RQ6W7</c:v>
                </c:pt>
                <c:pt idx="379">
                  <c:v>B07NC12T2R</c:v>
                </c:pt>
                <c:pt idx="380">
                  <c:v>B07NCKMXVZ</c:v>
                </c:pt>
                <c:pt idx="381">
                  <c:v>B07NKNBTT3</c:v>
                </c:pt>
                <c:pt idx="382">
                  <c:v>B07NPBG1B4</c:v>
                </c:pt>
                <c:pt idx="383">
                  <c:v>B07NRTCDS5</c:v>
                </c:pt>
                <c:pt idx="384">
                  <c:v>B07NTKGW45</c:v>
                </c:pt>
                <c:pt idx="385">
                  <c:v>B07P1BR7L8</c:v>
                </c:pt>
                <c:pt idx="386">
                  <c:v>B07P434WJY</c:v>
                </c:pt>
                <c:pt idx="387">
                  <c:v>B07P681N66</c:v>
                </c:pt>
                <c:pt idx="388">
                  <c:v>B07PFJ5VQD</c:v>
                </c:pt>
                <c:pt idx="389">
                  <c:v>B07PFJ5W31</c:v>
                </c:pt>
                <c:pt idx="390">
                  <c:v>B07PLHTTB4</c:v>
                </c:pt>
                <c:pt idx="391">
                  <c:v>B07PR1CL3S</c:v>
                </c:pt>
                <c:pt idx="392">
                  <c:v>B07Q4NJQC5</c:v>
                </c:pt>
                <c:pt idx="393">
                  <c:v>B07Q4QV1DL</c:v>
                </c:pt>
                <c:pt idx="394">
                  <c:v>B07Q7561HD</c:v>
                </c:pt>
                <c:pt idx="395">
                  <c:v>B07QCWY5XV</c:v>
                </c:pt>
                <c:pt idx="396">
                  <c:v>B07QDSN9V6</c:v>
                </c:pt>
                <c:pt idx="397">
                  <c:v>B07QHHCB27</c:v>
                </c:pt>
                <c:pt idx="398">
                  <c:v>B07QMRHWJD</c:v>
                </c:pt>
                <c:pt idx="399">
                  <c:v>B07QZ3CZ48</c:v>
                </c:pt>
                <c:pt idx="400">
                  <c:v>B07R679HTT</c:v>
                </c:pt>
                <c:pt idx="401">
                  <c:v>B07R99NBVB</c:v>
                </c:pt>
                <c:pt idx="402">
                  <c:v>B07RCGTZ4M</c:v>
                </c:pt>
                <c:pt idx="403">
                  <c:v>B07RD611Z8</c:v>
                </c:pt>
                <c:pt idx="404">
                  <c:v>B07RX14W1Q</c:v>
                </c:pt>
                <c:pt idx="405">
                  <c:v>B07RX42D3D</c:v>
                </c:pt>
                <c:pt idx="406">
                  <c:v>B07RY2X9MP</c:v>
                </c:pt>
                <c:pt idx="407">
                  <c:v>B07RZZ1QSW</c:v>
                </c:pt>
                <c:pt idx="408">
                  <c:v>B07S7DCJKS</c:v>
                </c:pt>
                <c:pt idx="409">
                  <c:v>B07S851WX5</c:v>
                </c:pt>
                <c:pt idx="410">
                  <c:v>B07S9M8YTY</c:v>
                </c:pt>
                <c:pt idx="411">
                  <c:v>B07S9S86BF</c:v>
                </c:pt>
                <c:pt idx="412">
                  <c:v>B07SBGFDX9</c:v>
                </c:pt>
                <c:pt idx="413">
                  <c:v>B07SLMR1K6</c:v>
                </c:pt>
                <c:pt idx="414">
                  <c:v>B07SLNG3LW</c:v>
                </c:pt>
                <c:pt idx="415">
                  <c:v>B07SPVMSC6</c:v>
                </c:pt>
                <c:pt idx="416">
                  <c:v>B07SRM58TP</c:v>
                </c:pt>
                <c:pt idx="417">
                  <c:v>B07SY4C3TD</c:v>
                </c:pt>
                <c:pt idx="418">
                  <c:v>B07SYYVP69</c:v>
                </c:pt>
                <c:pt idx="419">
                  <c:v>B07T4D9FNY</c:v>
                </c:pt>
                <c:pt idx="420">
                  <c:v>B07T5DKR5D</c:v>
                </c:pt>
                <c:pt idx="421">
                  <c:v>B07T9FV9YP</c:v>
                </c:pt>
                <c:pt idx="422">
                  <c:v>B07TC9F7PN</c:v>
                </c:pt>
                <c:pt idx="423">
                  <c:v>B07TCN5VR9</c:v>
                </c:pt>
                <c:pt idx="424">
                  <c:v>B07TMCXRFV</c:v>
                </c:pt>
                <c:pt idx="425">
                  <c:v>B07TR5HSR9</c:v>
                </c:pt>
                <c:pt idx="426">
                  <c:v>B07TTSS5MP</c:v>
                </c:pt>
                <c:pt idx="427">
                  <c:v>B07TXCY3YK</c:v>
                </c:pt>
                <c:pt idx="428">
                  <c:v>B07V5YF4ND</c:v>
                </c:pt>
                <c:pt idx="429">
                  <c:v>B07V82W5CN</c:v>
                </c:pt>
                <c:pt idx="430">
                  <c:v>B07VJ9ZTXS</c:v>
                </c:pt>
                <c:pt idx="431">
                  <c:v>B07VNFP3C2</c:v>
                </c:pt>
                <c:pt idx="432">
                  <c:v>B07VQGVL68</c:v>
                </c:pt>
                <c:pt idx="433">
                  <c:v>B07VSG5SXZ</c:v>
                </c:pt>
                <c:pt idx="434">
                  <c:v>B07VTFN6HM</c:v>
                </c:pt>
                <c:pt idx="435">
                  <c:v>B07VV37FT4</c:v>
                </c:pt>
                <c:pt idx="436">
                  <c:v>B07VVXJ2P5</c:v>
                </c:pt>
                <c:pt idx="437">
                  <c:v>B07VX71FZP</c:v>
                </c:pt>
                <c:pt idx="438">
                  <c:v>B07VZH6ZBB</c:v>
                </c:pt>
                <c:pt idx="439">
                  <c:v>B07VZYMQNZ</c:v>
                </c:pt>
                <c:pt idx="440">
                  <c:v>B07W14CHV8</c:v>
                </c:pt>
                <c:pt idx="441">
                  <c:v>B07W4HTS8Q</c:v>
                </c:pt>
                <c:pt idx="442">
                  <c:v>B07W6VWZ8C</c:v>
                </c:pt>
                <c:pt idx="443">
                  <c:v>B07W7Z6DVL</c:v>
                </c:pt>
                <c:pt idx="444">
                  <c:v>B07W9KYT62</c:v>
                </c:pt>
                <c:pt idx="445">
                  <c:v>B07WDK3ZS2</c:v>
                </c:pt>
                <c:pt idx="446">
                  <c:v>B07WDK3ZS6</c:v>
                </c:pt>
                <c:pt idx="447">
                  <c:v>B07WDKLDRX</c:v>
                </c:pt>
                <c:pt idx="448">
                  <c:v>B07WDKLRM4</c:v>
                </c:pt>
                <c:pt idx="449">
                  <c:v>B07WFPMGQQ</c:v>
                </c:pt>
                <c:pt idx="450">
                  <c:v>B07WG8PDCW</c:v>
                </c:pt>
                <c:pt idx="451">
                  <c:v>B07WGMMQGP</c:v>
                </c:pt>
                <c:pt idx="452">
                  <c:v>B07WGPBXY9</c:v>
                </c:pt>
                <c:pt idx="453">
                  <c:v>B07WGPKMP5</c:v>
                </c:pt>
                <c:pt idx="454">
                  <c:v>B07WGPKTS4</c:v>
                </c:pt>
                <c:pt idx="455">
                  <c:v>B07WHQBZLS</c:v>
                </c:pt>
                <c:pt idx="456">
                  <c:v>B07WHQWXL7</c:v>
                </c:pt>
                <c:pt idx="457">
                  <c:v>B07WHS7MZ1</c:v>
                </c:pt>
                <c:pt idx="458">
                  <c:v>B07WHSJXLF</c:v>
                </c:pt>
                <c:pt idx="459">
                  <c:v>B07WJV6P1R</c:v>
                </c:pt>
                <c:pt idx="460">
                  <c:v>B07WJWRNVK</c:v>
                </c:pt>
                <c:pt idx="461">
                  <c:v>B07WJXCTG9</c:v>
                </c:pt>
                <c:pt idx="462">
                  <c:v>B07WKB69RS</c:v>
                </c:pt>
                <c:pt idx="463">
                  <c:v>B07WKBD37W</c:v>
                </c:pt>
                <c:pt idx="464">
                  <c:v>B07WMS7TWB</c:v>
                </c:pt>
                <c:pt idx="465">
                  <c:v>B07WNK1FFN</c:v>
                </c:pt>
                <c:pt idx="466">
                  <c:v>B07WVQG8WZ</c:v>
                </c:pt>
                <c:pt idx="467">
                  <c:v>B07X2L5Z8C</c:v>
                </c:pt>
                <c:pt idx="468">
                  <c:v>B07X963JNS</c:v>
                </c:pt>
                <c:pt idx="469">
                  <c:v>B07XCM6T4N</c:v>
                </c:pt>
                <c:pt idx="470">
                  <c:v>B07XJWTYM2</c:v>
                </c:pt>
                <c:pt idx="471">
                  <c:v>B07XJYYH7L</c:v>
                </c:pt>
                <c:pt idx="472">
                  <c:v>B07XLCFSSN</c:v>
                </c:pt>
                <c:pt idx="473">
                  <c:v>B07XLML2YS</c:v>
                </c:pt>
                <c:pt idx="474">
                  <c:v>B07Y1RCCW5</c:v>
                </c:pt>
                <c:pt idx="475">
                  <c:v>B07Y5FDPKV</c:v>
                </c:pt>
                <c:pt idx="476">
                  <c:v>B07Y9PY6Y1</c:v>
                </c:pt>
                <c:pt idx="477">
                  <c:v>B07YC8JHMB</c:v>
                </c:pt>
                <c:pt idx="478">
                  <c:v>B07YCBSCYB</c:v>
                </c:pt>
                <c:pt idx="479">
                  <c:v>B07YFWVRCM</c:v>
                </c:pt>
                <c:pt idx="480">
                  <c:v>B07YL54NVJ</c:v>
                </c:pt>
                <c:pt idx="481">
                  <c:v>B07YNHCW6N</c:v>
                </c:pt>
                <c:pt idx="482">
                  <c:v>B07YNTJ8ZM</c:v>
                </c:pt>
                <c:pt idx="483">
                  <c:v>B07YQ5SN4H</c:v>
                </c:pt>
                <c:pt idx="484">
                  <c:v>B07YR26BJ3</c:v>
                </c:pt>
                <c:pt idx="485">
                  <c:v>B07YSJ7FF1</c:v>
                </c:pt>
                <c:pt idx="486">
                  <c:v>B07YTNKVJQ</c:v>
                </c:pt>
                <c:pt idx="487">
                  <c:v>B07YWS9SP9</c:v>
                </c:pt>
                <c:pt idx="488">
                  <c:v>B07YY1BY5B</c:v>
                </c:pt>
                <c:pt idx="489">
                  <c:v>B07YZG8PPY</c:v>
                </c:pt>
                <c:pt idx="490">
                  <c:v>B07Z1X6VFC</c:v>
                </c:pt>
                <c:pt idx="491">
                  <c:v>B07Z1YVP72</c:v>
                </c:pt>
                <c:pt idx="492">
                  <c:v>B07Z1Z77ZZ</c:v>
                </c:pt>
                <c:pt idx="493">
                  <c:v>B07Z3K96FR</c:v>
                </c:pt>
                <c:pt idx="494">
                  <c:v>B07Z51CGGH</c:v>
                </c:pt>
                <c:pt idx="495">
                  <c:v>B07Z53L5QL</c:v>
                </c:pt>
                <c:pt idx="496">
                  <c:v>B07ZJND9B9</c:v>
                </c:pt>
                <c:pt idx="497">
                  <c:v>B07ZKD8T1Q</c:v>
                </c:pt>
                <c:pt idx="498">
                  <c:v>B07ZR4S1G4</c:v>
                </c:pt>
                <c:pt idx="499">
                  <c:v>B0811VCGL5</c:v>
                </c:pt>
                <c:pt idx="500">
                  <c:v>B0814LP6S9</c:v>
                </c:pt>
                <c:pt idx="501">
                  <c:v>B0814P4L98</c:v>
                </c:pt>
                <c:pt idx="502">
                  <c:v>B0814ZY6FP</c:v>
                </c:pt>
                <c:pt idx="503">
                  <c:v>B0819HZPXL</c:v>
                </c:pt>
                <c:pt idx="504">
                  <c:v>B0819ZZK5K</c:v>
                </c:pt>
                <c:pt idx="505">
                  <c:v>B081B1JL35</c:v>
                </c:pt>
                <c:pt idx="506">
                  <c:v>B081FG1QYX</c:v>
                </c:pt>
                <c:pt idx="507">
                  <c:v>B081FJWN52</c:v>
                </c:pt>
                <c:pt idx="508">
                  <c:v>B081NHWT6Z</c:v>
                </c:pt>
                <c:pt idx="509">
                  <c:v>B081RLM75M</c:v>
                </c:pt>
                <c:pt idx="510">
                  <c:v>B08235JZFB</c:v>
                </c:pt>
                <c:pt idx="511">
                  <c:v>B08243SKCK</c:v>
                </c:pt>
                <c:pt idx="512">
                  <c:v>B082FTPRSK</c:v>
                </c:pt>
                <c:pt idx="513">
                  <c:v>B082KVTRW8</c:v>
                </c:pt>
                <c:pt idx="514">
                  <c:v>B082LSVT4B</c:v>
                </c:pt>
                <c:pt idx="515">
                  <c:v>B082LZGK39</c:v>
                </c:pt>
                <c:pt idx="516">
                  <c:v>B082T6GVG9</c:v>
                </c:pt>
                <c:pt idx="517">
                  <c:v>B082T6GVLJ</c:v>
                </c:pt>
                <c:pt idx="518">
                  <c:v>B082T6GXS5</c:v>
                </c:pt>
                <c:pt idx="519">
                  <c:v>B082T6V3DT</c:v>
                </c:pt>
                <c:pt idx="520">
                  <c:v>B082ZQ4479</c:v>
                </c:pt>
                <c:pt idx="521">
                  <c:v>B0832W3B7Q</c:v>
                </c:pt>
                <c:pt idx="522">
                  <c:v>B083342NKJ</c:v>
                </c:pt>
                <c:pt idx="523">
                  <c:v>B0836JGZ74</c:v>
                </c:pt>
                <c:pt idx="524">
                  <c:v>B083GKDRKR</c:v>
                </c:pt>
                <c:pt idx="525">
                  <c:v>B083GQGT3Z</c:v>
                </c:pt>
                <c:pt idx="526">
                  <c:v>B083J64CBB</c:v>
                </c:pt>
                <c:pt idx="527">
                  <c:v>B083M7WPZD</c:v>
                </c:pt>
                <c:pt idx="528">
                  <c:v>B083P71WKK</c:v>
                </c:pt>
                <c:pt idx="529">
                  <c:v>B083RC4WFJ</c:v>
                </c:pt>
                <c:pt idx="530">
                  <c:v>B083RCTXLL</c:v>
                </c:pt>
                <c:pt idx="531">
                  <c:v>B083RD1J99</c:v>
                </c:pt>
                <c:pt idx="532">
                  <c:v>B083T5G5PM</c:v>
                </c:pt>
                <c:pt idx="533">
                  <c:v>B0841KQR1Z</c:v>
                </c:pt>
                <c:pt idx="534">
                  <c:v>B08444S68L</c:v>
                </c:pt>
                <c:pt idx="535">
                  <c:v>B08461VC1Z</c:v>
                </c:pt>
                <c:pt idx="536">
                  <c:v>B0846D5CBP</c:v>
                </c:pt>
                <c:pt idx="537">
                  <c:v>B084872DQY</c:v>
                </c:pt>
                <c:pt idx="538">
                  <c:v>B08497Z1MQ</c:v>
                </c:pt>
                <c:pt idx="539">
                  <c:v>B08498D67S</c:v>
                </c:pt>
                <c:pt idx="540">
                  <c:v>B08498H13H</c:v>
                </c:pt>
                <c:pt idx="541">
                  <c:v>B084BR3QX8</c:v>
                </c:pt>
                <c:pt idx="542">
                  <c:v>B084DTMYWK</c:v>
                </c:pt>
                <c:pt idx="543">
                  <c:v>B084MZXJN6</c:v>
                </c:pt>
                <c:pt idx="544">
                  <c:v>B084MZXJNK</c:v>
                </c:pt>
                <c:pt idx="545">
                  <c:v>B084MZYBTV</c:v>
                </c:pt>
                <c:pt idx="546">
                  <c:v>B084N133Y7</c:v>
                </c:pt>
                <c:pt idx="547">
                  <c:v>B084N18QZY</c:v>
                </c:pt>
                <c:pt idx="548">
                  <c:v>B084N1BM9L</c:v>
                </c:pt>
                <c:pt idx="549">
                  <c:v>B084PJSSQ1</c:v>
                </c:pt>
                <c:pt idx="550">
                  <c:v>B085194JFL</c:v>
                </c:pt>
                <c:pt idx="551">
                  <c:v>B0856HNMR7</c:v>
                </c:pt>
                <c:pt idx="552">
                  <c:v>B0856HY85J</c:v>
                </c:pt>
                <c:pt idx="553">
                  <c:v>B0859M539M</c:v>
                </c:pt>
                <c:pt idx="554">
                  <c:v>B085CZ3SR1</c:v>
                </c:pt>
                <c:pt idx="555">
                  <c:v>B085DTN6R2</c:v>
                </c:pt>
                <c:pt idx="556">
                  <c:v>B085HY1DGR</c:v>
                </c:pt>
                <c:pt idx="557">
                  <c:v>B085LPT5F4</c:v>
                </c:pt>
                <c:pt idx="558">
                  <c:v>B085W8CFLH</c:v>
                </c:pt>
                <c:pt idx="559">
                  <c:v>B086199CWG</c:v>
                </c:pt>
                <c:pt idx="560">
                  <c:v>B086394NY5</c:v>
                </c:pt>
                <c:pt idx="561">
                  <c:v>B086GVRP63</c:v>
                </c:pt>
                <c:pt idx="562">
                  <c:v>B086JTMRYL</c:v>
                </c:pt>
                <c:pt idx="563">
                  <c:v>B086PXQ2R4</c:v>
                </c:pt>
                <c:pt idx="564">
                  <c:v>B086Q3QMFS</c:v>
                </c:pt>
                <c:pt idx="565">
                  <c:v>B086WMSCN3</c:v>
                </c:pt>
                <c:pt idx="566">
                  <c:v>B086X18Q71</c:v>
                </c:pt>
                <c:pt idx="567">
                  <c:v>B0873L7J6X</c:v>
                </c:pt>
                <c:pt idx="568">
                  <c:v>B087FXHB6J</c:v>
                </c:pt>
                <c:pt idx="569">
                  <c:v>B087JWLZ2K</c:v>
                </c:pt>
                <c:pt idx="570">
                  <c:v>B0883KDSXC</c:v>
                </c:pt>
                <c:pt idx="571">
                  <c:v>B0883LQJ6B</c:v>
                </c:pt>
                <c:pt idx="572">
                  <c:v>B088GXTJM3</c:v>
                </c:pt>
                <c:pt idx="573">
                  <c:v>B088WCFPQF</c:v>
                </c:pt>
                <c:pt idx="574">
                  <c:v>B088Z1YWBC</c:v>
                </c:pt>
                <c:pt idx="575">
                  <c:v>B088ZFJY82</c:v>
                </c:pt>
                <c:pt idx="576">
                  <c:v>B088ZTJT2R</c:v>
                </c:pt>
                <c:pt idx="577">
                  <c:v>B089BDBDGM</c:v>
                </c:pt>
                <c:pt idx="578">
                  <c:v>B089WB69Y1</c:v>
                </c:pt>
                <c:pt idx="579">
                  <c:v>B08B42LWKN</c:v>
                </c:pt>
                <c:pt idx="580">
                  <c:v>B08B6XWQ1C</c:v>
                </c:pt>
                <c:pt idx="581">
                  <c:v>B08BCKN299</c:v>
                </c:pt>
                <c:pt idx="582">
                  <c:v>B08BG4M4N7</c:v>
                </c:pt>
                <c:pt idx="583">
                  <c:v>B08BJN4MP3</c:v>
                </c:pt>
                <c:pt idx="584">
                  <c:v>B08BQ947H3</c:v>
                </c:pt>
                <c:pt idx="585">
                  <c:v>B08C4Z69LN</c:v>
                </c:pt>
                <c:pt idx="586">
                  <c:v>B08C7TYHPB</c:v>
                </c:pt>
                <c:pt idx="587">
                  <c:v>B08CDKQ8T6</c:v>
                </c:pt>
                <c:pt idx="588">
                  <c:v>B08CF3B7N1</c:v>
                </c:pt>
                <c:pt idx="589">
                  <c:v>B08CF3D7QR</c:v>
                </c:pt>
                <c:pt idx="590">
                  <c:v>B08CF4SCNP</c:v>
                </c:pt>
                <c:pt idx="591">
                  <c:v>B08CFCK6CW</c:v>
                </c:pt>
                <c:pt idx="592">
                  <c:v>B08CFJBZRK</c:v>
                </c:pt>
                <c:pt idx="593">
                  <c:v>B08CGW4GYR</c:v>
                </c:pt>
                <c:pt idx="594">
                  <c:v>B08CHKQ8D4</c:v>
                </c:pt>
                <c:pt idx="595">
                  <c:v>B08CHZ3ZQ7</c:v>
                </c:pt>
                <c:pt idx="596">
                  <c:v>B08CKW1KH9</c:v>
                </c:pt>
                <c:pt idx="597">
                  <c:v>B08CNLYKW5</c:v>
                </c:pt>
                <c:pt idx="598">
                  <c:v>B08CRRQK6Z</c:v>
                </c:pt>
                <c:pt idx="599">
                  <c:v>B08CS3BT4L</c:v>
                </c:pt>
                <c:pt idx="600">
                  <c:v>B08CT62BM1</c:v>
                </c:pt>
                <c:pt idx="601">
                  <c:v>B08CTNJ985</c:v>
                </c:pt>
                <c:pt idx="602">
                  <c:v>B08CTQP51L</c:v>
                </c:pt>
                <c:pt idx="603">
                  <c:v>B08CYNJ5KY</c:v>
                </c:pt>
                <c:pt idx="604">
                  <c:v>B08CYPB15D</c:v>
                </c:pt>
                <c:pt idx="605">
                  <c:v>B08CZHGHKH</c:v>
                </c:pt>
                <c:pt idx="606">
                  <c:v>B08D11DZ2W</c:v>
                </c:pt>
                <c:pt idx="607">
                  <c:v>B08D64C9FN</c:v>
                </c:pt>
                <c:pt idx="608">
                  <c:v>B08D6RCM3Q</c:v>
                </c:pt>
                <c:pt idx="609">
                  <c:v>B08D75R3Z1</c:v>
                </c:pt>
                <c:pt idx="610">
                  <c:v>B08D77XZX5</c:v>
                </c:pt>
                <c:pt idx="611">
                  <c:v>B08D9MNH4B</c:v>
                </c:pt>
                <c:pt idx="612">
                  <c:v>B08D9NDZ1Y</c:v>
                </c:pt>
                <c:pt idx="613">
                  <c:v>B08DCVRW98</c:v>
                </c:pt>
                <c:pt idx="614">
                  <c:v>B08DDRGWTJ</c:v>
                </c:pt>
                <c:pt idx="615">
                  <c:v>B08DPLCM6T</c:v>
                </c:pt>
                <c:pt idx="616">
                  <c:v>B08F47T4X5</c:v>
                </c:pt>
                <c:pt idx="617">
                  <c:v>B08FB2LNSZ</c:v>
                </c:pt>
                <c:pt idx="618">
                  <c:v>B08FD2VSD9</c:v>
                </c:pt>
                <c:pt idx="619">
                  <c:v>B08FGNPQ9X</c:v>
                </c:pt>
                <c:pt idx="620">
                  <c:v>B08FN6WGDQ</c:v>
                </c:pt>
                <c:pt idx="621">
                  <c:v>B08FTFXNNB</c:v>
                </c:pt>
                <c:pt idx="622">
                  <c:v>B08FY4FG5X</c:v>
                </c:pt>
                <c:pt idx="623">
                  <c:v>B08FYB5HHK</c:v>
                </c:pt>
                <c:pt idx="624">
                  <c:v>B08G1RW2Q3</c:v>
                </c:pt>
                <c:pt idx="625">
                  <c:v>B08G28Z33M</c:v>
                </c:pt>
                <c:pt idx="626">
                  <c:v>B08G43CCLC</c:v>
                </c:pt>
                <c:pt idx="627">
                  <c:v>B08G8H8DPL</c:v>
                </c:pt>
                <c:pt idx="628">
                  <c:v>B08GJ57MKL</c:v>
                </c:pt>
                <c:pt idx="629">
                  <c:v>B08GJNM9N7</c:v>
                </c:pt>
                <c:pt idx="630">
                  <c:v>B08GM5S4CQ</c:v>
                </c:pt>
                <c:pt idx="631">
                  <c:v>B08GSQXLJ2</c:v>
                </c:pt>
                <c:pt idx="632">
                  <c:v>B08GTYFC37</c:v>
                </c:pt>
                <c:pt idx="633">
                  <c:v>B08GYG6T12</c:v>
                </c:pt>
                <c:pt idx="634">
                  <c:v>B08H21B6V7</c:v>
                </c:pt>
                <c:pt idx="635">
                  <c:v>B08H5L8V1L</c:v>
                </c:pt>
                <c:pt idx="636">
                  <c:v>B08H673XKN</c:v>
                </c:pt>
                <c:pt idx="637">
                  <c:v>B08H6B3G96</c:v>
                </c:pt>
                <c:pt idx="638">
                  <c:v>B08H6CZSHT</c:v>
                </c:pt>
                <c:pt idx="639">
                  <c:v>B08H9Z3XQW</c:v>
                </c:pt>
                <c:pt idx="640">
                  <c:v>B08HD7JQHX</c:v>
                </c:pt>
                <c:pt idx="641">
                  <c:v>B08HDCWDXD</c:v>
                </c:pt>
                <c:pt idx="642">
                  <c:v>B08HDH26JX</c:v>
                </c:pt>
                <c:pt idx="643">
                  <c:v>B08HDJ86NZ</c:v>
                </c:pt>
                <c:pt idx="644">
                  <c:v>B08HF4W2CT</c:v>
                </c:pt>
                <c:pt idx="645">
                  <c:v>B08HLC7Z3G</c:v>
                </c:pt>
                <c:pt idx="646">
                  <c:v>B08HLZ28QC</c:v>
                </c:pt>
                <c:pt idx="647">
                  <c:v>B08HQL67D6</c:v>
                </c:pt>
                <c:pt idx="648">
                  <c:v>B08HV25BBQ</c:v>
                </c:pt>
                <c:pt idx="649">
                  <c:v>B08HV83HL3</c:v>
                </c:pt>
                <c:pt idx="650">
                  <c:v>B08HVJCW95</c:v>
                </c:pt>
                <c:pt idx="651">
                  <c:v>B08HVL8QN3</c:v>
                </c:pt>
                <c:pt idx="652">
                  <c:v>B08J4PL1Z3</c:v>
                </c:pt>
                <c:pt idx="653">
                  <c:v>B08J7VCT12</c:v>
                </c:pt>
                <c:pt idx="654">
                  <c:v>B08J82K4GX</c:v>
                </c:pt>
                <c:pt idx="655">
                  <c:v>B08JD36C6H</c:v>
                </c:pt>
                <c:pt idx="656">
                  <c:v>B08JKPVDKL</c:v>
                </c:pt>
                <c:pt idx="657">
                  <c:v>B08JMC1988</c:v>
                </c:pt>
                <c:pt idx="658">
                  <c:v>B08JQN8DGZ</c:v>
                </c:pt>
                <c:pt idx="659">
                  <c:v>B08JV91JTK</c:v>
                </c:pt>
                <c:pt idx="660">
                  <c:v>B08JW1GVS7</c:v>
                </c:pt>
                <c:pt idx="661">
                  <c:v>B08K36NZSV</c:v>
                </c:pt>
                <c:pt idx="662">
                  <c:v>B08K4PSZ3V</c:v>
                </c:pt>
                <c:pt idx="663">
                  <c:v>B08K4RDQ71</c:v>
                </c:pt>
                <c:pt idx="664">
                  <c:v>B08K9PX15C</c:v>
                </c:pt>
                <c:pt idx="665">
                  <c:v>B08KDBLMQP</c:v>
                </c:pt>
                <c:pt idx="666">
                  <c:v>B08KHM9VBJ</c:v>
                </c:pt>
                <c:pt idx="667">
                  <c:v>B08KRMK9LZ</c:v>
                </c:pt>
                <c:pt idx="668">
                  <c:v>B08KS2KQTK</c:v>
                </c:pt>
                <c:pt idx="669">
                  <c:v>B08L12N5H1</c:v>
                </c:pt>
                <c:pt idx="670">
                  <c:v>B08L4SBJRY</c:v>
                </c:pt>
                <c:pt idx="671">
                  <c:v>B08L5FM4JC</c:v>
                </c:pt>
                <c:pt idx="672">
                  <c:v>B08L5HMJVW</c:v>
                </c:pt>
                <c:pt idx="673">
                  <c:v>B08L7J3T31</c:v>
                </c:pt>
                <c:pt idx="674">
                  <c:v>B08L879JSN</c:v>
                </c:pt>
                <c:pt idx="675">
                  <c:v>B08LHTJTBB</c:v>
                </c:pt>
                <c:pt idx="676">
                  <c:v>B08LKS3LSP</c:v>
                </c:pt>
                <c:pt idx="677">
                  <c:v>B08LPJZSSW</c:v>
                </c:pt>
                <c:pt idx="678">
                  <c:v>B08LT9BMPP</c:v>
                </c:pt>
                <c:pt idx="679">
                  <c:v>B08LVVTGZK</c:v>
                </c:pt>
                <c:pt idx="680">
                  <c:v>B08LW31NQ6</c:v>
                </c:pt>
                <c:pt idx="681">
                  <c:v>B08M66K48D</c:v>
                </c:pt>
                <c:pt idx="682">
                  <c:v>B08MC57J31</c:v>
                </c:pt>
                <c:pt idx="683">
                  <c:v>B08MCD9JFY</c:v>
                </c:pt>
                <c:pt idx="684">
                  <c:v>B08MTCKDYN</c:v>
                </c:pt>
                <c:pt idx="685">
                  <c:v>B08MTLLSL8</c:v>
                </c:pt>
                <c:pt idx="686">
                  <c:v>B08MV82R99</c:v>
                </c:pt>
                <c:pt idx="687">
                  <c:v>B08MVSGXMY</c:v>
                </c:pt>
                <c:pt idx="688">
                  <c:v>B08MVXPTDG</c:v>
                </c:pt>
                <c:pt idx="689">
                  <c:v>B08MWJTST6</c:v>
                </c:pt>
                <c:pt idx="690">
                  <c:v>B08MXJYB2V</c:v>
                </c:pt>
                <c:pt idx="691">
                  <c:v>B08MZNT7GP</c:v>
                </c:pt>
                <c:pt idx="692">
                  <c:v>B08MZQBFLN</c:v>
                </c:pt>
                <c:pt idx="693">
                  <c:v>B08N1WL9XW</c:v>
                </c:pt>
                <c:pt idx="694">
                  <c:v>B08N6P8G5K</c:v>
                </c:pt>
                <c:pt idx="695">
                  <c:v>B08NCKT9FG</c:v>
                </c:pt>
                <c:pt idx="696">
                  <c:v>B08NW8GHCJ</c:v>
                </c:pt>
                <c:pt idx="697">
                  <c:v>B08P9RYPLR</c:v>
                </c:pt>
                <c:pt idx="698">
                  <c:v>B08PFSZ7FH</c:v>
                </c:pt>
                <c:pt idx="699">
                  <c:v>B08PKBMJKS</c:v>
                </c:pt>
                <c:pt idx="700">
                  <c:v>B08PPHFXG3</c:v>
                </c:pt>
                <c:pt idx="701">
                  <c:v>B08PSQRW2T</c:v>
                </c:pt>
                <c:pt idx="702">
                  <c:v>B08PSVBB2X</c:v>
                </c:pt>
                <c:pt idx="703">
                  <c:v>B08PV1X771</c:v>
                </c:pt>
                <c:pt idx="704">
                  <c:v>B08PZ6HZLT</c:v>
                </c:pt>
                <c:pt idx="705">
                  <c:v>B08QDPB1SL</c:v>
                </c:pt>
                <c:pt idx="706">
                  <c:v>B08QHLXWV3</c:v>
                </c:pt>
                <c:pt idx="707">
                  <c:v>B08QJJCY2Q</c:v>
                </c:pt>
                <c:pt idx="708">
                  <c:v>B08QSC1XY8</c:v>
                </c:pt>
                <c:pt idx="709">
                  <c:v>B08QSDKFGQ</c:v>
                </c:pt>
                <c:pt idx="710">
                  <c:v>B08QW937WV</c:v>
                </c:pt>
                <c:pt idx="711">
                  <c:v>B08QX1CC14</c:v>
                </c:pt>
                <c:pt idx="712">
                  <c:v>B08R69VDHT</c:v>
                </c:pt>
                <c:pt idx="713">
                  <c:v>B08R69WBN7</c:v>
                </c:pt>
                <c:pt idx="714">
                  <c:v>B08RDWBYCQ</c:v>
                </c:pt>
                <c:pt idx="715">
                  <c:v>B08RHPDNVV</c:v>
                </c:pt>
                <c:pt idx="716">
                  <c:v>B08RP2L2NL</c:v>
                </c:pt>
                <c:pt idx="717">
                  <c:v>B08RWCZ6SY</c:v>
                </c:pt>
                <c:pt idx="718">
                  <c:v>B08RX8G496</c:v>
                </c:pt>
                <c:pt idx="719">
                  <c:v>B08RZ12GKR</c:v>
                </c:pt>
                <c:pt idx="720">
                  <c:v>B08RZ5K9YH</c:v>
                </c:pt>
                <c:pt idx="721">
                  <c:v>B08S6RKT4L</c:v>
                </c:pt>
                <c:pt idx="722">
                  <c:v>B08S74GTBT</c:v>
                </c:pt>
                <c:pt idx="723">
                  <c:v>B08S7V8YTN</c:v>
                </c:pt>
                <c:pt idx="724">
                  <c:v>B08SBH499M</c:v>
                </c:pt>
                <c:pt idx="725">
                  <c:v>B08SCCG9D4</c:v>
                </c:pt>
                <c:pt idx="726">
                  <c:v>B08SJVD8QD</c:v>
                </c:pt>
                <c:pt idx="727">
                  <c:v>B08SKZ2RMG</c:v>
                </c:pt>
                <c:pt idx="728">
                  <c:v>B08SMJT55F</c:v>
                </c:pt>
                <c:pt idx="729">
                  <c:v>B08T8KWNQ9</c:v>
                </c:pt>
                <c:pt idx="730">
                  <c:v>B08TDJ5BVF</c:v>
                </c:pt>
                <c:pt idx="731">
                  <c:v>B08TDJNM3G</c:v>
                </c:pt>
                <c:pt idx="732">
                  <c:v>B08TGG316Z</c:v>
                </c:pt>
                <c:pt idx="733">
                  <c:v>B08TM71L54</c:v>
                </c:pt>
                <c:pt idx="734">
                  <c:v>B08TR61BVK</c:v>
                </c:pt>
                <c:pt idx="735">
                  <c:v>B08TT63N58</c:v>
                </c:pt>
                <c:pt idx="736">
                  <c:v>B08TTRVWKY</c:v>
                </c:pt>
                <c:pt idx="737">
                  <c:v>B08TV2P1N8</c:v>
                </c:pt>
                <c:pt idx="738">
                  <c:v>B08TZD7FQN</c:v>
                </c:pt>
                <c:pt idx="739">
                  <c:v>B08V9C4B1J</c:v>
                </c:pt>
                <c:pt idx="740">
                  <c:v>B08VB2CMR3</c:v>
                </c:pt>
                <c:pt idx="741">
                  <c:v>B08VB34KJ1</c:v>
                </c:pt>
                <c:pt idx="742">
                  <c:v>B08VB57558</c:v>
                </c:pt>
                <c:pt idx="743">
                  <c:v>B08VF8V79P</c:v>
                </c:pt>
                <c:pt idx="744">
                  <c:v>B08VFF6JQ8</c:v>
                </c:pt>
                <c:pt idx="745">
                  <c:v>B08VGDBF3B</c:v>
                </c:pt>
                <c:pt idx="746">
                  <c:v>B08VGFX2B6</c:v>
                </c:pt>
                <c:pt idx="747">
                  <c:v>B08VGM3YMF</c:v>
                </c:pt>
                <c:pt idx="748">
                  <c:v>B08VJFYH6N</c:v>
                </c:pt>
                <c:pt idx="749">
                  <c:v>B08VRMK55F</c:v>
                </c:pt>
                <c:pt idx="750">
                  <c:v>B08VS3YLRK</c:v>
                </c:pt>
                <c:pt idx="751">
                  <c:v>B08W56G1K9</c:v>
                </c:pt>
                <c:pt idx="752">
                  <c:v>B08W9BK4MD</c:v>
                </c:pt>
                <c:pt idx="753">
                  <c:v>B08WD18LJZ</c:v>
                </c:pt>
                <c:pt idx="754">
                  <c:v>B08WJ86PV2</c:v>
                </c:pt>
                <c:pt idx="755">
                  <c:v>B08WKCTFF3</c:v>
                </c:pt>
                <c:pt idx="756">
                  <c:v>B08WKFSN84</c:v>
                </c:pt>
                <c:pt idx="757">
                  <c:v>B08WKG2MWT</c:v>
                </c:pt>
                <c:pt idx="758">
                  <c:v>B08WLY8V9S</c:v>
                </c:pt>
                <c:pt idx="759">
                  <c:v>B08WRBG3XW</c:v>
                </c:pt>
                <c:pt idx="760">
                  <c:v>B08WRKSF9D</c:v>
                </c:pt>
                <c:pt idx="761">
                  <c:v>B08WRWPM22</c:v>
                </c:pt>
                <c:pt idx="762">
                  <c:v>B08WWKM5HQ</c:v>
                </c:pt>
                <c:pt idx="763">
                  <c:v>B08X77LM8C</c:v>
                </c:pt>
                <c:pt idx="764">
                  <c:v>B08XLR6DSB</c:v>
                </c:pt>
                <c:pt idx="765">
                  <c:v>B08XMG618K</c:v>
                </c:pt>
                <c:pt idx="766">
                  <c:v>B08XMSKKMM</c:v>
                </c:pt>
                <c:pt idx="767">
                  <c:v>B08XNL93PL</c:v>
                </c:pt>
                <c:pt idx="768">
                  <c:v>B08XXF5V6G</c:v>
                </c:pt>
                <c:pt idx="769">
                  <c:v>B08XXVXP3J</c:v>
                </c:pt>
                <c:pt idx="770">
                  <c:v>B08Y1SJVV5</c:v>
                </c:pt>
                <c:pt idx="771">
                  <c:v>B08Y1TFSP6</c:v>
                </c:pt>
                <c:pt idx="772">
                  <c:v>B08Y55LPBF</c:v>
                </c:pt>
                <c:pt idx="773">
                  <c:v>B08Y57TPDM</c:v>
                </c:pt>
                <c:pt idx="774">
                  <c:v>B08Y5KXR6Z</c:v>
                </c:pt>
                <c:pt idx="775">
                  <c:v>B08Y5QJTVK</c:v>
                </c:pt>
                <c:pt idx="776">
                  <c:v>B08Y5QJXSR</c:v>
                </c:pt>
                <c:pt idx="777">
                  <c:v>B08Y7MXFMK</c:v>
                </c:pt>
                <c:pt idx="778">
                  <c:v>B08YD264ZS</c:v>
                </c:pt>
                <c:pt idx="779">
                  <c:v>B08YDFX7Y1</c:v>
                </c:pt>
                <c:pt idx="780">
                  <c:v>B08YK7BBD2</c:v>
                </c:pt>
                <c:pt idx="781">
                  <c:v>B08YRMBK9R</c:v>
                </c:pt>
                <c:pt idx="782">
                  <c:v>B08YXJJW8H</c:v>
                </c:pt>
                <c:pt idx="783">
                  <c:v>B08ZHYNTM1</c:v>
                </c:pt>
                <c:pt idx="784">
                  <c:v>B08ZJDWTJ1</c:v>
                </c:pt>
                <c:pt idx="785">
                  <c:v>B08ZN4B121</c:v>
                </c:pt>
                <c:pt idx="786">
                  <c:v>B08ZXZ362Z</c:v>
                </c:pt>
                <c:pt idx="787">
                  <c:v>B09127FZCK</c:v>
                </c:pt>
                <c:pt idx="788">
                  <c:v>B0912WJ87V</c:v>
                </c:pt>
                <c:pt idx="789">
                  <c:v>B09163Q5CD</c:v>
                </c:pt>
                <c:pt idx="790">
                  <c:v>B091JF2TFD</c:v>
                </c:pt>
                <c:pt idx="791">
                  <c:v>B091KNVNS9</c:v>
                </c:pt>
                <c:pt idx="792">
                  <c:v>B091V8HK8Z</c:v>
                </c:pt>
                <c:pt idx="793">
                  <c:v>B0926V9CTV</c:v>
                </c:pt>
                <c:pt idx="794">
                  <c:v>B092BJMT8Q</c:v>
                </c:pt>
                <c:pt idx="795">
                  <c:v>B092BL5DCX</c:v>
                </c:pt>
                <c:pt idx="796">
                  <c:v>B092JHPL72</c:v>
                </c:pt>
                <c:pt idx="797">
                  <c:v>B092R48XXB</c:v>
                </c:pt>
                <c:pt idx="798">
                  <c:v>B092X94QNQ</c:v>
                </c:pt>
                <c:pt idx="799">
                  <c:v>B093QCY6YJ</c:v>
                </c:pt>
                <c:pt idx="800">
                  <c:v>B093ZNQZ2Y</c:v>
                </c:pt>
                <c:pt idx="801">
                  <c:v>B0941392C8</c:v>
                </c:pt>
                <c:pt idx="802">
                  <c:v>B09474JWN6</c:v>
                </c:pt>
                <c:pt idx="803">
                  <c:v>B0949FPSFY</c:v>
                </c:pt>
                <c:pt idx="804">
                  <c:v>B0949SBKMP</c:v>
                </c:pt>
                <c:pt idx="805">
                  <c:v>B094DQWV9B</c:v>
                </c:pt>
                <c:pt idx="806">
                  <c:v>B094G9L9LT</c:v>
                </c:pt>
                <c:pt idx="807">
                  <c:v>B094JB13XL</c:v>
                </c:pt>
                <c:pt idx="808">
                  <c:v>B094JNXNPV</c:v>
                </c:pt>
                <c:pt idx="809">
                  <c:v>B094QZLJQ6</c:v>
                </c:pt>
                <c:pt idx="810">
                  <c:v>B094YFFSMY</c:v>
                </c:pt>
                <c:pt idx="811">
                  <c:v>B095244Q22</c:v>
                </c:pt>
                <c:pt idx="812">
                  <c:v>B095JPKPH3</c:v>
                </c:pt>
                <c:pt idx="813">
                  <c:v>B095JQVC7N</c:v>
                </c:pt>
                <c:pt idx="814">
                  <c:v>B095K14P86</c:v>
                </c:pt>
                <c:pt idx="815">
                  <c:v>B095PWLLY6</c:v>
                </c:pt>
                <c:pt idx="816">
                  <c:v>B095RTJH1M</c:v>
                </c:pt>
                <c:pt idx="817">
                  <c:v>B095X38CJS</c:v>
                </c:pt>
                <c:pt idx="818">
                  <c:v>B095XCRDQW</c:v>
                </c:pt>
                <c:pt idx="819">
                  <c:v>B096MSW6CT</c:v>
                </c:pt>
                <c:pt idx="820">
                  <c:v>B096NTB9XT</c:v>
                </c:pt>
                <c:pt idx="821">
                  <c:v>B096TWZRJC</c:v>
                </c:pt>
                <c:pt idx="822">
                  <c:v>B096VF5YYF</c:v>
                </c:pt>
                <c:pt idx="823">
                  <c:v>B096YCN3SD</c:v>
                </c:pt>
                <c:pt idx="824">
                  <c:v>B0971DWFDT</c:v>
                </c:pt>
                <c:pt idx="825">
                  <c:v>B0972BQ2RS</c:v>
                </c:pt>
                <c:pt idx="826">
                  <c:v>B0974G5Q2Y</c:v>
                </c:pt>
                <c:pt idx="827">
                  <c:v>B0974H97TJ</c:v>
                </c:pt>
                <c:pt idx="828">
                  <c:v>B0977CGNJJ</c:v>
                </c:pt>
                <c:pt idx="829">
                  <c:v>B0978V2CP6</c:v>
                </c:pt>
                <c:pt idx="830">
                  <c:v>B097C564GC</c:v>
                </c:pt>
                <c:pt idx="831">
                  <c:v>B097JQ1J5G</c:v>
                </c:pt>
                <c:pt idx="832">
                  <c:v>B097JVLW3L</c:v>
                </c:pt>
                <c:pt idx="833">
                  <c:v>B097MKZHNV</c:v>
                </c:pt>
                <c:pt idx="834">
                  <c:v>B097R25DP7</c:v>
                </c:pt>
                <c:pt idx="835">
                  <c:v>B097R2V1W8</c:v>
                </c:pt>
                <c:pt idx="836">
                  <c:v>B097R3XH9R</c:v>
                </c:pt>
                <c:pt idx="837">
                  <c:v>B097R45BH8</c:v>
                </c:pt>
                <c:pt idx="838">
                  <c:v>B097R4D42G</c:v>
                </c:pt>
                <c:pt idx="839">
                  <c:v>B097RJ867P</c:v>
                </c:pt>
                <c:pt idx="840">
                  <c:v>B097RN7BBK</c:v>
                </c:pt>
                <c:pt idx="841">
                  <c:v>B097XJQZ8H</c:v>
                </c:pt>
                <c:pt idx="842">
                  <c:v>B097ZQTDVZ</c:v>
                </c:pt>
                <c:pt idx="843">
                  <c:v>B0981XSZJ7</c:v>
                </c:pt>
                <c:pt idx="844">
                  <c:v>B0989W6J2F</c:v>
                </c:pt>
                <c:pt idx="845">
                  <c:v>B098JYT4SY</c:v>
                </c:pt>
                <c:pt idx="846">
                  <c:v>B098K3H92Z</c:v>
                </c:pt>
                <c:pt idx="847">
                  <c:v>B098LCVYPW</c:v>
                </c:pt>
                <c:pt idx="848">
                  <c:v>B098NS6PVG</c:v>
                </c:pt>
                <c:pt idx="849">
                  <c:v>B098QXR9X2</c:v>
                </c:pt>
                <c:pt idx="850">
                  <c:v>B098R25TGC</c:v>
                </c:pt>
                <c:pt idx="851">
                  <c:v>B098T9CJVQ</c:v>
                </c:pt>
                <c:pt idx="852">
                  <c:v>B098TV3L96</c:v>
                </c:pt>
                <c:pt idx="853">
                  <c:v>B09939XJX8</c:v>
                </c:pt>
                <c:pt idx="854">
                  <c:v>B0993BB11X</c:v>
                </c:pt>
                <c:pt idx="855">
                  <c:v>B0994GFWBH</c:v>
                </c:pt>
                <c:pt idx="856">
                  <c:v>B0994GP1CX</c:v>
                </c:pt>
                <c:pt idx="857">
                  <c:v>B099FDW2ZF</c:v>
                </c:pt>
                <c:pt idx="858">
                  <c:v>B099K9ZX65</c:v>
                </c:pt>
                <c:pt idx="859">
                  <c:v>B099PR2GQJ</c:v>
                </c:pt>
                <c:pt idx="860">
                  <c:v>B099S26HWG</c:v>
                </c:pt>
                <c:pt idx="861">
                  <c:v>B099SD8PRP</c:v>
                </c:pt>
                <c:pt idx="862">
                  <c:v>B099Z83VRC</c:v>
                </c:pt>
                <c:pt idx="863">
                  <c:v>B09B125CFJ</c:v>
                </c:pt>
                <c:pt idx="864">
                  <c:v>B09B9SPC7F</c:v>
                </c:pt>
                <c:pt idx="865">
                  <c:v>B09BCNQ9R2</c:v>
                </c:pt>
                <c:pt idx="866">
                  <c:v>B09BF8JBWX</c:v>
                </c:pt>
                <c:pt idx="867">
                  <c:v>B09BL2KHQW</c:v>
                </c:pt>
                <c:pt idx="868">
                  <c:v>B09BN2NPBD</c:v>
                </c:pt>
                <c:pt idx="869">
                  <c:v>B09BNXQ6BR</c:v>
                </c:pt>
                <c:pt idx="870">
                  <c:v>B09BVCVTBC</c:v>
                </c:pt>
                <c:pt idx="871">
                  <c:v>B09BW2GP18</c:v>
                </c:pt>
                <c:pt idx="872">
                  <c:v>B09BW334ML</c:v>
                </c:pt>
                <c:pt idx="873">
                  <c:v>B09C635BMM</c:v>
                </c:pt>
                <c:pt idx="874">
                  <c:v>B09C6FML9B</c:v>
                </c:pt>
                <c:pt idx="875">
                  <c:v>B09C6H53KH</c:v>
                </c:pt>
                <c:pt idx="876">
                  <c:v>B09C6HWG18</c:v>
                </c:pt>
                <c:pt idx="877">
                  <c:v>B09C6HXFC1</c:v>
                </c:pt>
                <c:pt idx="878">
                  <c:v>B09CGLY5CX</c:v>
                </c:pt>
                <c:pt idx="879">
                  <c:v>B09CKSYBLR</c:v>
                </c:pt>
                <c:pt idx="880">
                  <c:v>B09CMM3VGK</c:v>
                </c:pt>
                <c:pt idx="881">
                  <c:v>B09CMP1SC8</c:v>
                </c:pt>
                <c:pt idx="882">
                  <c:v>B09CMQRQM6</c:v>
                </c:pt>
                <c:pt idx="883">
                  <c:v>B09CTRPSJR</c:v>
                </c:pt>
                <c:pt idx="884">
                  <c:v>B09CTWFV5W</c:v>
                </c:pt>
                <c:pt idx="885">
                  <c:v>B09CYTJV3N</c:v>
                </c:pt>
                <c:pt idx="886">
                  <c:v>B09DDCQFMT</c:v>
                </c:pt>
                <c:pt idx="887">
                  <c:v>B09DG9VNWB</c:v>
                </c:pt>
                <c:pt idx="888">
                  <c:v>B09DL9978Y</c:v>
                </c:pt>
                <c:pt idx="889">
                  <c:v>B09DSQXCM8</c:v>
                </c:pt>
                <c:pt idx="890">
                  <c:v>B09DSXK8JX</c:v>
                </c:pt>
                <c:pt idx="891">
                  <c:v>B09F3PDDRF</c:v>
                </c:pt>
                <c:pt idx="892">
                  <c:v>B09F5Z694W</c:v>
                </c:pt>
                <c:pt idx="893">
                  <c:v>B09F6D21BY</c:v>
                </c:pt>
                <c:pt idx="894">
                  <c:v>B09F6KL23R</c:v>
                </c:pt>
                <c:pt idx="895">
                  <c:v>B09F6S8BT6</c:v>
                </c:pt>
                <c:pt idx="896">
                  <c:v>B09F6VHQXB</c:v>
                </c:pt>
                <c:pt idx="897">
                  <c:v>B09F9YQQ7B</c:v>
                </c:pt>
                <c:pt idx="898">
                  <c:v>B09FFK1PQG</c:v>
                </c:pt>
                <c:pt idx="899">
                  <c:v>B09FHHTL8L</c:v>
                </c:pt>
                <c:pt idx="900">
                  <c:v>B09FKDH6FS</c:v>
                </c:pt>
                <c:pt idx="901">
                  <c:v>B09FPP3R1D</c:v>
                </c:pt>
                <c:pt idx="902">
                  <c:v>B09FZ89DK6</c:v>
                </c:pt>
                <c:pt idx="903">
                  <c:v>B09G2VTHQM</c:v>
                </c:pt>
                <c:pt idx="904">
                  <c:v>B09G5TSGXV</c:v>
                </c:pt>
                <c:pt idx="905">
                  <c:v>B09GB5B4BK</c:v>
                </c:pt>
                <c:pt idx="906">
                  <c:v>B09GBBJV72</c:v>
                </c:pt>
                <c:pt idx="907">
                  <c:v>B09GFLXVH9</c:v>
                </c:pt>
                <c:pt idx="908">
                  <c:v>B09GFM8CGS</c:v>
                </c:pt>
                <c:pt idx="909">
                  <c:v>B09GFN8WZL</c:v>
                </c:pt>
                <c:pt idx="910">
                  <c:v>B09GFPN6TP</c:v>
                </c:pt>
                <c:pt idx="911">
                  <c:v>B09GFPVD9Y</c:v>
                </c:pt>
                <c:pt idx="912">
                  <c:v>B09GFWJDY1</c:v>
                </c:pt>
                <c:pt idx="913">
                  <c:v>B09GP6FBZT</c:v>
                </c:pt>
                <c:pt idx="914">
                  <c:v>B09GYBZPHF</c:v>
                </c:pt>
                <c:pt idx="915">
                  <c:v>B09H34V36W</c:v>
                </c:pt>
                <c:pt idx="916">
                  <c:v>B09H39KTTB</c:v>
                </c:pt>
                <c:pt idx="917">
                  <c:v>B09H3BXWTK</c:v>
                </c:pt>
                <c:pt idx="918">
                  <c:v>B09H7JDJCW</c:v>
                </c:pt>
                <c:pt idx="919">
                  <c:v>B09HCH3JZG</c:v>
                </c:pt>
                <c:pt idx="920">
                  <c:v>B09HK9JH4F</c:v>
                </c:pt>
                <c:pt idx="921">
                  <c:v>B09HN7LD5L</c:v>
                </c:pt>
                <c:pt idx="922">
                  <c:v>B09HQSV46W</c:v>
                </c:pt>
                <c:pt idx="923">
                  <c:v>B09HS1NDRQ</c:v>
                </c:pt>
                <c:pt idx="924">
                  <c:v>B09HSKYMB3</c:v>
                </c:pt>
                <c:pt idx="925">
                  <c:v>B09HV71RL1</c:v>
                </c:pt>
                <c:pt idx="926">
                  <c:v>B09J2MM5C6</c:v>
                </c:pt>
                <c:pt idx="927">
                  <c:v>B09J2QCKKM</c:v>
                </c:pt>
                <c:pt idx="928">
                  <c:v>B09J2SCVQT</c:v>
                </c:pt>
                <c:pt idx="929">
                  <c:v>B09J4YQYX3</c:v>
                </c:pt>
                <c:pt idx="930">
                  <c:v>B09JFR8H3Q</c:v>
                </c:pt>
                <c:pt idx="931">
                  <c:v>B09JKNF147</c:v>
                </c:pt>
                <c:pt idx="932">
                  <c:v>B09JN37WBX</c:v>
                </c:pt>
                <c:pt idx="933">
                  <c:v>B09JPC82QC</c:v>
                </c:pt>
                <c:pt idx="934">
                  <c:v>B09JS562TP</c:v>
                </c:pt>
                <c:pt idx="935">
                  <c:v>B09JS94MBV</c:v>
                </c:pt>
                <c:pt idx="936">
                  <c:v>B09JSW16QD</c:v>
                </c:pt>
                <c:pt idx="937">
                  <c:v>B09KGV7WSV</c:v>
                </c:pt>
                <c:pt idx="938">
                  <c:v>B09KH58JZR</c:v>
                </c:pt>
                <c:pt idx="939">
                  <c:v>B09KLVMZ3B</c:v>
                </c:pt>
                <c:pt idx="940">
                  <c:v>B09KNMLH4Y</c:v>
                </c:pt>
                <c:pt idx="941">
                  <c:v>B09KPXTZXN</c:v>
                </c:pt>
                <c:pt idx="942">
                  <c:v>B09KRHXTLN</c:v>
                </c:pt>
                <c:pt idx="943">
                  <c:v>B09L835C3V</c:v>
                </c:pt>
                <c:pt idx="944">
                  <c:v>B09L8DSSFH</c:v>
                </c:pt>
                <c:pt idx="945">
                  <c:v>B09L8DT7D6</c:v>
                </c:pt>
                <c:pt idx="946">
                  <c:v>B09LD3116F</c:v>
                </c:pt>
                <c:pt idx="947">
                  <c:v>B09LH32678</c:v>
                </c:pt>
                <c:pt idx="948">
                  <c:v>B09LHXNZLR</c:v>
                </c:pt>
                <c:pt idx="949">
                  <c:v>B09LHYZ3GJ</c:v>
                </c:pt>
                <c:pt idx="950">
                  <c:v>B09LHZSMRR</c:v>
                </c:pt>
                <c:pt idx="951">
                  <c:v>B09LJ116B5</c:v>
                </c:pt>
                <c:pt idx="952">
                  <c:v>B09LMMFW3S</c:v>
                </c:pt>
                <c:pt idx="953">
                  <c:v>B09LQH3SD9</c:v>
                </c:pt>
                <c:pt idx="954">
                  <c:v>B09LQQYNZQ</c:v>
                </c:pt>
                <c:pt idx="955">
                  <c:v>B09LRZYBH1</c:v>
                </c:pt>
                <c:pt idx="956">
                  <c:v>B09LV13JFB</c:v>
                </c:pt>
                <c:pt idx="957">
                  <c:v>B09LV1CMGH</c:v>
                </c:pt>
                <c:pt idx="958">
                  <c:v>B09M3F4HGB</c:v>
                </c:pt>
                <c:pt idx="959">
                  <c:v>B09M869Z5V</c:v>
                </c:pt>
                <c:pt idx="960">
                  <c:v>B09M8888DM</c:v>
                </c:pt>
                <c:pt idx="961">
                  <c:v>B09MB3DKG1</c:v>
                </c:pt>
                <c:pt idx="962">
                  <c:v>B09MDCZJXS</c:v>
                </c:pt>
                <c:pt idx="963">
                  <c:v>B09MFR93KS</c:v>
                </c:pt>
                <c:pt idx="964">
                  <c:v>B09MJ77786</c:v>
                </c:pt>
                <c:pt idx="965">
                  <c:v>B09MKG4ZCM</c:v>
                </c:pt>
                <c:pt idx="966">
                  <c:v>B09MKP344P</c:v>
                </c:pt>
                <c:pt idx="967">
                  <c:v>B09MM6P76N</c:v>
                </c:pt>
                <c:pt idx="968">
                  <c:v>B09MMD1FDN</c:v>
                </c:pt>
                <c:pt idx="969">
                  <c:v>B09MQ9PDHR</c:v>
                </c:pt>
                <c:pt idx="970">
                  <c:v>B09MQSCJQ1</c:v>
                </c:pt>
                <c:pt idx="971">
                  <c:v>B09MT6XSFW</c:v>
                </c:pt>
                <c:pt idx="972">
                  <c:v>B09MT84WV5</c:v>
                </c:pt>
                <c:pt idx="973">
                  <c:v>B09MT94QLL</c:v>
                </c:pt>
                <c:pt idx="974">
                  <c:v>B09MTLG4TP</c:v>
                </c:pt>
                <c:pt idx="975">
                  <c:v>B09MY4W73Q</c:v>
                </c:pt>
                <c:pt idx="976">
                  <c:v>B09MZ6WZ6V</c:v>
                </c:pt>
                <c:pt idx="977">
                  <c:v>B09MZCQYHZ</c:v>
                </c:pt>
                <c:pt idx="978">
                  <c:v>B09N3BFP4M</c:v>
                </c:pt>
                <c:pt idx="979">
                  <c:v>B09N3ZNHTY</c:v>
                </c:pt>
                <c:pt idx="980">
                  <c:v>B09N6TTHT6</c:v>
                </c:pt>
                <c:pt idx="981">
                  <c:v>B09NBZ36F7</c:v>
                </c:pt>
                <c:pt idx="982">
                  <c:v>B09NC2TY11</c:v>
                </c:pt>
                <c:pt idx="983">
                  <c:v>B09ND94ZRG</c:v>
                </c:pt>
                <c:pt idx="984">
                  <c:v>B09NFSHCWN</c:v>
                </c:pt>
                <c:pt idx="985">
                  <c:v>B09NHVCHS9</c:v>
                </c:pt>
                <c:pt idx="986">
                  <c:v>B09NJN8L25</c:v>
                </c:pt>
                <c:pt idx="987">
                  <c:v>B09NKZXMWJ</c:v>
                </c:pt>
                <c:pt idx="988">
                  <c:v>B09NL4DCXK</c:v>
                </c:pt>
                <c:pt idx="989">
                  <c:v>B09NL4DJ2Z</c:v>
                </c:pt>
                <c:pt idx="990">
                  <c:v>B09NL7LBWT</c:v>
                </c:pt>
                <c:pt idx="991">
                  <c:v>B09NNGHG22</c:v>
                </c:pt>
                <c:pt idx="992">
                  <c:v>B09NNHFSSF</c:v>
                </c:pt>
                <c:pt idx="993">
                  <c:v>B09NNJ9WYM</c:v>
                </c:pt>
                <c:pt idx="994">
                  <c:v>B09NNZ1GF7</c:v>
                </c:pt>
                <c:pt idx="995">
                  <c:v>B09NR6G588</c:v>
                </c:pt>
                <c:pt idx="996">
                  <c:v>B09NS5TKPN</c:v>
                </c:pt>
                <c:pt idx="997">
                  <c:v>B09NTHQRW3</c:v>
                </c:pt>
                <c:pt idx="998">
                  <c:v>B09NVPJ3P4</c:v>
                </c:pt>
                <c:pt idx="999">
                  <c:v>B09NVPSCQT</c:v>
                </c:pt>
                <c:pt idx="1000">
                  <c:v>B09NY6TRXG</c:v>
                </c:pt>
                <c:pt idx="1001">
                  <c:v>B09NY7W8YD</c:v>
                </c:pt>
                <c:pt idx="1002">
                  <c:v>B09P182Z2H</c:v>
                </c:pt>
                <c:pt idx="1003">
                  <c:v>B09P18XVW6</c:v>
                </c:pt>
                <c:pt idx="1004">
                  <c:v>B09P1MFKG1</c:v>
                </c:pt>
                <c:pt idx="1005">
                  <c:v>B09P22HXH6</c:v>
                </c:pt>
                <c:pt idx="1006">
                  <c:v>B09P564ZTJ</c:v>
                </c:pt>
                <c:pt idx="1007">
                  <c:v>B09P858DK8</c:v>
                </c:pt>
                <c:pt idx="1008">
                  <c:v>B09P8M18QM</c:v>
                </c:pt>
                <c:pt idx="1009">
                  <c:v>B09PDZNSBG</c:v>
                </c:pt>
                <c:pt idx="1010">
                  <c:v>B09PL79D2X</c:v>
                </c:pt>
                <c:pt idx="1011">
                  <c:v>B09PLD9TCD</c:v>
                </c:pt>
                <c:pt idx="1012">
                  <c:v>B09PLFJ7ZW</c:v>
                </c:pt>
                <c:pt idx="1013">
                  <c:v>B09PNKXSKF</c:v>
                </c:pt>
                <c:pt idx="1014">
                  <c:v>B09PNR6F8Q</c:v>
                </c:pt>
                <c:pt idx="1015">
                  <c:v>B09PTT8DZF</c:v>
                </c:pt>
                <c:pt idx="1016">
                  <c:v>B09Q3M3WLJ</c:v>
                </c:pt>
                <c:pt idx="1017">
                  <c:v>B09Q5P2MT3</c:v>
                </c:pt>
                <c:pt idx="1018">
                  <c:v>B09Q5SWVBJ</c:v>
                </c:pt>
                <c:pt idx="1019">
                  <c:v>B09Q8HMKZX</c:v>
                </c:pt>
                <c:pt idx="1020">
                  <c:v>B09Q8WQ5QJ</c:v>
                </c:pt>
                <c:pt idx="1021">
                  <c:v>B09QGZFBPM</c:v>
                </c:pt>
                <c:pt idx="1022">
                  <c:v>B09QGZM8QB</c:v>
                </c:pt>
                <c:pt idx="1023">
                  <c:v>B09QS8V5N8</c:v>
                </c:pt>
                <c:pt idx="1024">
                  <c:v>B09QS9CWLV</c:v>
                </c:pt>
                <c:pt idx="1025">
                  <c:v>B09QS9X16F</c:v>
                </c:pt>
                <c:pt idx="1026">
                  <c:v>B09QS9X9L8</c:v>
                </c:pt>
                <c:pt idx="1027">
                  <c:v>B09R1YFL6S</c:v>
                </c:pt>
                <c:pt idx="1028">
                  <c:v>B09R83SFYV</c:v>
                </c:pt>
                <c:pt idx="1029">
                  <c:v>B09RF2QXGX</c:v>
                </c:pt>
                <c:pt idx="1030">
                  <c:v>B09RFB2SJQ</c:v>
                </c:pt>
                <c:pt idx="1031">
                  <c:v>B09RFC46VP</c:v>
                </c:pt>
                <c:pt idx="1032">
                  <c:v>B09RKFBCV7</c:v>
                </c:pt>
                <c:pt idx="1033">
                  <c:v>B09RMQYHLH</c:v>
                </c:pt>
                <c:pt idx="1034">
                  <c:v>B09RQRZW2X</c:v>
                </c:pt>
                <c:pt idx="1035">
                  <c:v>B09RWQ7YR6</c:v>
                </c:pt>
                <c:pt idx="1036">
                  <c:v>B09RWZRCP1</c:v>
                </c:pt>
                <c:pt idx="1037">
                  <c:v>B09RX1FK54</c:v>
                </c:pt>
                <c:pt idx="1038">
                  <c:v>B09RZS1NQT</c:v>
                </c:pt>
                <c:pt idx="1039">
                  <c:v>B09SB6SJB4</c:v>
                </c:pt>
                <c:pt idx="1040">
                  <c:v>B09SDDQQKP</c:v>
                </c:pt>
                <c:pt idx="1041">
                  <c:v>B09SFRNKSR</c:v>
                </c:pt>
                <c:pt idx="1042">
                  <c:v>B09SGGRKV8</c:v>
                </c:pt>
                <c:pt idx="1043">
                  <c:v>B09SJ1FTYV</c:v>
                </c:pt>
                <c:pt idx="1044">
                  <c:v>B09SPTNG58</c:v>
                </c:pt>
                <c:pt idx="1045">
                  <c:v>B09SZ5TWHW</c:v>
                </c:pt>
                <c:pt idx="1046">
                  <c:v>B09T2S8X9C</c:v>
                </c:pt>
                <c:pt idx="1047">
                  <c:v>B09T2WRLJJ</c:v>
                </c:pt>
                <c:pt idx="1048">
                  <c:v>B09T37CKQ5</c:v>
                </c:pt>
                <c:pt idx="1049">
                  <c:v>B09T39K9YL</c:v>
                </c:pt>
                <c:pt idx="1050">
                  <c:v>B09T3H12GV</c:v>
                </c:pt>
                <c:pt idx="1051">
                  <c:v>B09T3KB6JZ</c:v>
                </c:pt>
                <c:pt idx="1052">
                  <c:v>B09TBCVJS3</c:v>
                </c:pt>
                <c:pt idx="1053">
                  <c:v>B09TMZ1MF8</c:v>
                </c:pt>
                <c:pt idx="1054">
                  <c:v>B09TP5KBN7</c:v>
                </c:pt>
                <c:pt idx="1055">
                  <c:v>B09TT6BFDX</c:v>
                </c:pt>
                <c:pt idx="1056">
                  <c:v>B09TWH8YHM</c:v>
                </c:pt>
                <c:pt idx="1057">
                  <c:v>B09TWHTBKQ</c:v>
                </c:pt>
                <c:pt idx="1058">
                  <c:v>B09TY4MSH3</c:v>
                </c:pt>
                <c:pt idx="1059">
                  <c:v>B09V12K8NT</c:v>
                </c:pt>
                <c:pt idx="1060">
                  <c:v>B09V175NP7</c:v>
                </c:pt>
                <c:pt idx="1061">
                  <c:v>B09V17S2BG</c:v>
                </c:pt>
                <c:pt idx="1062">
                  <c:v>B09V2PZDX8</c:v>
                </c:pt>
                <c:pt idx="1063">
                  <c:v>B09V2Q4QVQ</c:v>
                </c:pt>
                <c:pt idx="1064">
                  <c:v>B09VC2D2WG</c:v>
                </c:pt>
                <c:pt idx="1065">
                  <c:v>B09VCHLSJF</c:v>
                </c:pt>
                <c:pt idx="1066">
                  <c:v>B09VGKFM7Y</c:v>
                </c:pt>
                <c:pt idx="1067">
                  <c:v>B09VGS66FV</c:v>
                </c:pt>
                <c:pt idx="1068">
                  <c:v>B09VH568H7</c:v>
                </c:pt>
                <c:pt idx="1069">
                  <c:v>B09VKWGZD7</c:v>
                </c:pt>
                <c:pt idx="1070">
                  <c:v>B09VL9KFDB</c:v>
                </c:pt>
                <c:pt idx="1071">
                  <c:v>B09VPH38JS</c:v>
                </c:pt>
                <c:pt idx="1072">
                  <c:v>B09VT6JKRP</c:v>
                </c:pt>
                <c:pt idx="1073">
                  <c:v>B09VZBGL1N</c:v>
                </c:pt>
                <c:pt idx="1074">
                  <c:v>B09W5XR9RT</c:v>
                </c:pt>
                <c:pt idx="1075">
                  <c:v>B09W9V2PXG</c:v>
                </c:pt>
                <c:pt idx="1076">
                  <c:v>B09WF4Q7B3</c:v>
                </c:pt>
                <c:pt idx="1077">
                  <c:v>B09WMTJPG7</c:v>
                </c:pt>
                <c:pt idx="1078">
                  <c:v>B09WN3SRC7</c:v>
                </c:pt>
                <c:pt idx="1079">
                  <c:v>B09WRMNJ9G</c:v>
                </c:pt>
                <c:pt idx="1080">
                  <c:v>B09X1M3DHX</c:v>
                </c:pt>
                <c:pt idx="1081">
                  <c:v>B09X5C9VLK</c:v>
                </c:pt>
                <c:pt idx="1082">
                  <c:v>B09X5HD5T1</c:v>
                </c:pt>
                <c:pt idx="1083">
                  <c:v>B09X76VL5L</c:v>
                </c:pt>
                <c:pt idx="1084">
                  <c:v>B09X79PP8F</c:v>
                </c:pt>
                <c:pt idx="1085">
                  <c:v>B09X7DY7Q4</c:v>
                </c:pt>
                <c:pt idx="1086">
                  <c:v>B09XB1R2F3</c:v>
                </c:pt>
                <c:pt idx="1087">
                  <c:v>B09XB7DPW1</c:v>
                </c:pt>
                <c:pt idx="1088">
                  <c:v>B09XB7SRQ5</c:v>
                </c:pt>
                <c:pt idx="1089">
                  <c:v>B09XB8GFBQ</c:v>
                </c:pt>
                <c:pt idx="1090">
                  <c:v>B09XBJ1CTN</c:v>
                </c:pt>
                <c:pt idx="1091">
                  <c:v>B09XHXXCFH</c:v>
                </c:pt>
                <c:pt idx="1092">
                  <c:v>B09XJ1LM7R</c:v>
                </c:pt>
                <c:pt idx="1093">
                  <c:v>B09XJ5LD6L</c:v>
                </c:pt>
                <c:pt idx="1094">
                  <c:v>B09XRBJ94N</c:v>
                </c:pt>
                <c:pt idx="1095">
                  <c:v>B09XTQFFCG</c:v>
                </c:pt>
                <c:pt idx="1096">
                  <c:v>B09XX51X2G</c:v>
                </c:pt>
                <c:pt idx="1097">
                  <c:v>B09XXZXQC1</c:v>
                </c:pt>
                <c:pt idx="1098">
                  <c:v>B09Y14JLP3</c:v>
                </c:pt>
                <c:pt idx="1099">
                  <c:v>B09Y358DZQ</c:v>
                </c:pt>
                <c:pt idx="1100">
                  <c:v>B09Y5FZK9N</c:v>
                </c:pt>
                <c:pt idx="1101">
                  <c:v>B09Y5MP7C4</c:v>
                </c:pt>
                <c:pt idx="1102">
                  <c:v>B09YDFDVNS</c:v>
                </c:pt>
                <c:pt idx="1103">
                  <c:v>B09YDFKJF8</c:v>
                </c:pt>
                <c:pt idx="1104">
                  <c:v>B09YHLPQYT</c:v>
                </c:pt>
                <c:pt idx="1105">
                  <c:v>B09YL9SN9B</c:v>
                </c:pt>
                <c:pt idx="1106">
                  <c:v>B09YLFHFDW</c:v>
                </c:pt>
                <c:pt idx="1107">
                  <c:v>B09YLWT89W</c:v>
                </c:pt>
                <c:pt idx="1108">
                  <c:v>B09YLX91QR</c:v>
                </c:pt>
                <c:pt idx="1109">
                  <c:v>B09YLXYP7Y</c:v>
                </c:pt>
                <c:pt idx="1110">
                  <c:v>B09YLYB9PB</c:v>
                </c:pt>
                <c:pt idx="1111">
                  <c:v>B09YV3K34W</c:v>
                </c:pt>
                <c:pt idx="1112">
                  <c:v>B09YV42QHZ</c:v>
                </c:pt>
                <c:pt idx="1113">
                  <c:v>B09YV463SW</c:v>
                </c:pt>
                <c:pt idx="1114">
                  <c:v>B09YV4MW2T</c:v>
                </c:pt>
                <c:pt idx="1115">
                  <c:v>B09YV4RG4D</c:v>
                </c:pt>
                <c:pt idx="1116">
                  <c:v>B09YV575RK</c:v>
                </c:pt>
                <c:pt idx="1117">
                  <c:v>B09Z28BQZT</c:v>
                </c:pt>
                <c:pt idx="1118">
                  <c:v>B09Z6WH2N1</c:v>
                </c:pt>
                <c:pt idx="1119">
                  <c:v>B09Z7YGV3R</c:v>
                </c:pt>
                <c:pt idx="1120">
                  <c:v>B09ZDVL7L8</c:v>
                </c:pt>
                <c:pt idx="1121">
                  <c:v>B09ZHCJDP1</c:v>
                </c:pt>
                <c:pt idx="1122">
                  <c:v>B09ZK6THRR</c:v>
                </c:pt>
                <c:pt idx="1123">
                  <c:v>B09ZPJT8B2</c:v>
                </c:pt>
                <c:pt idx="1124">
                  <c:v>B09ZPL5VYM</c:v>
                </c:pt>
                <c:pt idx="1125">
                  <c:v>B09ZPM4C2C</c:v>
                </c:pt>
                <c:pt idx="1126">
                  <c:v>B09ZQK9X8G</c:v>
                </c:pt>
                <c:pt idx="1127">
                  <c:v>B09ZTZ9N3Q</c:v>
                </c:pt>
                <c:pt idx="1128">
                  <c:v>B09ZVJXN5L</c:v>
                </c:pt>
                <c:pt idx="1129">
                  <c:v>B0B12K5BPM</c:v>
                </c:pt>
                <c:pt idx="1130">
                  <c:v>B0B14MR9L1</c:v>
                </c:pt>
                <c:pt idx="1131">
                  <c:v>B0B15CPR37</c:v>
                </c:pt>
                <c:pt idx="1132">
                  <c:v>B0B15GSPQW</c:v>
                </c:pt>
                <c:pt idx="1133">
                  <c:v>B0B16KD737</c:v>
                </c:pt>
                <c:pt idx="1134">
                  <c:v>B0B19VJXQZ</c:v>
                </c:pt>
                <c:pt idx="1135">
                  <c:v>B0B1F6GQPS</c:v>
                </c:pt>
                <c:pt idx="1136">
                  <c:v>B0B1MDZV9C</c:v>
                </c:pt>
                <c:pt idx="1137">
                  <c:v>B0B1NX6JTN</c:v>
                </c:pt>
                <c:pt idx="1138">
                  <c:v>B0B1YVCJ2Y</c:v>
                </c:pt>
                <c:pt idx="1139">
                  <c:v>B0B1YY6JJL</c:v>
                </c:pt>
                <c:pt idx="1140">
                  <c:v>B0B1YZ9CB8</c:v>
                </c:pt>
                <c:pt idx="1141">
                  <c:v>B0B1YZX72F</c:v>
                </c:pt>
                <c:pt idx="1142">
                  <c:v>B0B217Z5VK</c:v>
                </c:pt>
                <c:pt idx="1143">
                  <c:v>B0B21C4BMX</c:v>
                </c:pt>
                <c:pt idx="1144">
                  <c:v>B0B21XL94T</c:v>
                </c:pt>
                <c:pt idx="1145">
                  <c:v>B0B23LW7NV</c:v>
                </c:pt>
                <c:pt idx="1146">
                  <c:v>B0B244R4KB</c:v>
                </c:pt>
                <c:pt idx="1147">
                  <c:v>B0B25DJ352</c:v>
                </c:pt>
                <c:pt idx="1148">
                  <c:v>B0B25LQQPC</c:v>
                </c:pt>
                <c:pt idx="1149">
                  <c:v>B0B2931FCV</c:v>
                </c:pt>
                <c:pt idx="1150">
                  <c:v>B0B296NTFV</c:v>
                </c:pt>
                <c:pt idx="1151">
                  <c:v>B0B298D54H</c:v>
                </c:pt>
                <c:pt idx="1152">
                  <c:v>B0B2C5MJN6</c:v>
                </c:pt>
                <c:pt idx="1153">
                  <c:v>B0B2CPVXHX</c:v>
                </c:pt>
                <c:pt idx="1154">
                  <c:v>B0B2CWRDB1</c:v>
                </c:pt>
                <c:pt idx="1155">
                  <c:v>B0B2CZTCL2</c:v>
                </c:pt>
                <c:pt idx="1156">
                  <c:v>B0B2DD66GS</c:v>
                </c:pt>
                <c:pt idx="1157">
                  <c:v>B0B2DD8BQ8</c:v>
                </c:pt>
                <c:pt idx="1158">
                  <c:v>B0B2DJ5RVQ</c:v>
                </c:pt>
                <c:pt idx="1159">
                  <c:v>B0B2DJDCPX</c:v>
                </c:pt>
                <c:pt idx="1160">
                  <c:v>B0B2DZ5S6R</c:v>
                </c:pt>
                <c:pt idx="1161">
                  <c:v>B0B2PQL5N3</c:v>
                </c:pt>
                <c:pt idx="1162">
                  <c:v>B0B2RBP83P</c:v>
                </c:pt>
                <c:pt idx="1163">
                  <c:v>B0B2X35B1K</c:v>
                </c:pt>
                <c:pt idx="1164">
                  <c:v>B0B31BYXQQ</c:v>
                </c:pt>
                <c:pt idx="1165">
                  <c:v>B0B31FR4Y2</c:v>
                </c:pt>
                <c:pt idx="1166">
                  <c:v>B0B3CPQ5PF</c:v>
                </c:pt>
                <c:pt idx="1167">
                  <c:v>B0B3CQBRB4</c:v>
                </c:pt>
                <c:pt idx="1168">
                  <c:v>B0B3D39RKV</c:v>
                </c:pt>
                <c:pt idx="1169">
                  <c:v>B0B3DV7S9B</c:v>
                </c:pt>
                <c:pt idx="1170">
                  <c:v>B0B3G5XZN5</c:v>
                </c:pt>
                <c:pt idx="1171">
                  <c:v>B0B3JSWG81</c:v>
                </c:pt>
                <c:pt idx="1172">
                  <c:v>B0B3MMYHYW</c:v>
                </c:pt>
                <c:pt idx="1173">
                  <c:v>B0B3MQXNFB</c:v>
                </c:pt>
                <c:pt idx="1174">
                  <c:v>B0B3MWYCHQ</c:v>
                </c:pt>
                <c:pt idx="1175">
                  <c:v>B0B3N7LR6K</c:v>
                </c:pt>
                <c:pt idx="1176">
                  <c:v>B0B3N8VG24</c:v>
                </c:pt>
                <c:pt idx="1177">
                  <c:v>B0B3NDPCS9</c:v>
                </c:pt>
                <c:pt idx="1178">
                  <c:v>B0B3RHX6B6</c:v>
                </c:pt>
                <c:pt idx="1179">
                  <c:v>B0B3RRWSF6</c:v>
                </c:pt>
                <c:pt idx="1180">
                  <c:v>B0B3RS9DNF</c:v>
                </c:pt>
                <c:pt idx="1181">
                  <c:v>B0B3RSDSZ3</c:v>
                </c:pt>
                <c:pt idx="1182">
                  <c:v>B0B3TBY2YX</c:v>
                </c:pt>
                <c:pt idx="1183">
                  <c:v>B0B3X2BY3M</c:v>
                </c:pt>
                <c:pt idx="1184">
                  <c:v>B0B3XXSB1K</c:v>
                </c:pt>
                <c:pt idx="1185">
                  <c:v>B0B3XY5YT4</c:v>
                </c:pt>
                <c:pt idx="1186">
                  <c:v>B0B466C3G4</c:v>
                </c:pt>
                <c:pt idx="1187">
                  <c:v>B0B467CCB9</c:v>
                </c:pt>
                <c:pt idx="1188">
                  <c:v>B0B4DT8MKT</c:v>
                </c:pt>
                <c:pt idx="1189">
                  <c:v>B0B4F1YC3J</c:v>
                </c:pt>
                <c:pt idx="1190">
                  <c:v>B0B4F2TTTS</c:v>
                </c:pt>
                <c:pt idx="1191">
                  <c:v>B0B4F2XCK3</c:v>
                </c:pt>
                <c:pt idx="1192">
                  <c:v>B0B4F2ZWL3</c:v>
                </c:pt>
                <c:pt idx="1193">
                  <c:v>B0B4F3QNDM</c:v>
                </c:pt>
                <c:pt idx="1194">
                  <c:v>B0B4F4QZ1H</c:v>
                </c:pt>
                <c:pt idx="1195">
                  <c:v>B0B4F52B5X</c:v>
                </c:pt>
                <c:pt idx="1196">
                  <c:v>B0B4F5L738</c:v>
                </c:pt>
                <c:pt idx="1197">
                  <c:v>B0B4G2MWSB</c:v>
                </c:pt>
                <c:pt idx="1198">
                  <c:v>B0B4HJNPV4</c:v>
                </c:pt>
                <c:pt idx="1199">
                  <c:v>B0B4HKH19N</c:v>
                </c:pt>
                <c:pt idx="1200">
                  <c:v>B0B4KPCBSH</c:v>
                </c:pt>
                <c:pt idx="1201">
                  <c:v>B0B4PPD89B</c:v>
                </c:pt>
                <c:pt idx="1202">
                  <c:v>B0B4SJKRDF</c:v>
                </c:pt>
                <c:pt idx="1203">
                  <c:v>B0B4T6MR8N</c:v>
                </c:pt>
                <c:pt idx="1204">
                  <c:v>B0B4T8RSJ1</c:v>
                </c:pt>
                <c:pt idx="1205">
                  <c:v>B0B53DS4TF</c:v>
                </c:pt>
                <c:pt idx="1206">
                  <c:v>B0B53NXFFR</c:v>
                </c:pt>
                <c:pt idx="1207">
                  <c:v>B0B53QFZPY</c:v>
                </c:pt>
                <c:pt idx="1208">
                  <c:v>B0B53QLB9H</c:v>
                </c:pt>
                <c:pt idx="1209">
                  <c:v>B0B54Y2SNX</c:v>
                </c:pt>
                <c:pt idx="1210">
                  <c:v>B0B56YRBNT</c:v>
                </c:pt>
                <c:pt idx="1211">
                  <c:v>B0B59K1C8F</c:v>
                </c:pt>
                <c:pt idx="1212">
                  <c:v>B0B5B6PQCT</c:v>
                </c:pt>
                <c:pt idx="1213">
                  <c:v>B0B5CGTBKV</c:v>
                </c:pt>
                <c:pt idx="1214">
                  <c:v>B0B5D39BCD</c:v>
                </c:pt>
                <c:pt idx="1215">
                  <c:v>B0B5DDJNH4</c:v>
                </c:pt>
                <c:pt idx="1216">
                  <c:v>B0B5F3YZY4</c:v>
                </c:pt>
                <c:pt idx="1217">
                  <c:v>B0B5GF6DQD</c:v>
                </c:pt>
                <c:pt idx="1218">
                  <c:v>B0B5GJRTHB</c:v>
                </c:pt>
                <c:pt idx="1219">
                  <c:v>B0B5KZ3C53</c:v>
                </c:pt>
                <c:pt idx="1220">
                  <c:v>B0B5LVS732</c:v>
                </c:pt>
                <c:pt idx="1221">
                  <c:v>B0B5RP43VN</c:v>
                </c:pt>
                <c:pt idx="1222">
                  <c:v>B0B5V47VK4</c:v>
                </c:pt>
                <c:pt idx="1223">
                  <c:v>B0B5YBGCKD</c:v>
                </c:pt>
                <c:pt idx="1224">
                  <c:v>B0B5ZF3NRK</c:v>
                </c:pt>
                <c:pt idx="1225">
                  <c:v>B0B61DSF17</c:v>
                </c:pt>
                <c:pt idx="1226">
                  <c:v>B0B61GCHC1</c:v>
                </c:pt>
                <c:pt idx="1227">
                  <c:v>B0B61HYR92</c:v>
                </c:pt>
                <c:pt idx="1228">
                  <c:v>B0B65MJ45G</c:v>
                </c:pt>
                <c:pt idx="1229">
                  <c:v>B0B65P827P</c:v>
                </c:pt>
                <c:pt idx="1230">
                  <c:v>B0B694PXQJ</c:v>
                </c:pt>
                <c:pt idx="1231">
                  <c:v>B0B6BLTGTT</c:v>
                </c:pt>
                <c:pt idx="1232">
                  <c:v>B0B6F7LX4C</c:v>
                </c:pt>
                <c:pt idx="1233">
                  <c:v>B0B6F8HHR6</c:v>
                </c:pt>
                <c:pt idx="1234">
                  <c:v>B0B6F98KJJ</c:v>
                </c:pt>
                <c:pt idx="1235">
                  <c:v>B0B72BSW7K</c:v>
                </c:pt>
                <c:pt idx="1236">
                  <c:v>B0B7B9V9QP</c:v>
                </c:pt>
                <c:pt idx="1237">
                  <c:v>B0B7DHSKS7</c:v>
                </c:pt>
                <c:pt idx="1238">
                  <c:v>B0B7FJNSZR</c:v>
                </c:pt>
                <c:pt idx="1239">
                  <c:v>B0B7L86YCB</c:v>
                </c:pt>
                <c:pt idx="1240">
                  <c:v>B0B7NWGXS6</c:v>
                </c:pt>
                <c:pt idx="1241">
                  <c:v>B0B82YGCF6</c:v>
                </c:pt>
                <c:pt idx="1242">
                  <c:v>B0B84KSH3X</c:v>
                </c:pt>
                <c:pt idx="1243">
                  <c:v>B0B84QN4CN</c:v>
                </c:pt>
                <c:pt idx="1244">
                  <c:v>B0B86CDHL1</c:v>
                </c:pt>
                <c:pt idx="1245">
                  <c:v>B0B8CB7MHW</c:v>
                </c:pt>
                <c:pt idx="1246">
                  <c:v>B0B8CHJLWJ</c:v>
                </c:pt>
                <c:pt idx="1247">
                  <c:v>B0B8CXTTG3</c:v>
                </c:pt>
                <c:pt idx="1248">
                  <c:v>B0B8SRZ5SV</c:v>
                </c:pt>
                <c:pt idx="1249">
                  <c:v>B0B8SSC5D9</c:v>
                </c:pt>
                <c:pt idx="1250">
                  <c:v>B0B8SSZ76F</c:v>
                </c:pt>
                <c:pt idx="1251">
                  <c:v>B0B8VQ7KDS</c:v>
                </c:pt>
                <c:pt idx="1252">
                  <c:v>B0B8XNPQPN</c:v>
                </c:pt>
                <c:pt idx="1253">
                  <c:v>B0B8ZKWGKD</c:v>
                </c:pt>
                <c:pt idx="1254">
                  <c:v>B0B8ZM9RVV</c:v>
                </c:pt>
                <c:pt idx="1255">
                  <c:v>B0B8ZWNR5T</c:v>
                </c:pt>
                <c:pt idx="1256">
                  <c:v>B0B935YNR7</c:v>
                </c:pt>
                <c:pt idx="1257">
                  <c:v>B0B94JPY2N</c:v>
                </c:pt>
                <c:pt idx="1258">
                  <c:v>B0B97D658R</c:v>
                </c:pt>
                <c:pt idx="1259">
                  <c:v>B0B9959XF3</c:v>
                </c:pt>
                <c:pt idx="1260">
                  <c:v>B0B997FBZT</c:v>
                </c:pt>
                <c:pt idx="1261">
                  <c:v>B0B9BD2YL4</c:v>
                </c:pt>
                <c:pt idx="1262">
                  <c:v>B0B9BXKBC7</c:v>
                </c:pt>
                <c:pt idx="1263">
                  <c:v>B0B9F9PT8R</c:v>
                </c:pt>
                <c:pt idx="1264">
                  <c:v>B0B9JZW1SQ</c:v>
                </c:pt>
                <c:pt idx="1265">
                  <c:v>B0B9LDCX89</c:v>
                </c:pt>
                <c:pt idx="1266">
                  <c:v>B0B9RN5X8B</c:v>
                </c:pt>
                <c:pt idx="1267">
                  <c:v>B0B9RZ4G4W</c:v>
                </c:pt>
                <c:pt idx="1268">
                  <c:v>B0B9XLX8VR</c:v>
                </c:pt>
                <c:pt idx="1269">
                  <c:v>B0B9XN9S3W</c:v>
                </c:pt>
                <c:pt idx="1270">
                  <c:v>B0BB3CBFBM</c:v>
                </c:pt>
                <c:pt idx="1271">
                  <c:v>B0BBFJ9M3X</c:v>
                </c:pt>
                <c:pt idx="1272">
                  <c:v>B0BBFJLP21</c:v>
                </c:pt>
                <c:pt idx="1273">
                  <c:v>B0BBLHTRM9</c:v>
                </c:pt>
                <c:pt idx="1274">
                  <c:v>B0BBMGLQDW</c:v>
                </c:pt>
                <c:pt idx="1275">
                  <c:v>B0BBMPH39N</c:v>
                </c:pt>
                <c:pt idx="1276">
                  <c:v>B0BBN3WF7V</c:v>
                </c:pt>
                <c:pt idx="1277">
                  <c:v>B0BBN4DZBD</c:v>
                </c:pt>
                <c:pt idx="1278">
                  <c:v>B0BBN56J5H</c:v>
                </c:pt>
                <c:pt idx="1279">
                  <c:v>B0BBVKRP7B</c:v>
                </c:pt>
                <c:pt idx="1280">
                  <c:v>B0BBW521YC</c:v>
                </c:pt>
                <c:pt idx="1281">
                  <c:v>B0BBWJFK5C</c:v>
                </c:pt>
                <c:pt idx="1282">
                  <c:v>B0BC8BQ432</c:v>
                </c:pt>
                <c:pt idx="1283">
                  <c:v>B0BC9BW512</c:v>
                </c:pt>
                <c:pt idx="1284">
                  <c:v>B0BCKJJN8R</c:v>
                </c:pt>
                <c:pt idx="1285">
                  <c:v>B0BCKWZ884</c:v>
                </c:pt>
                <c:pt idx="1286">
                  <c:v>B0BCVJ3PVP</c:v>
                </c:pt>
                <c:pt idx="1287">
                  <c:v>B0BCYQY9X5</c:v>
                </c:pt>
                <c:pt idx="1288">
                  <c:v>B0BCZCQTJX</c:v>
                </c:pt>
                <c:pt idx="1289">
                  <c:v>B0BD3T6Z1D</c:v>
                </c:pt>
                <c:pt idx="1290">
                  <c:v>B0BD92GDQH</c:v>
                </c:pt>
                <c:pt idx="1291">
                  <c:v>B0BDG6QDYD</c:v>
                </c:pt>
                <c:pt idx="1292">
                  <c:v>B0BDRVFDKP</c:v>
                </c:pt>
                <c:pt idx="1293">
                  <c:v>B0BDS8MY8J</c:v>
                </c:pt>
                <c:pt idx="1294">
                  <c:v>B0BDYVC5TD</c:v>
                </c:pt>
                <c:pt idx="1295">
                  <c:v>B0BDYW3RN3</c:v>
                </c:pt>
                <c:pt idx="1296">
                  <c:v>B0BDZWMGZ1</c:v>
                </c:pt>
                <c:pt idx="1297">
                  <c:v>B0BF4YBLPX</c:v>
                </c:pt>
                <c:pt idx="1298">
                  <c:v>B0BF54972T</c:v>
                </c:pt>
                <c:pt idx="1299">
                  <c:v>B0BF54LXW6</c:v>
                </c:pt>
                <c:pt idx="1300">
                  <c:v>B0BF563HB4</c:v>
                </c:pt>
                <c:pt idx="1301">
                  <c:v>B0BF57RN3K</c:v>
                </c:pt>
                <c:pt idx="1302">
                  <c:v>B0BFBNXS94</c:v>
                </c:pt>
                <c:pt idx="1303">
                  <c:v>B0BFWGBX61</c:v>
                </c:pt>
                <c:pt idx="1304">
                  <c:v>B0BG62HMDJ</c:v>
                </c:pt>
                <c:pt idx="1305">
                  <c:v>B0BGPN4GGH</c:v>
                </c:pt>
                <c:pt idx="1306">
                  <c:v>B0BGSV43WY</c:v>
                </c:pt>
                <c:pt idx="1307">
                  <c:v>B0BHNHMR3H</c:v>
                </c:pt>
                <c:pt idx="1308">
                  <c:v>B0BHVPTM2C</c:v>
                </c:pt>
                <c:pt idx="1309">
                  <c:v>B0BHYJ8CVF</c:v>
                </c:pt>
                <c:pt idx="1310">
                  <c:v>B0BHYLCL19</c:v>
                </c:pt>
                <c:pt idx="1311">
                  <c:v>B0BHZCNC4P</c:v>
                </c:pt>
                <c:pt idx="1312">
                  <c:v>B0BJ6P3LSK</c:v>
                </c:pt>
                <c:pt idx="1313">
                  <c:v>B0BJ966M5K</c:v>
                </c:pt>
                <c:pt idx="1314">
                  <c:v>B0BJYSCWFQ</c:v>
                </c:pt>
                <c:pt idx="1315">
                  <c:v>B0BK1K598K</c:v>
                </c:pt>
                <c:pt idx="1316">
                  <c:v>B0BL11S5QK</c:v>
                </c:pt>
                <c:pt idx="1317">
                  <c:v>B0BL3R4RGS</c:v>
                </c:pt>
                <c:pt idx="1318">
                  <c:v>B0BLC2BYPX</c:v>
                </c:pt>
                <c:pt idx="1319">
                  <c:v>B0BLV1GNLN</c:v>
                </c:pt>
                <c:pt idx="1320">
                  <c:v>B0BM4KTNL1</c:v>
                </c:pt>
                <c:pt idx="1321">
                  <c:v>B0BM9H2NY9</c:v>
                </c:pt>
                <c:pt idx="1322">
                  <c:v>B0BMFD94VD</c:v>
                </c:pt>
                <c:pt idx="1323">
                  <c:v>B0BMGB2TPR</c:v>
                </c:pt>
                <c:pt idx="1324">
                  <c:v>B0BMGB3CH9</c:v>
                </c:pt>
                <c:pt idx="1325">
                  <c:v>B0BMGG6NKT</c:v>
                </c:pt>
                <c:pt idx="1326">
                  <c:v>B0BMM7R92G</c:v>
                </c:pt>
                <c:pt idx="1327">
                  <c:v>B0BMTZ4T1D</c:v>
                </c:pt>
                <c:pt idx="1328">
                  <c:v>B0BMVWKZ8G</c:v>
                </c:pt>
                <c:pt idx="1329">
                  <c:v>B0BMXMLSMM</c:v>
                </c:pt>
                <c:pt idx="1330">
                  <c:v>B0BMZ6SY89</c:v>
                </c:pt>
                <c:pt idx="1331">
                  <c:v>B0BN2576GQ</c:v>
                </c:pt>
                <c:pt idx="1332">
                  <c:v>B0BN6M3TCM</c:v>
                </c:pt>
                <c:pt idx="1333">
                  <c:v>B0BNDD9TN6</c:v>
                </c:pt>
                <c:pt idx="1334">
                  <c:v>B0BNDGL26T</c:v>
                </c:pt>
                <c:pt idx="1335">
                  <c:v>B0BNDRK886</c:v>
                </c:pt>
                <c:pt idx="1336">
                  <c:v>B0BNLFQDG2</c:v>
                </c:pt>
                <c:pt idx="1337">
                  <c:v>B0BNQMF152</c:v>
                </c:pt>
                <c:pt idx="1338">
                  <c:v>B0BNV7JM5Y</c:v>
                </c:pt>
                <c:pt idx="1339">
                  <c:v>B0BNVBJW2S</c:v>
                </c:pt>
                <c:pt idx="1340">
                  <c:v>B0BNXFDTZ2</c:v>
                </c:pt>
                <c:pt idx="1341">
                  <c:v>B0BP18W8TM</c:v>
                </c:pt>
                <c:pt idx="1342">
                  <c:v>B0BP7XLX48</c:v>
                </c:pt>
                <c:pt idx="1343">
                  <c:v>B0BP89YBC1</c:v>
                </c:pt>
                <c:pt idx="1344">
                  <c:v>B0BPBG712X</c:v>
                </c:pt>
                <c:pt idx="1345">
                  <c:v>B0BPBXNQQT</c:v>
                </c:pt>
                <c:pt idx="1346">
                  <c:v>B0BPCJM7TB</c:v>
                </c:pt>
                <c:pt idx="1347">
                  <c:v>B0BPJBTB3F</c:v>
                </c:pt>
                <c:pt idx="1348">
                  <c:v>B0BQ3K23Y1</c:v>
                </c:pt>
                <c:pt idx="1349">
                  <c:v>B0BQRJ3C47</c:v>
                </c:pt>
                <c:pt idx="1350">
                  <c:v>B0BR4F878Q</c:v>
                </c:pt>
              </c:strCache>
            </c:strRef>
          </c:cat>
          <c:val>
            <c:numRef>
              <c:f>'Sum of Rating by Product'!$B$4:$B$1355</c:f>
              <c:numCache>
                <c:formatCode>_-[$£-809]* #,##0.00_-;\-[$£-809]* #,##0.00_-;_-[$£-809]* "-"??_-;_-@_-</c:formatCode>
                <c:ptCount val="1351"/>
                <c:pt idx="0">
                  <c:v>1014</c:v>
                </c:pt>
                <c:pt idx="1">
                  <c:v>749</c:v>
                </c:pt>
                <c:pt idx="2">
                  <c:v>399</c:v>
                </c:pt>
                <c:pt idx="3">
                  <c:v>279</c:v>
                </c:pt>
                <c:pt idx="4">
                  <c:v>699</c:v>
                </c:pt>
                <c:pt idx="5">
                  <c:v>289</c:v>
                </c:pt>
                <c:pt idx="6">
                  <c:v>416</c:v>
                </c:pt>
                <c:pt idx="7">
                  <c:v>486</c:v>
                </c:pt>
                <c:pt idx="8">
                  <c:v>399</c:v>
                </c:pt>
                <c:pt idx="9">
                  <c:v>1499</c:v>
                </c:pt>
                <c:pt idx="10">
                  <c:v>1289</c:v>
                </c:pt>
                <c:pt idx="11">
                  <c:v>899</c:v>
                </c:pt>
                <c:pt idx="12">
                  <c:v>765</c:v>
                </c:pt>
                <c:pt idx="13">
                  <c:v>649</c:v>
                </c:pt>
                <c:pt idx="14">
                  <c:v>1198</c:v>
                </c:pt>
                <c:pt idx="15">
                  <c:v>499</c:v>
                </c:pt>
                <c:pt idx="16">
                  <c:v>1849</c:v>
                </c:pt>
                <c:pt idx="17">
                  <c:v>4799</c:v>
                </c:pt>
                <c:pt idx="18">
                  <c:v>1990</c:v>
                </c:pt>
                <c:pt idx="19">
                  <c:v>1614</c:v>
                </c:pt>
                <c:pt idx="20">
                  <c:v>616</c:v>
                </c:pt>
                <c:pt idx="21">
                  <c:v>775</c:v>
                </c:pt>
                <c:pt idx="22">
                  <c:v>2719</c:v>
                </c:pt>
                <c:pt idx="23">
                  <c:v>1199</c:v>
                </c:pt>
                <c:pt idx="24">
                  <c:v>1699</c:v>
                </c:pt>
                <c:pt idx="25">
                  <c:v>649</c:v>
                </c:pt>
                <c:pt idx="26">
                  <c:v>1099</c:v>
                </c:pt>
                <c:pt idx="27">
                  <c:v>2219</c:v>
                </c:pt>
                <c:pt idx="28">
                  <c:v>2169</c:v>
                </c:pt>
                <c:pt idx="29">
                  <c:v>749</c:v>
                </c:pt>
                <c:pt idx="30">
                  <c:v>1409</c:v>
                </c:pt>
                <c:pt idx="31">
                  <c:v>949</c:v>
                </c:pt>
                <c:pt idx="32">
                  <c:v>269</c:v>
                </c:pt>
                <c:pt idx="33">
                  <c:v>1469</c:v>
                </c:pt>
                <c:pt idx="34">
                  <c:v>2976</c:v>
                </c:pt>
                <c:pt idx="35">
                  <c:v>753</c:v>
                </c:pt>
                <c:pt idx="36">
                  <c:v>539</c:v>
                </c:pt>
                <c:pt idx="37">
                  <c:v>522</c:v>
                </c:pt>
                <c:pt idx="38">
                  <c:v>980</c:v>
                </c:pt>
                <c:pt idx="39">
                  <c:v>699</c:v>
                </c:pt>
                <c:pt idx="40">
                  <c:v>250</c:v>
                </c:pt>
                <c:pt idx="41">
                  <c:v>249</c:v>
                </c:pt>
                <c:pt idx="42">
                  <c:v>1345</c:v>
                </c:pt>
                <c:pt idx="43">
                  <c:v>150</c:v>
                </c:pt>
                <c:pt idx="44">
                  <c:v>879</c:v>
                </c:pt>
                <c:pt idx="45">
                  <c:v>600</c:v>
                </c:pt>
                <c:pt idx="46">
                  <c:v>3229</c:v>
                </c:pt>
                <c:pt idx="47">
                  <c:v>1599</c:v>
                </c:pt>
                <c:pt idx="48">
                  <c:v>499</c:v>
                </c:pt>
                <c:pt idx="49">
                  <c:v>299</c:v>
                </c:pt>
                <c:pt idx="50">
                  <c:v>467</c:v>
                </c:pt>
                <c:pt idx="51">
                  <c:v>259</c:v>
                </c:pt>
                <c:pt idx="52">
                  <c:v>299</c:v>
                </c:pt>
                <c:pt idx="53">
                  <c:v>3487.77</c:v>
                </c:pt>
                <c:pt idx="54">
                  <c:v>238</c:v>
                </c:pt>
                <c:pt idx="55">
                  <c:v>2199</c:v>
                </c:pt>
                <c:pt idx="56">
                  <c:v>1130</c:v>
                </c:pt>
                <c:pt idx="57">
                  <c:v>1199</c:v>
                </c:pt>
                <c:pt idx="58">
                  <c:v>1999</c:v>
                </c:pt>
                <c:pt idx="59">
                  <c:v>610</c:v>
                </c:pt>
                <c:pt idx="60">
                  <c:v>561</c:v>
                </c:pt>
                <c:pt idx="61">
                  <c:v>1399</c:v>
                </c:pt>
                <c:pt idx="62">
                  <c:v>6199</c:v>
                </c:pt>
                <c:pt idx="63">
                  <c:v>535</c:v>
                </c:pt>
                <c:pt idx="64">
                  <c:v>6120</c:v>
                </c:pt>
                <c:pt idx="65">
                  <c:v>1999</c:v>
                </c:pt>
                <c:pt idx="66">
                  <c:v>310</c:v>
                </c:pt>
                <c:pt idx="67">
                  <c:v>2499</c:v>
                </c:pt>
                <c:pt idx="68">
                  <c:v>1889</c:v>
                </c:pt>
                <c:pt idx="69">
                  <c:v>125</c:v>
                </c:pt>
                <c:pt idx="70">
                  <c:v>252</c:v>
                </c:pt>
                <c:pt idx="71">
                  <c:v>480</c:v>
                </c:pt>
                <c:pt idx="72">
                  <c:v>100</c:v>
                </c:pt>
                <c:pt idx="73">
                  <c:v>90</c:v>
                </c:pt>
                <c:pt idx="74">
                  <c:v>178</c:v>
                </c:pt>
                <c:pt idx="75">
                  <c:v>825</c:v>
                </c:pt>
                <c:pt idx="76">
                  <c:v>1399</c:v>
                </c:pt>
                <c:pt idx="77">
                  <c:v>225</c:v>
                </c:pt>
                <c:pt idx="78">
                  <c:v>191</c:v>
                </c:pt>
                <c:pt idx="79">
                  <c:v>230</c:v>
                </c:pt>
                <c:pt idx="80">
                  <c:v>225</c:v>
                </c:pt>
                <c:pt idx="81">
                  <c:v>200</c:v>
                </c:pt>
                <c:pt idx="82">
                  <c:v>137</c:v>
                </c:pt>
                <c:pt idx="83">
                  <c:v>157</c:v>
                </c:pt>
                <c:pt idx="84">
                  <c:v>272</c:v>
                </c:pt>
                <c:pt idx="85">
                  <c:v>39</c:v>
                </c:pt>
                <c:pt idx="86">
                  <c:v>2595</c:v>
                </c:pt>
                <c:pt idx="87">
                  <c:v>90</c:v>
                </c:pt>
                <c:pt idx="88">
                  <c:v>130</c:v>
                </c:pt>
                <c:pt idx="89">
                  <c:v>299</c:v>
                </c:pt>
                <c:pt idx="90">
                  <c:v>1995</c:v>
                </c:pt>
                <c:pt idx="91">
                  <c:v>418</c:v>
                </c:pt>
                <c:pt idx="92">
                  <c:v>398</c:v>
                </c:pt>
                <c:pt idx="93">
                  <c:v>299</c:v>
                </c:pt>
                <c:pt idx="94">
                  <c:v>299</c:v>
                </c:pt>
                <c:pt idx="95">
                  <c:v>2698</c:v>
                </c:pt>
                <c:pt idx="96">
                  <c:v>299</c:v>
                </c:pt>
                <c:pt idx="97">
                  <c:v>1043</c:v>
                </c:pt>
                <c:pt idx="98">
                  <c:v>1464</c:v>
                </c:pt>
                <c:pt idx="99">
                  <c:v>999</c:v>
                </c:pt>
                <c:pt idx="100">
                  <c:v>299</c:v>
                </c:pt>
                <c:pt idx="101">
                  <c:v>510</c:v>
                </c:pt>
                <c:pt idx="102">
                  <c:v>114</c:v>
                </c:pt>
                <c:pt idx="103">
                  <c:v>67</c:v>
                </c:pt>
                <c:pt idx="104">
                  <c:v>157</c:v>
                </c:pt>
                <c:pt idx="105">
                  <c:v>292</c:v>
                </c:pt>
                <c:pt idx="106">
                  <c:v>549</c:v>
                </c:pt>
                <c:pt idx="107">
                  <c:v>195</c:v>
                </c:pt>
                <c:pt idx="108">
                  <c:v>449</c:v>
                </c:pt>
                <c:pt idx="109">
                  <c:v>90</c:v>
                </c:pt>
                <c:pt idx="110">
                  <c:v>6499</c:v>
                </c:pt>
                <c:pt idx="111">
                  <c:v>160</c:v>
                </c:pt>
                <c:pt idx="112">
                  <c:v>649</c:v>
                </c:pt>
                <c:pt idx="113">
                  <c:v>499</c:v>
                </c:pt>
                <c:pt idx="114">
                  <c:v>1490</c:v>
                </c:pt>
                <c:pt idx="115">
                  <c:v>2695</c:v>
                </c:pt>
                <c:pt idx="116">
                  <c:v>198</c:v>
                </c:pt>
                <c:pt idx="117">
                  <c:v>39</c:v>
                </c:pt>
                <c:pt idx="118">
                  <c:v>1099</c:v>
                </c:pt>
                <c:pt idx="119">
                  <c:v>2799</c:v>
                </c:pt>
                <c:pt idx="120">
                  <c:v>99</c:v>
                </c:pt>
                <c:pt idx="121">
                  <c:v>2699</c:v>
                </c:pt>
                <c:pt idx="122">
                  <c:v>745</c:v>
                </c:pt>
                <c:pt idx="123">
                  <c:v>2148</c:v>
                </c:pt>
                <c:pt idx="124">
                  <c:v>1695</c:v>
                </c:pt>
                <c:pt idx="125">
                  <c:v>159</c:v>
                </c:pt>
                <c:pt idx="126">
                  <c:v>549</c:v>
                </c:pt>
                <c:pt idx="127">
                  <c:v>99</c:v>
                </c:pt>
                <c:pt idx="128">
                  <c:v>249</c:v>
                </c:pt>
                <c:pt idx="129">
                  <c:v>999</c:v>
                </c:pt>
                <c:pt idx="130">
                  <c:v>635</c:v>
                </c:pt>
                <c:pt idx="131">
                  <c:v>1295</c:v>
                </c:pt>
                <c:pt idx="132">
                  <c:v>1099</c:v>
                </c:pt>
                <c:pt idx="133">
                  <c:v>538</c:v>
                </c:pt>
                <c:pt idx="134">
                  <c:v>2863</c:v>
                </c:pt>
                <c:pt idx="135">
                  <c:v>2640</c:v>
                </c:pt>
                <c:pt idx="136">
                  <c:v>5365</c:v>
                </c:pt>
                <c:pt idx="137">
                  <c:v>309</c:v>
                </c:pt>
                <c:pt idx="138">
                  <c:v>309</c:v>
                </c:pt>
                <c:pt idx="139">
                  <c:v>266</c:v>
                </c:pt>
                <c:pt idx="140">
                  <c:v>380</c:v>
                </c:pt>
                <c:pt idx="141">
                  <c:v>1199</c:v>
                </c:pt>
                <c:pt idx="142">
                  <c:v>799</c:v>
                </c:pt>
                <c:pt idx="143">
                  <c:v>479</c:v>
                </c:pt>
                <c:pt idx="144">
                  <c:v>849</c:v>
                </c:pt>
                <c:pt idx="145">
                  <c:v>799</c:v>
                </c:pt>
                <c:pt idx="146">
                  <c:v>185</c:v>
                </c:pt>
                <c:pt idx="147">
                  <c:v>3299</c:v>
                </c:pt>
                <c:pt idx="148">
                  <c:v>1799</c:v>
                </c:pt>
                <c:pt idx="149">
                  <c:v>149</c:v>
                </c:pt>
                <c:pt idx="150">
                  <c:v>1499</c:v>
                </c:pt>
                <c:pt idx="151">
                  <c:v>3599</c:v>
                </c:pt>
                <c:pt idx="152">
                  <c:v>7349</c:v>
                </c:pt>
                <c:pt idx="153">
                  <c:v>1999</c:v>
                </c:pt>
                <c:pt idx="154">
                  <c:v>625</c:v>
                </c:pt>
                <c:pt idx="155">
                  <c:v>599</c:v>
                </c:pt>
                <c:pt idx="156">
                  <c:v>699</c:v>
                </c:pt>
                <c:pt idx="157">
                  <c:v>489</c:v>
                </c:pt>
                <c:pt idx="158">
                  <c:v>229</c:v>
                </c:pt>
                <c:pt idx="159">
                  <c:v>299</c:v>
                </c:pt>
                <c:pt idx="160">
                  <c:v>1198</c:v>
                </c:pt>
                <c:pt idx="161">
                  <c:v>599</c:v>
                </c:pt>
                <c:pt idx="162">
                  <c:v>287</c:v>
                </c:pt>
                <c:pt idx="163">
                  <c:v>269</c:v>
                </c:pt>
                <c:pt idx="164">
                  <c:v>3498</c:v>
                </c:pt>
                <c:pt idx="165">
                  <c:v>1321</c:v>
                </c:pt>
                <c:pt idx="166">
                  <c:v>729</c:v>
                </c:pt>
                <c:pt idx="167">
                  <c:v>499</c:v>
                </c:pt>
                <c:pt idx="168">
                  <c:v>949</c:v>
                </c:pt>
                <c:pt idx="169">
                  <c:v>184</c:v>
                </c:pt>
                <c:pt idx="170">
                  <c:v>2798</c:v>
                </c:pt>
                <c:pt idx="171">
                  <c:v>1699</c:v>
                </c:pt>
                <c:pt idx="172">
                  <c:v>657</c:v>
                </c:pt>
                <c:pt idx="173">
                  <c:v>658</c:v>
                </c:pt>
                <c:pt idx="174">
                  <c:v>549</c:v>
                </c:pt>
                <c:pt idx="175">
                  <c:v>3699</c:v>
                </c:pt>
                <c:pt idx="176">
                  <c:v>1149</c:v>
                </c:pt>
                <c:pt idx="177">
                  <c:v>299</c:v>
                </c:pt>
                <c:pt idx="178">
                  <c:v>1499</c:v>
                </c:pt>
                <c:pt idx="179">
                  <c:v>299</c:v>
                </c:pt>
                <c:pt idx="180">
                  <c:v>179</c:v>
                </c:pt>
                <c:pt idx="181">
                  <c:v>599</c:v>
                </c:pt>
                <c:pt idx="182">
                  <c:v>299</c:v>
                </c:pt>
                <c:pt idx="183">
                  <c:v>499</c:v>
                </c:pt>
                <c:pt idx="184">
                  <c:v>5299</c:v>
                </c:pt>
                <c:pt idx="185">
                  <c:v>14499</c:v>
                </c:pt>
                <c:pt idx="186">
                  <c:v>899</c:v>
                </c:pt>
                <c:pt idx="187">
                  <c:v>8799</c:v>
                </c:pt>
                <c:pt idx="188">
                  <c:v>2199</c:v>
                </c:pt>
                <c:pt idx="189">
                  <c:v>475</c:v>
                </c:pt>
                <c:pt idx="190">
                  <c:v>349</c:v>
                </c:pt>
                <c:pt idx="191">
                  <c:v>199</c:v>
                </c:pt>
                <c:pt idx="192">
                  <c:v>998.06</c:v>
                </c:pt>
                <c:pt idx="193">
                  <c:v>449</c:v>
                </c:pt>
                <c:pt idx="194">
                  <c:v>2199</c:v>
                </c:pt>
                <c:pt idx="195">
                  <c:v>1400</c:v>
                </c:pt>
                <c:pt idx="196">
                  <c:v>3711</c:v>
                </c:pt>
                <c:pt idx="197">
                  <c:v>398</c:v>
                </c:pt>
                <c:pt idx="198">
                  <c:v>379</c:v>
                </c:pt>
                <c:pt idx="199">
                  <c:v>1819</c:v>
                </c:pt>
                <c:pt idx="200">
                  <c:v>6549</c:v>
                </c:pt>
                <c:pt idx="201">
                  <c:v>2280</c:v>
                </c:pt>
                <c:pt idx="202">
                  <c:v>2249</c:v>
                </c:pt>
                <c:pt idx="203">
                  <c:v>799</c:v>
                </c:pt>
                <c:pt idx="204">
                  <c:v>699</c:v>
                </c:pt>
                <c:pt idx="205">
                  <c:v>1295</c:v>
                </c:pt>
                <c:pt idx="206">
                  <c:v>749</c:v>
                </c:pt>
                <c:pt idx="207">
                  <c:v>199</c:v>
                </c:pt>
                <c:pt idx="208">
                  <c:v>688</c:v>
                </c:pt>
                <c:pt idx="209">
                  <c:v>549</c:v>
                </c:pt>
                <c:pt idx="210">
                  <c:v>9590</c:v>
                </c:pt>
                <c:pt idx="211">
                  <c:v>1495</c:v>
                </c:pt>
                <c:pt idx="212">
                  <c:v>559</c:v>
                </c:pt>
                <c:pt idx="213">
                  <c:v>579</c:v>
                </c:pt>
                <c:pt idx="214">
                  <c:v>230</c:v>
                </c:pt>
                <c:pt idx="215">
                  <c:v>770</c:v>
                </c:pt>
                <c:pt idx="216">
                  <c:v>499</c:v>
                </c:pt>
                <c:pt idx="217">
                  <c:v>4449</c:v>
                </c:pt>
                <c:pt idx="218">
                  <c:v>439</c:v>
                </c:pt>
                <c:pt idx="219">
                  <c:v>7999</c:v>
                </c:pt>
                <c:pt idx="220">
                  <c:v>308</c:v>
                </c:pt>
                <c:pt idx="221">
                  <c:v>1099</c:v>
                </c:pt>
                <c:pt idx="222">
                  <c:v>209</c:v>
                </c:pt>
                <c:pt idx="223">
                  <c:v>571</c:v>
                </c:pt>
                <c:pt idx="224">
                  <c:v>149</c:v>
                </c:pt>
                <c:pt idx="225">
                  <c:v>5890</c:v>
                </c:pt>
                <c:pt idx="226">
                  <c:v>179</c:v>
                </c:pt>
                <c:pt idx="227">
                  <c:v>598</c:v>
                </c:pt>
                <c:pt idx="228">
                  <c:v>2899</c:v>
                </c:pt>
                <c:pt idx="229">
                  <c:v>349</c:v>
                </c:pt>
                <c:pt idx="230">
                  <c:v>399</c:v>
                </c:pt>
                <c:pt idx="231">
                  <c:v>2095</c:v>
                </c:pt>
                <c:pt idx="232">
                  <c:v>365</c:v>
                </c:pt>
                <c:pt idx="233">
                  <c:v>657</c:v>
                </c:pt>
                <c:pt idx="234">
                  <c:v>398</c:v>
                </c:pt>
                <c:pt idx="235">
                  <c:v>8999</c:v>
                </c:pt>
                <c:pt idx="236">
                  <c:v>8886</c:v>
                </c:pt>
                <c:pt idx="237">
                  <c:v>289</c:v>
                </c:pt>
                <c:pt idx="238">
                  <c:v>349</c:v>
                </c:pt>
                <c:pt idx="239">
                  <c:v>341</c:v>
                </c:pt>
                <c:pt idx="240">
                  <c:v>2742</c:v>
                </c:pt>
                <c:pt idx="241">
                  <c:v>1549</c:v>
                </c:pt>
                <c:pt idx="242">
                  <c:v>440</c:v>
                </c:pt>
                <c:pt idx="243">
                  <c:v>1699</c:v>
                </c:pt>
                <c:pt idx="244">
                  <c:v>3249</c:v>
                </c:pt>
                <c:pt idx="245">
                  <c:v>3180</c:v>
                </c:pt>
                <c:pt idx="246">
                  <c:v>399</c:v>
                </c:pt>
                <c:pt idx="247">
                  <c:v>1529</c:v>
                </c:pt>
                <c:pt idx="248">
                  <c:v>1500</c:v>
                </c:pt>
                <c:pt idx="249">
                  <c:v>3199</c:v>
                </c:pt>
                <c:pt idx="250">
                  <c:v>979</c:v>
                </c:pt>
                <c:pt idx="251">
                  <c:v>5490</c:v>
                </c:pt>
                <c:pt idx="252">
                  <c:v>917</c:v>
                </c:pt>
                <c:pt idx="253">
                  <c:v>269</c:v>
                </c:pt>
                <c:pt idx="254">
                  <c:v>1799</c:v>
                </c:pt>
                <c:pt idx="255">
                  <c:v>1099</c:v>
                </c:pt>
                <c:pt idx="256">
                  <c:v>199</c:v>
                </c:pt>
                <c:pt idx="257">
                  <c:v>798</c:v>
                </c:pt>
                <c:pt idx="258">
                  <c:v>457</c:v>
                </c:pt>
                <c:pt idx="259">
                  <c:v>2790</c:v>
                </c:pt>
                <c:pt idx="260">
                  <c:v>329</c:v>
                </c:pt>
                <c:pt idx="261">
                  <c:v>897</c:v>
                </c:pt>
                <c:pt idx="262">
                  <c:v>598</c:v>
                </c:pt>
                <c:pt idx="263">
                  <c:v>1398</c:v>
                </c:pt>
                <c:pt idx="264">
                  <c:v>3657.66</c:v>
                </c:pt>
                <c:pt idx="265">
                  <c:v>3303</c:v>
                </c:pt>
                <c:pt idx="266">
                  <c:v>2599</c:v>
                </c:pt>
                <c:pt idx="267">
                  <c:v>3600</c:v>
                </c:pt>
                <c:pt idx="268">
                  <c:v>3645</c:v>
                </c:pt>
                <c:pt idx="269">
                  <c:v>6120</c:v>
                </c:pt>
                <c:pt idx="270">
                  <c:v>2499</c:v>
                </c:pt>
                <c:pt idx="271">
                  <c:v>749</c:v>
                </c:pt>
                <c:pt idx="272">
                  <c:v>849</c:v>
                </c:pt>
                <c:pt idx="273">
                  <c:v>1110</c:v>
                </c:pt>
                <c:pt idx="274">
                  <c:v>600</c:v>
                </c:pt>
                <c:pt idx="275">
                  <c:v>299</c:v>
                </c:pt>
                <c:pt idx="276">
                  <c:v>1599</c:v>
                </c:pt>
                <c:pt idx="277">
                  <c:v>999</c:v>
                </c:pt>
                <c:pt idx="278">
                  <c:v>1889</c:v>
                </c:pt>
                <c:pt idx="279">
                  <c:v>1990</c:v>
                </c:pt>
                <c:pt idx="280">
                  <c:v>139</c:v>
                </c:pt>
                <c:pt idx="281">
                  <c:v>179</c:v>
                </c:pt>
                <c:pt idx="282">
                  <c:v>1456</c:v>
                </c:pt>
                <c:pt idx="283">
                  <c:v>1999</c:v>
                </c:pt>
                <c:pt idx="284">
                  <c:v>899</c:v>
                </c:pt>
                <c:pt idx="285">
                  <c:v>1299</c:v>
                </c:pt>
                <c:pt idx="286">
                  <c:v>429</c:v>
                </c:pt>
                <c:pt idx="287">
                  <c:v>299</c:v>
                </c:pt>
                <c:pt idx="288">
                  <c:v>1656</c:v>
                </c:pt>
                <c:pt idx="289">
                  <c:v>649</c:v>
                </c:pt>
                <c:pt idx="290">
                  <c:v>499</c:v>
                </c:pt>
                <c:pt idx="291">
                  <c:v>3199</c:v>
                </c:pt>
                <c:pt idx="292">
                  <c:v>5865</c:v>
                </c:pt>
                <c:pt idx="293">
                  <c:v>709</c:v>
                </c:pt>
                <c:pt idx="294">
                  <c:v>799</c:v>
                </c:pt>
                <c:pt idx="295">
                  <c:v>3499</c:v>
                </c:pt>
                <c:pt idx="296">
                  <c:v>1249</c:v>
                </c:pt>
                <c:pt idx="297">
                  <c:v>738</c:v>
                </c:pt>
                <c:pt idx="298">
                  <c:v>119</c:v>
                </c:pt>
                <c:pt idx="299">
                  <c:v>299</c:v>
                </c:pt>
                <c:pt idx="300">
                  <c:v>789</c:v>
                </c:pt>
                <c:pt idx="301">
                  <c:v>4280</c:v>
                </c:pt>
                <c:pt idx="302">
                  <c:v>7799</c:v>
                </c:pt>
                <c:pt idx="303">
                  <c:v>325</c:v>
                </c:pt>
                <c:pt idx="304">
                  <c:v>249</c:v>
                </c:pt>
                <c:pt idx="305">
                  <c:v>949</c:v>
                </c:pt>
                <c:pt idx="306">
                  <c:v>253</c:v>
                </c:pt>
                <c:pt idx="307">
                  <c:v>8699</c:v>
                </c:pt>
                <c:pt idx="308">
                  <c:v>3299</c:v>
                </c:pt>
                <c:pt idx="309">
                  <c:v>698</c:v>
                </c:pt>
                <c:pt idx="310">
                  <c:v>2699</c:v>
                </c:pt>
                <c:pt idx="311">
                  <c:v>1815</c:v>
                </c:pt>
                <c:pt idx="312">
                  <c:v>330</c:v>
                </c:pt>
                <c:pt idx="313">
                  <c:v>1199</c:v>
                </c:pt>
                <c:pt idx="314">
                  <c:v>1199</c:v>
                </c:pt>
                <c:pt idx="315">
                  <c:v>379</c:v>
                </c:pt>
                <c:pt idx="316">
                  <c:v>599</c:v>
                </c:pt>
                <c:pt idx="317">
                  <c:v>349</c:v>
                </c:pt>
                <c:pt idx="318">
                  <c:v>379</c:v>
                </c:pt>
                <c:pt idx="319">
                  <c:v>650</c:v>
                </c:pt>
                <c:pt idx="320">
                  <c:v>2499</c:v>
                </c:pt>
                <c:pt idx="321">
                  <c:v>1699</c:v>
                </c:pt>
                <c:pt idx="322">
                  <c:v>99</c:v>
                </c:pt>
                <c:pt idx="323">
                  <c:v>249</c:v>
                </c:pt>
                <c:pt idx="324">
                  <c:v>89</c:v>
                </c:pt>
                <c:pt idx="325">
                  <c:v>3799</c:v>
                </c:pt>
                <c:pt idx="326">
                  <c:v>349</c:v>
                </c:pt>
                <c:pt idx="327">
                  <c:v>999</c:v>
                </c:pt>
                <c:pt idx="328">
                  <c:v>175</c:v>
                </c:pt>
                <c:pt idx="329">
                  <c:v>279</c:v>
                </c:pt>
                <c:pt idx="330">
                  <c:v>350</c:v>
                </c:pt>
                <c:pt idx="331">
                  <c:v>199</c:v>
                </c:pt>
                <c:pt idx="332">
                  <c:v>629</c:v>
                </c:pt>
                <c:pt idx="333">
                  <c:v>949</c:v>
                </c:pt>
                <c:pt idx="334">
                  <c:v>90</c:v>
                </c:pt>
                <c:pt idx="335">
                  <c:v>478</c:v>
                </c:pt>
                <c:pt idx="336">
                  <c:v>6800</c:v>
                </c:pt>
                <c:pt idx="337">
                  <c:v>449</c:v>
                </c:pt>
                <c:pt idx="338">
                  <c:v>649</c:v>
                </c:pt>
                <c:pt idx="339">
                  <c:v>649</c:v>
                </c:pt>
                <c:pt idx="340">
                  <c:v>889</c:v>
                </c:pt>
                <c:pt idx="341">
                  <c:v>349</c:v>
                </c:pt>
                <c:pt idx="342">
                  <c:v>399</c:v>
                </c:pt>
                <c:pt idx="343">
                  <c:v>569</c:v>
                </c:pt>
                <c:pt idx="344">
                  <c:v>499</c:v>
                </c:pt>
                <c:pt idx="345">
                  <c:v>399</c:v>
                </c:pt>
                <c:pt idx="346">
                  <c:v>1197</c:v>
                </c:pt>
                <c:pt idx="347">
                  <c:v>1928</c:v>
                </c:pt>
                <c:pt idx="348">
                  <c:v>2320</c:v>
                </c:pt>
                <c:pt idx="349">
                  <c:v>640</c:v>
                </c:pt>
                <c:pt idx="350">
                  <c:v>50</c:v>
                </c:pt>
                <c:pt idx="351">
                  <c:v>1599</c:v>
                </c:pt>
                <c:pt idx="352">
                  <c:v>598</c:v>
                </c:pt>
                <c:pt idx="353">
                  <c:v>448</c:v>
                </c:pt>
                <c:pt idx="354">
                  <c:v>1998</c:v>
                </c:pt>
                <c:pt idx="355">
                  <c:v>1089</c:v>
                </c:pt>
                <c:pt idx="356">
                  <c:v>438</c:v>
                </c:pt>
                <c:pt idx="357">
                  <c:v>449</c:v>
                </c:pt>
                <c:pt idx="358">
                  <c:v>1699</c:v>
                </c:pt>
                <c:pt idx="359">
                  <c:v>499</c:v>
                </c:pt>
                <c:pt idx="360">
                  <c:v>309</c:v>
                </c:pt>
                <c:pt idx="361">
                  <c:v>599</c:v>
                </c:pt>
                <c:pt idx="362">
                  <c:v>149</c:v>
                </c:pt>
                <c:pt idx="363">
                  <c:v>889</c:v>
                </c:pt>
                <c:pt idx="364">
                  <c:v>849</c:v>
                </c:pt>
                <c:pt idx="365">
                  <c:v>420</c:v>
                </c:pt>
                <c:pt idx="366">
                  <c:v>269</c:v>
                </c:pt>
                <c:pt idx="367">
                  <c:v>899</c:v>
                </c:pt>
                <c:pt idx="368">
                  <c:v>335</c:v>
                </c:pt>
                <c:pt idx="369">
                  <c:v>399</c:v>
                </c:pt>
                <c:pt idx="370">
                  <c:v>1399</c:v>
                </c:pt>
                <c:pt idx="371">
                  <c:v>5699</c:v>
                </c:pt>
                <c:pt idx="372">
                  <c:v>6999</c:v>
                </c:pt>
                <c:pt idx="373">
                  <c:v>6999</c:v>
                </c:pt>
                <c:pt idx="374">
                  <c:v>245</c:v>
                </c:pt>
                <c:pt idx="375">
                  <c:v>549</c:v>
                </c:pt>
                <c:pt idx="376">
                  <c:v>1699</c:v>
                </c:pt>
                <c:pt idx="377">
                  <c:v>799</c:v>
                </c:pt>
                <c:pt idx="378">
                  <c:v>134</c:v>
                </c:pt>
                <c:pt idx="379">
                  <c:v>1799</c:v>
                </c:pt>
                <c:pt idx="380">
                  <c:v>455</c:v>
                </c:pt>
                <c:pt idx="381">
                  <c:v>799</c:v>
                </c:pt>
                <c:pt idx="382">
                  <c:v>1982.84</c:v>
                </c:pt>
                <c:pt idx="383">
                  <c:v>1199</c:v>
                </c:pt>
                <c:pt idx="384">
                  <c:v>397</c:v>
                </c:pt>
                <c:pt idx="385">
                  <c:v>8599</c:v>
                </c:pt>
                <c:pt idx="386">
                  <c:v>549</c:v>
                </c:pt>
                <c:pt idx="387">
                  <c:v>2398</c:v>
                </c:pt>
                <c:pt idx="388">
                  <c:v>159</c:v>
                </c:pt>
                <c:pt idx="389">
                  <c:v>139</c:v>
                </c:pt>
                <c:pt idx="390">
                  <c:v>100</c:v>
                </c:pt>
                <c:pt idx="391">
                  <c:v>1220</c:v>
                </c:pt>
                <c:pt idx="392">
                  <c:v>295</c:v>
                </c:pt>
                <c:pt idx="393">
                  <c:v>269</c:v>
                </c:pt>
                <c:pt idx="394">
                  <c:v>149</c:v>
                </c:pt>
                <c:pt idx="395">
                  <c:v>599</c:v>
                </c:pt>
                <c:pt idx="396">
                  <c:v>699</c:v>
                </c:pt>
                <c:pt idx="397">
                  <c:v>1499</c:v>
                </c:pt>
                <c:pt idx="398">
                  <c:v>298</c:v>
                </c:pt>
                <c:pt idx="399">
                  <c:v>399</c:v>
                </c:pt>
                <c:pt idx="400">
                  <c:v>12609</c:v>
                </c:pt>
                <c:pt idx="401">
                  <c:v>249</c:v>
                </c:pt>
                <c:pt idx="402">
                  <c:v>6236</c:v>
                </c:pt>
                <c:pt idx="403">
                  <c:v>3598</c:v>
                </c:pt>
                <c:pt idx="404">
                  <c:v>499</c:v>
                </c:pt>
                <c:pt idx="405">
                  <c:v>260</c:v>
                </c:pt>
                <c:pt idx="406">
                  <c:v>609</c:v>
                </c:pt>
                <c:pt idx="407">
                  <c:v>326</c:v>
                </c:pt>
                <c:pt idx="408">
                  <c:v>199</c:v>
                </c:pt>
                <c:pt idx="409">
                  <c:v>1299</c:v>
                </c:pt>
                <c:pt idx="410">
                  <c:v>717</c:v>
                </c:pt>
                <c:pt idx="411">
                  <c:v>599</c:v>
                </c:pt>
                <c:pt idx="412">
                  <c:v>120</c:v>
                </c:pt>
                <c:pt idx="413">
                  <c:v>519</c:v>
                </c:pt>
                <c:pt idx="414">
                  <c:v>3859</c:v>
                </c:pt>
                <c:pt idx="415">
                  <c:v>1399</c:v>
                </c:pt>
                <c:pt idx="416">
                  <c:v>1665</c:v>
                </c:pt>
                <c:pt idx="417">
                  <c:v>596</c:v>
                </c:pt>
                <c:pt idx="418">
                  <c:v>809</c:v>
                </c:pt>
                <c:pt idx="419">
                  <c:v>664</c:v>
                </c:pt>
                <c:pt idx="420">
                  <c:v>149</c:v>
                </c:pt>
                <c:pt idx="421">
                  <c:v>749</c:v>
                </c:pt>
                <c:pt idx="422">
                  <c:v>8699</c:v>
                </c:pt>
                <c:pt idx="423">
                  <c:v>329</c:v>
                </c:pt>
                <c:pt idx="424">
                  <c:v>1234</c:v>
                </c:pt>
                <c:pt idx="425">
                  <c:v>656</c:v>
                </c:pt>
                <c:pt idx="426">
                  <c:v>1799</c:v>
                </c:pt>
                <c:pt idx="427">
                  <c:v>2237.81</c:v>
                </c:pt>
                <c:pt idx="428">
                  <c:v>299</c:v>
                </c:pt>
                <c:pt idx="429">
                  <c:v>1349</c:v>
                </c:pt>
                <c:pt idx="430">
                  <c:v>299</c:v>
                </c:pt>
                <c:pt idx="431">
                  <c:v>749</c:v>
                </c:pt>
                <c:pt idx="432">
                  <c:v>293</c:v>
                </c:pt>
                <c:pt idx="433">
                  <c:v>637</c:v>
                </c:pt>
                <c:pt idx="434">
                  <c:v>5599</c:v>
                </c:pt>
                <c:pt idx="435">
                  <c:v>250</c:v>
                </c:pt>
                <c:pt idx="436">
                  <c:v>96</c:v>
                </c:pt>
                <c:pt idx="437">
                  <c:v>1199</c:v>
                </c:pt>
                <c:pt idx="438">
                  <c:v>7799</c:v>
                </c:pt>
                <c:pt idx="439">
                  <c:v>1180</c:v>
                </c:pt>
                <c:pt idx="440">
                  <c:v>199</c:v>
                </c:pt>
                <c:pt idx="441">
                  <c:v>1899</c:v>
                </c:pt>
                <c:pt idx="442">
                  <c:v>899</c:v>
                </c:pt>
                <c:pt idx="443">
                  <c:v>1499</c:v>
                </c:pt>
                <c:pt idx="444">
                  <c:v>2499</c:v>
                </c:pt>
                <c:pt idx="445">
                  <c:v>20999</c:v>
                </c:pt>
                <c:pt idx="446">
                  <c:v>15499</c:v>
                </c:pt>
                <c:pt idx="447">
                  <c:v>28999</c:v>
                </c:pt>
                <c:pt idx="448">
                  <c:v>13999</c:v>
                </c:pt>
                <c:pt idx="449">
                  <c:v>19999</c:v>
                </c:pt>
                <c:pt idx="450">
                  <c:v>698</c:v>
                </c:pt>
                <c:pt idx="451">
                  <c:v>16499</c:v>
                </c:pt>
                <c:pt idx="452">
                  <c:v>899</c:v>
                </c:pt>
                <c:pt idx="453">
                  <c:v>15499</c:v>
                </c:pt>
                <c:pt idx="454">
                  <c:v>13999</c:v>
                </c:pt>
                <c:pt idx="455">
                  <c:v>17999</c:v>
                </c:pt>
                <c:pt idx="456">
                  <c:v>15499</c:v>
                </c:pt>
                <c:pt idx="457">
                  <c:v>29990</c:v>
                </c:pt>
                <c:pt idx="458">
                  <c:v>20999</c:v>
                </c:pt>
                <c:pt idx="459">
                  <c:v>15499</c:v>
                </c:pt>
                <c:pt idx="460">
                  <c:v>16499</c:v>
                </c:pt>
                <c:pt idx="461">
                  <c:v>699</c:v>
                </c:pt>
                <c:pt idx="462">
                  <c:v>2088</c:v>
                </c:pt>
                <c:pt idx="463">
                  <c:v>425</c:v>
                </c:pt>
                <c:pt idx="464">
                  <c:v>649</c:v>
                </c:pt>
                <c:pt idx="465">
                  <c:v>1260</c:v>
                </c:pt>
                <c:pt idx="466">
                  <c:v>3299</c:v>
                </c:pt>
                <c:pt idx="467">
                  <c:v>1490</c:v>
                </c:pt>
                <c:pt idx="468">
                  <c:v>900</c:v>
                </c:pt>
                <c:pt idx="469">
                  <c:v>349</c:v>
                </c:pt>
                <c:pt idx="470">
                  <c:v>1679</c:v>
                </c:pt>
                <c:pt idx="471">
                  <c:v>666</c:v>
                </c:pt>
                <c:pt idx="472">
                  <c:v>2697</c:v>
                </c:pt>
                <c:pt idx="473">
                  <c:v>2499</c:v>
                </c:pt>
                <c:pt idx="474">
                  <c:v>1190</c:v>
                </c:pt>
                <c:pt idx="475">
                  <c:v>1745</c:v>
                </c:pt>
                <c:pt idx="476">
                  <c:v>6525</c:v>
                </c:pt>
                <c:pt idx="477">
                  <c:v>8199</c:v>
                </c:pt>
                <c:pt idx="478">
                  <c:v>1999</c:v>
                </c:pt>
                <c:pt idx="479">
                  <c:v>2299</c:v>
                </c:pt>
                <c:pt idx="480">
                  <c:v>549</c:v>
                </c:pt>
                <c:pt idx="481">
                  <c:v>549</c:v>
                </c:pt>
                <c:pt idx="482">
                  <c:v>549</c:v>
                </c:pt>
                <c:pt idx="483">
                  <c:v>299</c:v>
                </c:pt>
                <c:pt idx="484">
                  <c:v>1199</c:v>
                </c:pt>
                <c:pt idx="485">
                  <c:v>645</c:v>
                </c:pt>
                <c:pt idx="486">
                  <c:v>499</c:v>
                </c:pt>
                <c:pt idx="487">
                  <c:v>599</c:v>
                </c:pt>
                <c:pt idx="488">
                  <c:v>1499</c:v>
                </c:pt>
                <c:pt idx="489">
                  <c:v>1249</c:v>
                </c:pt>
                <c:pt idx="490">
                  <c:v>449</c:v>
                </c:pt>
                <c:pt idx="491">
                  <c:v>449</c:v>
                </c:pt>
                <c:pt idx="492">
                  <c:v>449</c:v>
                </c:pt>
                <c:pt idx="493">
                  <c:v>399</c:v>
                </c:pt>
                <c:pt idx="494">
                  <c:v>5499</c:v>
                </c:pt>
                <c:pt idx="495">
                  <c:v>549</c:v>
                </c:pt>
                <c:pt idx="496">
                  <c:v>1099</c:v>
                </c:pt>
                <c:pt idx="497">
                  <c:v>1499</c:v>
                </c:pt>
                <c:pt idx="498">
                  <c:v>239</c:v>
                </c:pt>
                <c:pt idx="499">
                  <c:v>9970</c:v>
                </c:pt>
                <c:pt idx="500">
                  <c:v>351</c:v>
                </c:pt>
                <c:pt idx="501">
                  <c:v>351</c:v>
                </c:pt>
                <c:pt idx="502">
                  <c:v>899</c:v>
                </c:pt>
                <c:pt idx="503">
                  <c:v>399</c:v>
                </c:pt>
                <c:pt idx="504">
                  <c:v>1109</c:v>
                </c:pt>
                <c:pt idx="505">
                  <c:v>1049</c:v>
                </c:pt>
                <c:pt idx="506">
                  <c:v>339</c:v>
                </c:pt>
                <c:pt idx="507">
                  <c:v>339</c:v>
                </c:pt>
                <c:pt idx="508">
                  <c:v>299</c:v>
                </c:pt>
                <c:pt idx="509">
                  <c:v>369</c:v>
                </c:pt>
                <c:pt idx="510">
                  <c:v>850</c:v>
                </c:pt>
                <c:pt idx="511">
                  <c:v>189</c:v>
                </c:pt>
                <c:pt idx="512">
                  <c:v>999</c:v>
                </c:pt>
                <c:pt idx="513">
                  <c:v>1199</c:v>
                </c:pt>
                <c:pt idx="514">
                  <c:v>498</c:v>
                </c:pt>
                <c:pt idx="515">
                  <c:v>398</c:v>
                </c:pt>
                <c:pt idx="516">
                  <c:v>689</c:v>
                </c:pt>
                <c:pt idx="517">
                  <c:v>849</c:v>
                </c:pt>
                <c:pt idx="518">
                  <c:v>999</c:v>
                </c:pt>
                <c:pt idx="519">
                  <c:v>2397</c:v>
                </c:pt>
                <c:pt idx="520">
                  <c:v>3710</c:v>
                </c:pt>
                <c:pt idx="521">
                  <c:v>1799</c:v>
                </c:pt>
                <c:pt idx="522">
                  <c:v>1047</c:v>
                </c:pt>
                <c:pt idx="523">
                  <c:v>1049</c:v>
                </c:pt>
                <c:pt idx="524">
                  <c:v>1625</c:v>
                </c:pt>
                <c:pt idx="525">
                  <c:v>399</c:v>
                </c:pt>
                <c:pt idx="526">
                  <c:v>199</c:v>
                </c:pt>
                <c:pt idx="527">
                  <c:v>3199</c:v>
                </c:pt>
                <c:pt idx="528">
                  <c:v>799</c:v>
                </c:pt>
                <c:pt idx="529">
                  <c:v>320</c:v>
                </c:pt>
                <c:pt idx="530">
                  <c:v>681</c:v>
                </c:pt>
                <c:pt idx="531">
                  <c:v>328</c:v>
                </c:pt>
                <c:pt idx="532">
                  <c:v>1490</c:v>
                </c:pt>
                <c:pt idx="533">
                  <c:v>299</c:v>
                </c:pt>
                <c:pt idx="534">
                  <c:v>12490</c:v>
                </c:pt>
                <c:pt idx="535">
                  <c:v>999</c:v>
                </c:pt>
                <c:pt idx="536">
                  <c:v>1295</c:v>
                </c:pt>
                <c:pt idx="537">
                  <c:v>14999</c:v>
                </c:pt>
                <c:pt idx="538">
                  <c:v>599</c:v>
                </c:pt>
                <c:pt idx="539">
                  <c:v>1149</c:v>
                </c:pt>
                <c:pt idx="540">
                  <c:v>1519</c:v>
                </c:pt>
                <c:pt idx="541">
                  <c:v>149</c:v>
                </c:pt>
                <c:pt idx="542">
                  <c:v>329</c:v>
                </c:pt>
                <c:pt idx="543">
                  <c:v>999</c:v>
                </c:pt>
                <c:pt idx="544">
                  <c:v>1599</c:v>
                </c:pt>
                <c:pt idx="545">
                  <c:v>599</c:v>
                </c:pt>
                <c:pt idx="546">
                  <c:v>1499</c:v>
                </c:pt>
                <c:pt idx="547">
                  <c:v>599</c:v>
                </c:pt>
                <c:pt idx="548">
                  <c:v>1299</c:v>
                </c:pt>
                <c:pt idx="549">
                  <c:v>1299</c:v>
                </c:pt>
                <c:pt idx="550">
                  <c:v>558</c:v>
                </c:pt>
                <c:pt idx="551">
                  <c:v>1199</c:v>
                </c:pt>
                <c:pt idx="552">
                  <c:v>1799</c:v>
                </c:pt>
                <c:pt idx="553">
                  <c:v>1699</c:v>
                </c:pt>
                <c:pt idx="554">
                  <c:v>499</c:v>
                </c:pt>
                <c:pt idx="555">
                  <c:v>1050</c:v>
                </c:pt>
                <c:pt idx="556">
                  <c:v>198</c:v>
                </c:pt>
                <c:pt idx="557">
                  <c:v>1649</c:v>
                </c:pt>
                <c:pt idx="558">
                  <c:v>599</c:v>
                </c:pt>
                <c:pt idx="559">
                  <c:v>3349</c:v>
                </c:pt>
                <c:pt idx="560">
                  <c:v>1399</c:v>
                </c:pt>
                <c:pt idx="561">
                  <c:v>1189</c:v>
                </c:pt>
                <c:pt idx="562">
                  <c:v>1519</c:v>
                </c:pt>
                <c:pt idx="563">
                  <c:v>165</c:v>
                </c:pt>
                <c:pt idx="564">
                  <c:v>120</c:v>
                </c:pt>
                <c:pt idx="565">
                  <c:v>1199</c:v>
                </c:pt>
                <c:pt idx="566">
                  <c:v>9799</c:v>
                </c:pt>
                <c:pt idx="567">
                  <c:v>1499</c:v>
                </c:pt>
                <c:pt idx="568">
                  <c:v>699</c:v>
                </c:pt>
                <c:pt idx="569">
                  <c:v>24499</c:v>
                </c:pt>
                <c:pt idx="570">
                  <c:v>599</c:v>
                </c:pt>
                <c:pt idx="571">
                  <c:v>1199</c:v>
                </c:pt>
                <c:pt idx="572">
                  <c:v>699</c:v>
                </c:pt>
                <c:pt idx="573">
                  <c:v>1099</c:v>
                </c:pt>
                <c:pt idx="574">
                  <c:v>9490</c:v>
                </c:pt>
                <c:pt idx="575">
                  <c:v>314</c:v>
                </c:pt>
                <c:pt idx="576">
                  <c:v>719</c:v>
                </c:pt>
                <c:pt idx="577">
                  <c:v>219</c:v>
                </c:pt>
                <c:pt idx="578">
                  <c:v>249</c:v>
                </c:pt>
                <c:pt idx="579">
                  <c:v>14999</c:v>
                </c:pt>
                <c:pt idx="580">
                  <c:v>349</c:v>
                </c:pt>
                <c:pt idx="581">
                  <c:v>240</c:v>
                </c:pt>
                <c:pt idx="582">
                  <c:v>199</c:v>
                </c:pt>
                <c:pt idx="583">
                  <c:v>13999</c:v>
                </c:pt>
                <c:pt idx="584">
                  <c:v>298</c:v>
                </c:pt>
                <c:pt idx="585">
                  <c:v>1792</c:v>
                </c:pt>
                <c:pt idx="586">
                  <c:v>664</c:v>
                </c:pt>
                <c:pt idx="587">
                  <c:v>308</c:v>
                </c:pt>
                <c:pt idx="588">
                  <c:v>462</c:v>
                </c:pt>
                <c:pt idx="589">
                  <c:v>462</c:v>
                </c:pt>
                <c:pt idx="590">
                  <c:v>299</c:v>
                </c:pt>
                <c:pt idx="591">
                  <c:v>1199</c:v>
                </c:pt>
                <c:pt idx="592">
                  <c:v>3249</c:v>
                </c:pt>
                <c:pt idx="593">
                  <c:v>375</c:v>
                </c:pt>
                <c:pt idx="594">
                  <c:v>719</c:v>
                </c:pt>
                <c:pt idx="595">
                  <c:v>599</c:v>
                </c:pt>
                <c:pt idx="596">
                  <c:v>204</c:v>
                </c:pt>
                <c:pt idx="597">
                  <c:v>1699</c:v>
                </c:pt>
                <c:pt idx="598">
                  <c:v>4999</c:v>
                </c:pt>
                <c:pt idx="599">
                  <c:v>9999</c:v>
                </c:pt>
                <c:pt idx="600">
                  <c:v>299</c:v>
                </c:pt>
                <c:pt idx="601">
                  <c:v>325</c:v>
                </c:pt>
                <c:pt idx="602">
                  <c:v>379</c:v>
                </c:pt>
                <c:pt idx="603">
                  <c:v>828</c:v>
                </c:pt>
                <c:pt idx="604">
                  <c:v>717</c:v>
                </c:pt>
                <c:pt idx="605">
                  <c:v>499</c:v>
                </c:pt>
                <c:pt idx="606">
                  <c:v>1499</c:v>
                </c:pt>
                <c:pt idx="607">
                  <c:v>575</c:v>
                </c:pt>
                <c:pt idx="608">
                  <c:v>355</c:v>
                </c:pt>
                <c:pt idx="609">
                  <c:v>299</c:v>
                </c:pt>
                <c:pt idx="610">
                  <c:v>599</c:v>
                </c:pt>
                <c:pt idx="611">
                  <c:v>5899</c:v>
                </c:pt>
                <c:pt idx="612">
                  <c:v>3999</c:v>
                </c:pt>
                <c:pt idx="613">
                  <c:v>209</c:v>
                </c:pt>
                <c:pt idx="614">
                  <c:v>687</c:v>
                </c:pt>
                <c:pt idx="615">
                  <c:v>26980</c:v>
                </c:pt>
                <c:pt idx="616">
                  <c:v>89</c:v>
                </c:pt>
                <c:pt idx="617">
                  <c:v>1499</c:v>
                </c:pt>
                <c:pt idx="618">
                  <c:v>24990</c:v>
                </c:pt>
                <c:pt idx="619">
                  <c:v>1199</c:v>
                </c:pt>
                <c:pt idx="620">
                  <c:v>4790</c:v>
                </c:pt>
                <c:pt idx="621">
                  <c:v>499</c:v>
                </c:pt>
                <c:pt idx="622">
                  <c:v>649</c:v>
                </c:pt>
                <c:pt idx="623">
                  <c:v>1199</c:v>
                </c:pt>
                <c:pt idx="624">
                  <c:v>299</c:v>
                </c:pt>
                <c:pt idx="625">
                  <c:v>399</c:v>
                </c:pt>
                <c:pt idx="626">
                  <c:v>218</c:v>
                </c:pt>
                <c:pt idx="627">
                  <c:v>3249</c:v>
                </c:pt>
                <c:pt idx="628">
                  <c:v>14400</c:v>
                </c:pt>
                <c:pt idx="629">
                  <c:v>299</c:v>
                </c:pt>
                <c:pt idx="630">
                  <c:v>6990</c:v>
                </c:pt>
                <c:pt idx="631">
                  <c:v>6199</c:v>
                </c:pt>
                <c:pt idx="632">
                  <c:v>10389</c:v>
                </c:pt>
                <c:pt idx="633">
                  <c:v>449</c:v>
                </c:pt>
                <c:pt idx="634">
                  <c:v>2599</c:v>
                </c:pt>
                <c:pt idx="635">
                  <c:v>379</c:v>
                </c:pt>
                <c:pt idx="636">
                  <c:v>3249</c:v>
                </c:pt>
                <c:pt idx="637">
                  <c:v>3349</c:v>
                </c:pt>
                <c:pt idx="638">
                  <c:v>2903</c:v>
                </c:pt>
                <c:pt idx="639">
                  <c:v>455</c:v>
                </c:pt>
                <c:pt idx="640">
                  <c:v>199</c:v>
                </c:pt>
                <c:pt idx="641">
                  <c:v>3179</c:v>
                </c:pt>
                <c:pt idx="642">
                  <c:v>299</c:v>
                </c:pt>
                <c:pt idx="643">
                  <c:v>987</c:v>
                </c:pt>
                <c:pt idx="644">
                  <c:v>1599</c:v>
                </c:pt>
                <c:pt idx="645">
                  <c:v>1182</c:v>
                </c:pt>
                <c:pt idx="646">
                  <c:v>1199</c:v>
                </c:pt>
                <c:pt idx="647">
                  <c:v>599</c:v>
                </c:pt>
                <c:pt idx="648">
                  <c:v>1499</c:v>
                </c:pt>
                <c:pt idx="649">
                  <c:v>2049</c:v>
                </c:pt>
                <c:pt idx="650">
                  <c:v>1149</c:v>
                </c:pt>
                <c:pt idx="651">
                  <c:v>1149</c:v>
                </c:pt>
                <c:pt idx="652">
                  <c:v>699</c:v>
                </c:pt>
                <c:pt idx="653">
                  <c:v>6999</c:v>
                </c:pt>
                <c:pt idx="654">
                  <c:v>10099</c:v>
                </c:pt>
                <c:pt idx="655">
                  <c:v>349</c:v>
                </c:pt>
                <c:pt idx="656">
                  <c:v>279</c:v>
                </c:pt>
                <c:pt idx="657">
                  <c:v>999</c:v>
                </c:pt>
                <c:pt idx="658">
                  <c:v>1299</c:v>
                </c:pt>
                <c:pt idx="659">
                  <c:v>474</c:v>
                </c:pt>
                <c:pt idx="660">
                  <c:v>2179</c:v>
                </c:pt>
                <c:pt idx="661">
                  <c:v>499</c:v>
                </c:pt>
                <c:pt idx="662">
                  <c:v>698</c:v>
                </c:pt>
                <c:pt idx="663">
                  <c:v>349</c:v>
                </c:pt>
                <c:pt idx="664">
                  <c:v>849</c:v>
                </c:pt>
                <c:pt idx="665">
                  <c:v>1290</c:v>
                </c:pt>
                <c:pt idx="666">
                  <c:v>2099</c:v>
                </c:pt>
                <c:pt idx="667">
                  <c:v>2025</c:v>
                </c:pt>
                <c:pt idx="668">
                  <c:v>293</c:v>
                </c:pt>
                <c:pt idx="669">
                  <c:v>2099</c:v>
                </c:pt>
                <c:pt idx="670">
                  <c:v>349</c:v>
                </c:pt>
                <c:pt idx="671">
                  <c:v>649</c:v>
                </c:pt>
                <c:pt idx="672">
                  <c:v>369</c:v>
                </c:pt>
                <c:pt idx="673">
                  <c:v>379</c:v>
                </c:pt>
                <c:pt idx="674">
                  <c:v>6299</c:v>
                </c:pt>
                <c:pt idx="675">
                  <c:v>599</c:v>
                </c:pt>
                <c:pt idx="676">
                  <c:v>345</c:v>
                </c:pt>
                <c:pt idx="677">
                  <c:v>399</c:v>
                </c:pt>
                <c:pt idx="678">
                  <c:v>1495</c:v>
                </c:pt>
                <c:pt idx="679">
                  <c:v>929</c:v>
                </c:pt>
                <c:pt idx="680">
                  <c:v>1439</c:v>
                </c:pt>
                <c:pt idx="681">
                  <c:v>299</c:v>
                </c:pt>
                <c:pt idx="682">
                  <c:v>1499</c:v>
                </c:pt>
                <c:pt idx="683">
                  <c:v>799</c:v>
                </c:pt>
                <c:pt idx="684">
                  <c:v>238</c:v>
                </c:pt>
                <c:pt idx="685">
                  <c:v>399</c:v>
                </c:pt>
                <c:pt idx="686">
                  <c:v>653</c:v>
                </c:pt>
                <c:pt idx="687">
                  <c:v>1498</c:v>
                </c:pt>
                <c:pt idx="688">
                  <c:v>2590</c:v>
                </c:pt>
                <c:pt idx="689">
                  <c:v>279</c:v>
                </c:pt>
                <c:pt idx="690">
                  <c:v>2449</c:v>
                </c:pt>
                <c:pt idx="691">
                  <c:v>12499</c:v>
                </c:pt>
                <c:pt idx="692">
                  <c:v>849</c:v>
                </c:pt>
                <c:pt idx="693">
                  <c:v>182</c:v>
                </c:pt>
                <c:pt idx="694">
                  <c:v>6790</c:v>
                </c:pt>
                <c:pt idx="695">
                  <c:v>299</c:v>
                </c:pt>
                <c:pt idx="696">
                  <c:v>389</c:v>
                </c:pt>
                <c:pt idx="697">
                  <c:v>129</c:v>
                </c:pt>
                <c:pt idx="698">
                  <c:v>299</c:v>
                </c:pt>
                <c:pt idx="699">
                  <c:v>197</c:v>
                </c:pt>
                <c:pt idx="700">
                  <c:v>173</c:v>
                </c:pt>
                <c:pt idx="701">
                  <c:v>399</c:v>
                </c:pt>
                <c:pt idx="702">
                  <c:v>399</c:v>
                </c:pt>
                <c:pt idx="703">
                  <c:v>15490</c:v>
                </c:pt>
                <c:pt idx="704">
                  <c:v>8999</c:v>
                </c:pt>
                <c:pt idx="705">
                  <c:v>190</c:v>
                </c:pt>
                <c:pt idx="706">
                  <c:v>6850</c:v>
                </c:pt>
                <c:pt idx="707">
                  <c:v>169</c:v>
                </c:pt>
                <c:pt idx="708">
                  <c:v>778</c:v>
                </c:pt>
                <c:pt idx="709">
                  <c:v>339</c:v>
                </c:pt>
                <c:pt idx="710">
                  <c:v>1448</c:v>
                </c:pt>
                <c:pt idx="711">
                  <c:v>7299</c:v>
                </c:pt>
                <c:pt idx="712">
                  <c:v>345</c:v>
                </c:pt>
                <c:pt idx="713">
                  <c:v>149</c:v>
                </c:pt>
                <c:pt idx="714">
                  <c:v>549</c:v>
                </c:pt>
                <c:pt idx="715">
                  <c:v>235</c:v>
                </c:pt>
                <c:pt idx="716">
                  <c:v>347</c:v>
                </c:pt>
                <c:pt idx="717">
                  <c:v>399</c:v>
                </c:pt>
                <c:pt idx="718">
                  <c:v>655</c:v>
                </c:pt>
                <c:pt idx="719">
                  <c:v>215</c:v>
                </c:pt>
                <c:pt idx="720">
                  <c:v>999</c:v>
                </c:pt>
                <c:pt idx="721">
                  <c:v>2599</c:v>
                </c:pt>
                <c:pt idx="722">
                  <c:v>799</c:v>
                </c:pt>
                <c:pt idx="723">
                  <c:v>1199</c:v>
                </c:pt>
                <c:pt idx="724">
                  <c:v>649</c:v>
                </c:pt>
                <c:pt idx="725">
                  <c:v>949</c:v>
                </c:pt>
                <c:pt idx="726">
                  <c:v>379</c:v>
                </c:pt>
                <c:pt idx="727">
                  <c:v>475</c:v>
                </c:pt>
                <c:pt idx="728">
                  <c:v>1199</c:v>
                </c:pt>
                <c:pt idx="729">
                  <c:v>1449</c:v>
                </c:pt>
                <c:pt idx="730">
                  <c:v>39</c:v>
                </c:pt>
                <c:pt idx="731">
                  <c:v>59</c:v>
                </c:pt>
                <c:pt idx="732">
                  <c:v>999</c:v>
                </c:pt>
                <c:pt idx="733">
                  <c:v>3190</c:v>
                </c:pt>
                <c:pt idx="734">
                  <c:v>299</c:v>
                </c:pt>
                <c:pt idx="735">
                  <c:v>499</c:v>
                </c:pt>
                <c:pt idx="736">
                  <c:v>1099</c:v>
                </c:pt>
                <c:pt idx="737">
                  <c:v>1399</c:v>
                </c:pt>
                <c:pt idx="738">
                  <c:v>299</c:v>
                </c:pt>
                <c:pt idx="739">
                  <c:v>349</c:v>
                </c:pt>
                <c:pt idx="740">
                  <c:v>15490</c:v>
                </c:pt>
                <c:pt idx="741">
                  <c:v>15490</c:v>
                </c:pt>
                <c:pt idx="742">
                  <c:v>37990</c:v>
                </c:pt>
                <c:pt idx="743">
                  <c:v>1075</c:v>
                </c:pt>
                <c:pt idx="744">
                  <c:v>1219</c:v>
                </c:pt>
                <c:pt idx="745">
                  <c:v>395</c:v>
                </c:pt>
                <c:pt idx="746">
                  <c:v>177</c:v>
                </c:pt>
                <c:pt idx="747">
                  <c:v>199</c:v>
                </c:pt>
                <c:pt idx="748">
                  <c:v>948</c:v>
                </c:pt>
                <c:pt idx="749">
                  <c:v>399</c:v>
                </c:pt>
                <c:pt idx="750">
                  <c:v>529</c:v>
                </c:pt>
                <c:pt idx="751">
                  <c:v>99</c:v>
                </c:pt>
                <c:pt idx="752">
                  <c:v>351</c:v>
                </c:pt>
                <c:pt idx="753">
                  <c:v>249</c:v>
                </c:pt>
                <c:pt idx="754">
                  <c:v>299</c:v>
                </c:pt>
                <c:pt idx="755">
                  <c:v>899</c:v>
                </c:pt>
                <c:pt idx="756">
                  <c:v>379</c:v>
                </c:pt>
                <c:pt idx="757">
                  <c:v>379</c:v>
                </c:pt>
                <c:pt idx="758">
                  <c:v>425</c:v>
                </c:pt>
                <c:pt idx="759">
                  <c:v>398</c:v>
                </c:pt>
                <c:pt idx="760">
                  <c:v>6499</c:v>
                </c:pt>
                <c:pt idx="761">
                  <c:v>529.89</c:v>
                </c:pt>
                <c:pt idx="762">
                  <c:v>2599</c:v>
                </c:pt>
                <c:pt idx="763">
                  <c:v>99</c:v>
                </c:pt>
                <c:pt idx="764">
                  <c:v>721</c:v>
                </c:pt>
                <c:pt idx="765">
                  <c:v>225</c:v>
                </c:pt>
                <c:pt idx="766">
                  <c:v>799</c:v>
                </c:pt>
                <c:pt idx="767">
                  <c:v>1399</c:v>
                </c:pt>
                <c:pt idx="768">
                  <c:v>29999</c:v>
                </c:pt>
                <c:pt idx="769">
                  <c:v>249</c:v>
                </c:pt>
                <c:pt idx="770">
                  <c:v>198</c:v>
                </c:pt>
                <c:pt idx="771">
                  <c:v>447</c:v>
                </c:pt>
                <c:pt idx="772">
                  <c:v>32999</c:v>
                </c:pt>
                <c:pt idx="773">
                  <c:v>116</c:v>
                </c:pt>
                <c:pt idx="774">
                  <c:v>99</c:v>
                </c:pt>
                <c:pt idx="775">
                  <c:v>116</c:v>
                </c:pt>
                <c:pt idx="776">
                  <c:v>3569</c:v>
                </c:pt>
                <c:pt idx="777">
                  <c:v>1099</c:v>
                </c:pt>
                <c:pt idx="778">
                  <c:v>999</c:v>
                </c:pt>
                <c:pt idx="779">
                  <c:v>299</c:v>
                </c:pt>
                <c:pt idx="780">
                  <c:v>429</c:v>
                </c:pt>
                <c:pt idx="781">
                  <c:v>3249</c:v>
                </c:pt>
                <c:pt idx="782">
                  <c:v>247</c:v>
                </c:pt>
                <c:pt idx="783">
                  <c:v>2899</c:v>
                </c:pt>
                <c:pt idx="784">
                  <c:v>4098</c:v>
                </c:pt>
                <c:pt idx="785">
                  <c:v>539</c:v>
                </c:pt>
                <c:pt idx="786">
                  <c:v>1563</c:v>
                </c:pt>
                <c:pt idx="787">
                  <c:v>299</c:v>
                </c:pt>
                <c:pt idx="788">
                  <c:v>2339</c:v>
                </c:pt>
                <c:pt idx="789">
                  <c:v>1187</c:v>
                </c:pt>
                <c:pt idx="790">
                  <c:v>499</c:v>
                </c:pt>
                <c:pt idx="791">
                  <c:v>368</c:v>
                </c:pt>
                <c:pt idx="792">
                  <c:v>1345</c:v>
                </c:pt>
                <c:pt idx="793">
                  <c:v>89</c:v>
                </c:pt>
                <c:pt idx="794">
                  <c:v>30990</c:v>
                </c:pt>
                <c:pt idx="795">
                  <c:v>45999</c:v>
                </c:pt>
                <c:pt idx="796">
                  <c:v>251</c:v>
                </c:pt>
                <c:pt idx="797">
                  <c:v>18999</c:v>
                </c:pt>
                <c:pt idx="798">
                  <c:v>1499</c:v>
                </c:pt>
                <c:pt idx="799">
                  <c:v>290</c:v>
                </c:pt>
                <c:pt idx="800">
                  <c:v>249</c:v>
                </c:pt>
                <c:pt idx="801">
                  <c:v>129</c:v>
                </c:pt>
                <c:pt idx="802">
                  <c:v>999</c:v>
                </c:pt>
                <c:pt idx="803">
                  <c:v>799</c:v>
                </c:pt>
                <c:pt idx="804">
                  <c:v>3598</c:v>
                </c:pt>
                <c:pt idx="805">
                  <c:v>149</c:v>
                </c:pt>
                <c:pt idx="806">
                  <c:v>999</c:v>
                </c:pt>
                <c:pt idx="807">
                  <c:v>2499</c:v>
                </c:pt>
                <c:pt idx="808">
                  <c:v>598</c:v>
                </c:pt>
                <c:pt idx="809">
                  <c:v>5799</c:v>
                </c:pt>
                <c:pt idx="810">
                  <c:v>798</c:v>
                </c:pt>
                <c:pt idx="811">
                  <c:v>252</c:v>
                </c:pt>
                <c:pt idx="812">
                  <c:v>61999</c:v>
                </c:pt>
                <c:pt idx="813">
                  <c:v>42999</c:v>
                </c:pt>
                <c:pt idx="814">
                  <c:v>599</c:v>
                </c:pt>
                <c:pt idx="815">
                  <c:v>1804</c:v>
                </c:pt>
                <c:pt idx="816">
                  <c:v>999</c:v>
                </c:pt>
                <c:pt idx="817">
                  <c:v>99</c:v>
                </c:pt>
                <c:pt idx="818">
                  <c:v>950</c:v>
                </c:pt>
                <c:pt idx="819">
                  <c:v>597</c:v>
                </c:pt>
                <c:pt idx="820">
                  <c:v>15999</c:v>
                </c:pt>
                <c:pt idx="821">
                  <c:v>499</c:v>
                </c:pt>
                <c:pt idx="822">
                  <c:v>5998</c:v>
                </c:pt>
                <c:pt idx="823">
                  <c:v>549</c:v>
                </c:pt>
                <c:pt idx="824">
                  <c:v>337</c:v>
                </c:pt>
                <c:pt idx="825">
                  <c:v>2499</c:v>
                </c:pt>
                <c:pt idx="826">
                  <c:v>273.10000000000002</c:v>
                </c:pt>
                <c:pt idx="827">
                  <c:v>299</c:v>
                </c:pt>
                <c:pt idx="828">
                  <c:v>5999</c:v>
                </c:pt>
                <c:pt idx="829">
                  <c:v>1990</c:v>
                </c:pt>
                <c:pt idx="830">
                  <c:v>294</c:v>
                </c:pt>
                <c:pt idx="831">
                  <c:v>179</c:v>
                </c:pt>
                <c:pt idx="832">
                  <c:v>2699</c:v>
                </c:pt>
                <c:pt idx="833">
                  <c:v>2949</c:v>
                </c:pt>
                <c:pt idx="834">
                  <c:v>3198</c:v>
                </c:pt>
                <c:pt idx="835">
                  <c:v>2599</c:v>
                </c:pt>
                <c:pt idx="836">
                  <c:v>6299</c:v>
                </c:pt>
                <c:pt idx="837">
                  <c:v>5499</c:v>
                </c:pt>
                <c:pt idx="838">
                  <c:v>4999</c:v>
                </c:pt>
                <c:pt idx="839">
                  <c:v>8799</c:v>
                </c:pt>
                <c:pt idx="840">
                  <c:v>479</c:v>
                </c:pt>
                <c:pt idx="841">
                  <c:v>2464</c:v>
                </c:pt>
                <c:pt idx="842">
                  <c:v>399</c:v>
                </c:pt>
                <c:pt idx="843">
                  <c:v>299</c:v>
                </c:pt>
                <c:pt idx="844">
                  <c:v>1595</c:v>
                </c:pt>
                <c:pt idx="845">
                  <c:v>399</c:v>
                </c:pt>
                <c:pt idx="846">
                  <c:v>599</c:v>
                </c:pt>
                <c:pt idx="847">
                  <c:v>349</c:v>
                </c:pt>
                <c:pt idx="848">
                  <c:v>597</c:v>
                </c:pt>
                <c:pt idx="849">
                  <c:v>2499</c:v>
                </c:pt>
                <c:pt idx="850">
                  <c:v>1299</c:v>
                </c:pt>
                <c:pt idx="851">
                  <c:v>210</c:v>
                </c:pt>
                <c:pt idx="852">
                  <c:v>349</c:v>
                </c:pt>
                <c:pt idx="853">
                  <c:v>354</c:v>
                </c:pt>
                <c:pt idx="854">
                  <c:v>999</c:v>
                </c:pt>
                <c:pt idx="855">
                  <c:v>278</c:v>
                </c:pt>
                <c:pt idx="856">
                  <c:v>115</c:v>
                </c:pt>
                <c:pt idx="857">
                  <c:v>1235</c:v>
                </c:pt>
                <c:pt idx="858">
                  <c:v>20990</c:v>
                </c:pt>
                <c:pt idx="859">
                  <c:v>649</c:v>
                </c:pt>
                <c:pt idx="860">
                  <c:v>300</c:v>
                </c:pt>
                <c:pt idx="861">
                  <c:v>579</c:v>
                </c:pt>
                <c:pt idx="862">
                  <c:v>1052</c:v>
                </c:pt>
                <c:pt idx="863">
                  <c:v>349</c:v>
                </c:pt>
                <c:pt idx="864">
                  <c:v>499</c:v>
                </c:pt>
                <c:pt idx="865">
                  <c:v>139</c:v>
                </c:pt>
                <c:pt idx="866">
                  <c:v>1055</c:v>
                </c:pt>
                <c:pt idx="867">
                  <c:v>231</c:v>
                </c:pt>
                <c:pt idx="868">
                  <c:v>1699</c:v>
                </c:pt>
                <c:pt idx="869">
                  <c:v>2799</c:v>
                </c:pt>
                <c:pt idx="870">
                  <c:v>2649</c:v>
                </c:pt>
                <c:pt idx="871">
                  <c:v>129</c:v>
                </c:pt>
                <c:pt idx="872">
                  <c:v>349</c:v>
                </c:pt>
                <c:pt idx="873">
                  <c:v>349</c:v>
                </c:pt>
                <c:pt idx="874">
                  <c:v>320</c:v>
                </c:pt>
                <c:pt idx="875">
                  <c:v>368</c:v>
                </c:pt>
                <c:pt idx="876">
                  <c:v>1940</c:v>
                </c:pt>
                <c:pt idx="877">
                  <c:v>2910</c:v>
                </c:pt>
                <c:pt idx="878">
                  <c:v>1959</c:v>
                </c:pt>
                <c:pt idx="879">
                  <c:v>999</c:v>
                </c:pt>
                <c:pt idx="880">
                  <c:v>358</c:v>
                </c:pt>
                <c:pt idx="881">
                  <c:v>597</c:v>
                </c:pt>
                <c:pt idx="882">
                  <c:v>499</c:v>
                </c:pt>
                <c:pt idx="883">
                  <c:v>217</c:v>
                </c:pt>
                <c:pt idx="884">
                  <c:v>7199</c:v>
                </c:pt>
                <c:pt idx="885">
                  <c:v>4499</c:v>
                </c:pt>
                <c:pt idx="886">
                  <c:v>1299</c:v>
                </c:pt>
                <c:pt idx="887">
                  <c:v>12000</c:v>
                </c:pt>
                <c:pt idx="888">
                  <c:v>2399</c:v>
                </c:pt>
                <c:pt idx="889">
                  <c:v>299</c:v>
                </c:pt>
                <c:pt idx="890">
                  <c:v>10499</c:v>
                </c:pt>
                <c:pt idx="891">
                  <c:v>349</c:v>
                </c:pt>
                <c:pt idx="892">
                  <c:v>8349</c:v>
                </c:pt>
                <c:pt idx="893">
                  <c:v>790</c:v>
                </c:pt>
                <c:pt idx="894">
                  <c:v>1414</c:v>
                </c:pt>
                <c:pt idx="895">
                  <c:v>26980</c:v>
                </c:pt>
                <c:pt idx="896">
                  <c:v>7390</c:v>
                </c:pt>
                <c:pt idx="897">
                  <c:v>27998</c:v>
                </c:pt>
                <c:pt idx="898">
                  <c:v>873</c:v>
                </c:pt>
                <c:pt idx="899">
                  <c:v>85</c:v>
                </c:pt>
                <c:pt idx="900">
                  <c:v>7499</c:v>
                </c:pt>
                <c:pt idx="901">
                  <c:v>1624</c:v>
                </c:pt>
                <c:pt idx="902">
                  <c:v>5999</c:v>
                </c:pt>
                <c:pt idx="903">
                  <c:v>587</c:v>
                </c:pt>
                <c:pt idx="904">
                  <c:v>254</c:v>
                </c:pt>
                <c:pt idx="905">
                  <c:v>599</c:v>
                </c:pt>
                <c:pt idx="906">
                  <c:v>1409</c:v>
                </c:pt>
                <c:pt idx="907">
                  <c:v>6499</c:v>
                </c:pt>
                <c:pt idx="908">
                  <c:v>6499</c:v>
                </c:pt>
                <c:pt idx="909">
                  <c:v>378</c:v>
                </c:pt>
                <c:pt idx="910">
                  <c:v>7499</c:v>
                </c:pt>
                <c:pt idx="911">
                  <c:v>8499</c:v>
                </c:pt>
                <c:pt idx="912">
                  <c:v>499</c:v>
                </c:pt>
                <c:pt idx="913">
                  <c:v>299</c:v>
                </c:pt>
                <c:pt idx="914">
                  <c:v>1149</c:v>
                </c:pt>
                <c:pt idx="915">
                  <c:v>1349</c:v>
                </c:pt>
                <c:pt idx="916">
                  <c:v>213</c:v>
                </c:pt>
                <c:pt idx="917">
                  <c:v>599</c:v>
                </c:pt>
                <c:pt idx="918">
                  <c:v>2999</c:v>
                </c:pt>
                <c:pt idx="919">
                  <c:v>699</c:v>
                </c:pt>
                <c:pt idx="920">
                  <c:v>199</c:v>
                </c:pt>
                <c:pt idx="921">
                  <c:v>1850</c:v>
                </c:pt>
                <c:pt idx="922">
                  <c:v>21999</c:v>
                </c:pt>
                <c:pt idx="923">
                  <c:v>390</c:v>
                </c:pt>
                <c:pt idx="924">
                  <c:v>7915</c:v>
                </c:pt>
                <c:pt idx="925">
                  <c:v>719</c:v>
                </c:pt>
                <c:pt idx="926">
                  <c:v>279</c:v>
                </c:pt>
                <c:pt idx="927">
                  <c:v>1499</c:v>
                </c:pt>
                <c:pt idx="928">
                  <c:v>1969</c:v>
                </c:pt>
                <c:pt idx="929">
                  <c:v>1399</c:v>
                </c:pt>
                <c:pt idx="930">
                  <c:v>215</c:v>
                </c:pt>
                <c:pt idx="931">
                  <c:v>339</c:v>
                </c:pt>
                <c:pt idx="932">
                  <c:v>319</c:v>
                </c:pt>
                <c:pt idx="933">
                  <c:v>19999</c:v>
                </c:pt>
                <c:pt idx="934">
                  <c:v>1399</c:v>
                </c:pt>
                <c:pt idx="935">
                  <c:v>1399</c:v>
                </c:pt>
                <c:pt idx="936">
                  <c:v>848.99</c:v>
                </c:pt>
                <c:pt idx="937">
                  <c:v>4198</c:v>
                </c:pt>
                <c:pt idx="938">
                  <c:v>210</c:v>
                </c:pt>
                <c:pt idx="939">
                  <c:v>477</c:v>
                </c:pt>
                <c:pt idx="940">
                  <c:v>398</c:v>
                </c:pt>
                <c:pt idx="941">
                  <c:v>949</c:v>
                </c:pt>
                <c:pt idx="942">
                  <c:v>1069</c:v>
                </c:pt>
                <c:pt idx="943">
                  <c:v>199</c:v>
                </c:pt>
                <c:pt idx="944">
                  <c:v>399</c:v>
                </c:pt>
                <c:pt idx="945">
                  <c:v>205</c:v>
                </c:pt>
                <c:pt idx="946">
                  <c:v>2490</c:v>
                </c:pt>
                <c:pt idx="947">
                  <c:v>899</c:v>
                </c:pt>
                <c:pt idx="948">
                  <c:v>199</c:v>
                </c:pt>
                <c:pt idx="949">
                  <c:v>16999</c:v>
                </c:pt>
                <c:pt idx="950">
                  <c:v>16999</c:v>
                </c:pt>
                <c:pt idx="951">
                  <c:v>16999</c:v>
                </c:pt>
                <c:pt idx="952">
                  <c:v>229</c:v>
                </c:pt>
                <c:pt idx="953">
                  <c:v>999</c:v>
                </c:pt>
                <c:pt idx="954">
                  <c:v>4699</c:v>
                </c:pt>
                <c:pt idx="955">
                  <c:v>2299</c:v>
                </c:pt>
                <c:pt idx="956">
                  <c:v>399</c:v>
                </c:pt>
                <c:pt idx="957">
                  <c:v>899</c:v>
                </c:pt>
                <c:pt idx="958">
                  <c:v>9495</c:v>
                </c:pt>
                <c:pt idx="959">
                  <c:v>570</c:v>
                </c:pt>
                <c:pt idx="960">
                  <c:v>499</c:v>
                </c:pt>
                <c:pt idx="961">
                  <c:v>2199</c:v>
                </c:pt>
                <c:pt idx="962">
                  <c:v>1199</c:v>
                </c:pt>
                <c:pt idx="963">
                  <c:v>3041.67</c:v>
                </c:pt>
                <c:pt idx="964">
                  <c:v>31999</c:v>
                </c:pt>
                <c:pt idx="965">
                  <c:v>1565</c:v>
                </c:pt>
                <c:pt idx="966">
                  <c:v>8499</c:v>
                </c:pt>
                <c:pt idx="967">
                  <c:v>349</c:v>
                </c:pt>
                <c:pt idx="968">
                  <c:v>349</c:v>
                </c:pt>
                <c:pt idx="969">
                  <c:v>979</c:v>
                </c:pt>
                <c:pt idx="970">
                  <c:v>4598</c:v>
                </c:pt>
                <c:pt idx="971">
                  <c:v>599</c:v>
                </c:pt>
                <c:pt idx="972">
                  <c:v>2208</c:v>
                </c:pt>
                <c:pt idx="973">
                  <c:v>1999</c:v>
                </c:pt>
                <c:pt idx="974">
                  <c:v>453</c:v>
                </c:pt>
                <c:pt idx="975">
                  <c:v>474</c:v>
                </c:pt>
                <c:pt idx="976">
                  <c:v>499</c:v>
                </c:pt>
                <c:pt idx="977">
                  <c:v>999</c:v>
                </c:pt>
                <c:pt idx="978">
                  <c:v>5499</c:v>
                </c:pt>
                <c:pt idx="979">
                  <c:v>1499</c:v>
                </c:pt>
                <c:pt idx="980">
                  <c:v>89</c:v>
                </c:pt>
                <c:pt idx="981">
                  <c:v>2089</c:v>
                </c:pt>
                <c:pt idx="982">
                  <c:v>2499</c:v>
                </c:pt>
                <c:pt idx="983">
                  <c:v>1099</c:v>
                </c:pt>
                <c:pt idx="984">
                  <c:v>1149</c:v>
                </c:pt>
                <c:pt idx="985">
                  <c:v>177</c:v>
                </c:pt>
                <c:pt idx="986">
                  <c:v>59</c:v>
                </c:pt>
                <c:pt idx="987">
                  <c:v>139</c:v>
                </c:pt>
                <c:pt idx="988">
                  <c:v>249</c:v>
                </c:pt>
                <c:pt idx="989">
                  <c:v>139</c:v>
                </c:pt>
                <c:pt idx="990">
                  <c:v>1099</c:v>
                </c:pt>
                <c:pt idx="991">
                  <c:v>32990</c:v>
                </c:pt>
                <c:pt idx="992">
                  <c:v>1999</c:v>
                </c:pt>
                <c:pt idx="993">
                  <c:v>10990</c:v>
                </c:pt>
                <c:pt idx="994">
                  <c:v>445</c:v>
                </c:pt>
                <c:pt idx="995">
                  <c:v>1199</c:v>
                </c:pt>
                <c:pt idx="996">
                  <c:v>42990</c:v>
                </c:pt>
                <c:pt idx="997">
                  <c:v>1999</c:v>
                </c:pt>
                <c:pt idx="998">
                  <c:v>1999</c:v>
                </c:pt>
                <c:pt idx="999">
                  <c:v>3198</c:v>
                </c:pt>
                <c:pt idx="1000">
                  <c:v>8499</c:v>
                </c:pt>
                <c:pt idx="1001">
                  <c:v>7998</c:v>
                </c:pt>
                <c:pt idx="1002">
                  <c:v>3290</c:v>
                </c:pt>
                <c:pt idx="1003">
                  <c:v>2499</c:v>
                </c:pt>
                <c:pt idx="1004">
                  <c:v>998</c:v>
                </c:pt>
                <c:pt idx="1005">
                  <c:v>1890</c:v>
                </c:pt>
                <c:pt idx="1006">
                  <c:v>235</c:v>
                </c:pt>
                <c:pt idx="1007">
                  <c:v>489</c:v>
                </c:pt>
                <c:pt idx="1008">
                  <c:v>1369</c:v>
                </c:pt>
                <c:pt idx="1009">
                  <c:v>2575</c:v>
                </c:pt>
                <c:pt idx="1010">
                  <c:v>1598</c:v>
                </c:pt>
                <c:pt idx="1011">
                  <c:v>26999</c:v>
                </c:pt>
                <c:pt idx="1012">
                  <c:v>1999</c:v>
                </c:pt>
                <c:pt idx="1013">
                  <c:v>1999</c:v>
                </c:pt>
                <c:pt idx="1014">
                  <c:v>249</c:v>
                </c:pt>
                <c:pt idx="1015">
                  <c:v>417.44</c:v>
                </c:pt>
                <c:pt idx="1016">
                  <c:v>399</c:v>
                </c:pt>
                <c:pt idx="1017">
                  <c:v>24999</c:v>
                </c:pt>
                <c:pt idx="1018">
                  <c:v>15999</c:v>
                </c:pt>
                <c:pt idx="1019">
                  <c:v>526</c:v>
                </c:pt>
                <c:pt idx="1020">
                  <c:v>249</c:v>
                </c:pt>
                <c:pt idx="1021">
                  <c:v>399</c:v>
                </c:pt>
                <c:pt idx="1022">
                  <c:v>399</c:v>
                </c:pt>
                <c:pt idx="1023">
                  <c:v>12999</c:v>
                </c:pt>
                <c:pt idx="1024">
                  <c:v>12999</c:v>
                </c:pt>
                <c:pt idx="1025">
                  <c:v>12999</c:v>
                </c:pt>
                <c:pt idx="1026">
                  <c:v>12999</c:v>
                </c:pt>
                <c:pt idx="1027">
                  <c:v>1090</c:v>
                </c:pt>
                <c:pt idx="1028">
                  <c:v>1484</c:v>
                </c:pt>
                <c:pt idx="1029">
                  <c:v>69</c:v>
                </c:pt>
                <c:pt idx="1030">
                  <c:v>499</c:v>
                </c:pt>
                <c:pt idx="1031">
                  <c:v>26999</c:v>
                </c:pt>
                <c:pt idx="1032">
                  <c:v>1999</c:v>
                </c:pt>
                <c:pt idx="1033">
                  <c:v>12999</c:v>
                </c:pt>
                <c:pt idx="1034">
                  <c:v>499</c:v>
                </c:pt>
                <c:pt idx="1035">
                  <c:v>46999</c:v>
                </c:pt>
                <c:pt idx="1036">
                  <c:v>798</c:v>
                </c:pt>
                <c:pt idx="1037">
                  <c:v>399</c:v>
                </c:pt>
                <c:pt idx="1038">
                  <c:v>398</c:v>
                </c:pt>
                <c:pt idx="1039">
                  <c:v>129</c:v>
                </c:pt>
                <c:pt idx="1040">
                  <c:v>1799</c:v>
                </c:pt>
                <c:pt idx="1041">
                  <c:v>298</c:v>
                </c:pt>
                <c:pt idx="1042">
                  <c:v>199</c:v>
                </c:pt>
                <c:pt idx="1043">
                  <c:v>199</c:v>
                </c:pt>
                <c:pt idx="1044">
                  <c:v>1449</c:v>
                </c:pt>
                <c:pt idx="1045">
                  <c:v>1547</c:v>
                </c:pt>
                <c:pt idx="1046">
                  <c:v>22999</c:v>
                </c:pt>
                <c:pt idx="1047">
                  <c:v>20999</c:v>
                </c:pt>
                <c:pt idx="1048">
                  <c:v>239</c:v>
                </c:pt>
                <c:pt idx="1049">
                  <c:v>19999</c:v>
                </c:pt>
                <c:pt idx="1050">
                  <c:v>1399</c:v>
                </c:pt>
                <c:pt idx="1051">
                  <c:v>18990</c:v>
                </c:pt>
                <c:pt idx="1052">
                  <c:v>5998</c:v>
                </c:pt>
                <c:pt idx="1053">
                  <c:v>1709</c:v>
                </c:pt>
                <c:pt idx="1054">
                  <c:v>199</c:v>
                </c:pt>
                <c:pt idx="1055">
                  <c:v>399</c:v>
                </c:pt>
                <c:pt idx="1056">
                  <c:v>16999</c:v>
                </c:pt>
                <c:pt idx="1057">
                  <c:v>18499</c:v>
                </c:pt>
                <c:pt idx="1058">
                  <c:v>1289</c:v>
                </c:pt>
                <c:pt idx="1059">
                  <c:v>2998</c:v>
                </c:pt>
                <c:pt idx="1060">
                  <c:v>1499</c:v>
                </c:pt>
                <c:pt idx="1061">
                  <c:v>1499</c:v>
                </c:pt>
                <c:pt idx="1062">
                  <c:v>1299</c:v>
                </c:pt>
                <c:pt idx="1063">
                  <c:v>1299</c:v>
                </c:pt>
                <c:pt idx="1064">
                  <c:v>469</c:v>
                </c:pt>
                <c:pt idx="1065">
                  <c:v>29999</c:v>
                </c:pt>
                <c:pt idx="1066">
                  <c:v>219</c:v>
                </c:pt>
                <c:pt idx="1067">
                  <c:v>1349</c:v>
                </c:pt>
                <c:pt idx="1068">
                  <c:v>119</c:v>
                </c:pt>
                <c:pt idx="1069">
                  <c:v>4789</c:v>
                </c:pt>
                <c:pt idx="1070">
                  <c:v>2399</c:v>
                </c:pt>
                <c:pt idx="1071">
                  <c:v>697</c:v>
                </c:pt>
                <c:pt idx="1072">
                  <c:v>199</c:v>
                </c:pt>
                <c:pt idx="1073">
                  <c:v>99</c:v>
                </c:pt>
                <c:pt idx="1074">
                  <c:v>2910</c:v>
                </c:pt>
                <c:pt idx="1075">
                  <c:v>759</c:v>
                </c:pt>
                <c:pt idx="1076">
                  <c:v>1799</c:v>
                </c:pt>
                <c:pt idx="1077">
                  <c:v>2599</c:v>
                </c:pt>
                <c:pt idx="1078">
                  <c:v>77990</c:v>
                </c:pt>
                <c:pt idx="1079">
                  <c:v>34999</c:v>
                </c:pt>
                <c:pt idx="1080">
                  <c:v>9999</c:v>
                </c:pt>
                <c:pt idx="1081">
                  <c:v>1299</c:v>
                </c:pt>
                <c:pt idx="1082">
                  <c:v>229</c:v>
                </c:pt>
                <c:pt idx="1083">
                  <c:v>1599</c:v>
                </c:pt>
                <c:pt idx="1084">
                  <c:v>179</c:v>
                </c:pt>
                <c:pt idx="1085">
                  <c:v>939</c:v>
                </c:pt>
                <c:pt idx="1086">
                  <c:v>179</c:v>
                </c:pt>
                <c:pt idx="1087">
                  <c:v>8999</c:v>
                </c:pt>
                <c:pt idx="1088">
                  <c:v>8999</c:v>
                </c:pt>
                <c:pt idx="1089">
                  <c:v>8999</c:v>
                </c:pt>
                <c:pt idx="1090">
                  <c:v>649</c:v>
                </c:pt>
                <c:pt idx="1091">
                  <c:v>3685</c:v>
                </c:pt>
                <c:pt idx="1092">
                  <c:v>399</c:v>
                </c:pt>
                <c:pt idx="1093">
                  <c:v>23999</c:v>
                </c:pt>
                <c:pt idx="1094">
                  <c:v>2092</c:v>
                </c:pt>
                <c:pt idx="1095">
                  <c:v>2669</c:v>
                </c:pt>
                <c:pt idx="1096">
                  <c:v>449</c:v>
                </c:pt>
                <c:pt idx="1097">
                  <c:v>26999</c:v>
                </c:pt>
                <c:pt idx="1098">
                  <c:v>99</c:v>
                </c:pt>
                <c:pt idx="1099">
                  <c:v>2033</c:v>
                </c:pt>
                <c:pt idx="1100">
                  <c:v>809</c:v>
                </c:pt>
                <c:pt idx="1101">
                  <c:v>1299</c:v>
                </c:pt>
                <c:pt idx="1102">
                  <c:v>1324</c:v>
                </c:pt>
                <c:pt idx="1103">
                  <c:v>1324</c:v>
                </c:pt>
                <c:pt idx="1104">
                  <c:v>246</c:v>
                </c:pt>
                <c:pt idx="1105">
                  <c:v>15990</c:v>
                </c:pt>
                <c:pt idx="1106">
                  <c:v>1599</c:v>
                </c:pt>
                <c:pt idx="1107">
                  <c:v>9199</c:v>
                </c:pt>
                <c:pt idx="1108">
                  <c:v>179</c:v>
                </c:pt>
                <c:pt idx="1109">
                  <c:v>537</c:v>
                </c:pt>
                <c:pt idx="1110">
                  <c:v>149</c:v>
                </c:pt>
                <c:pt idx="1111">
                  <c:v>2199</c:v>
                </c:pt>
                <c:pt idx="1112">
                  <c:v>1499</c:v>
                </c:pt>
                <c:pt idx="1113">
                  <c:v>1499</c:v>
                </c:pt>
                <c:pt idx="1114">
                  <c:v>4398</c:v>
                </c:pt>
                <c:pt idx="1115">
                  <c:v>2998</c:v>
                </c:pt>
                <c:pt idx="1116">
                  <c:v>2499</c:v>
                </c:pt>
                <c:pt idx="1117">
                  <c:v>599</c:v>
                </c:pt>
                <c:pt idx="1118">
                  <c:v>190</c:v>
                </c:pt>
                <c:pt idx="1119">
                  <c:v>269</c:v>
                </c:pt>
                <c:pt idx="1120">
                  <c:v>2199</c:v>
                </c:pt>
                <c:pt idx="1121">
                  <c:v>499</c:v>
                </c:pt>
                <c:pt idx="1122">
                  <c:v>479</c:v>
                </c:pt>
                <c:pt idx="1123">
                  <c:v>11990</c:v>
                </c:pt>
                <c:pt idx="1124">
                  <c:v>199</c:v>
                </c:pt>
                <c:pt idx="1125">
                  <c:v>10901</c:v>
                </c:pt>
                <c:pt idx="1126">
                  <c:v>5996</c:v>
                </c:pt>
                <c:pt idx="1127">
                  <c:v>1049</c:v>
                </c:pt>
                <c:pt idx="1128">
                  <c:v>778</c:v>
                </c:pt>
                <c:pt idx="1129">
                  <c:v>1049</c:v>
                </c:pt>
                <c:pt idx="1130">
                  <c:v>16999</c:v>
                </c:pt>
                <c:pt idx="1131">
                  <c:v>32990</c:v>
                </c:pt>
                <c:pt idx="1132">
                  <c:v>47990</c:v>
                </c:pt>
                <c:pt idx="1133">
                  <c:v>8499</c:v>
                </c:pt>
                <c:pt idx="1134">
                  <c:v>27900</c:v>
                </c:pt>
                <c:pt idx="1135">
                  <c:v>999</c:v>
                </c:pt>
                <c:pt idx="1136">
                  <c:v>2286</c:v>
                </c:pt>
                <c:pt idx="1137">
                  <c:v>1599</c:v>
                </c:pt>
                <c:pt idx="1138">
                  <c:v>11499</c:v>
                </c:pt>
                <c:pt idx="1139">
                  <c:v>23999</c:v>
                </c:pt>
                <c:pt idx="1140">
                  <c:v>32999</c:v>
                </c:pt>
                <c:pt idx="1141">
                  <c:v>27999</c:v>
                </c:pt>
                <c:pt idx="1142">
                  <c:v>1799</c:v>
                </c:pt>
                <c:pt idx="1143">
                  <c:v>228</c:v>
                </c:pt>
                <c:pt idx="1144">
                  <c:v>21990</c:v>
                </c:pt>
                <c:pt idx="1145">
                  <c:v>999</c:v>
                </c:pt>
                <c:pt idx="1146">
                  <c:v>999</c:v>
                </c:pt>
                <c:pt idx="1147">
                  <c:v>353</c:v>
                </c:pt>
                <c:pt idx="1148">
                  <c:v>3307</c:v>
                </c:pt>
                <c:pt idx="1149">
                  <c:v>999</c:v>
                </c:pt>
                <c:pt idx="1150">
                  <c:v>299</c:v>
                </c:pt>
                <c:pt idx="1151">
                  <c:v>265</c:v>
                </c:pt>
                <c:pt idx="1152">
                  <c:v>32990</c:v>
                </c:pt>
                <c:pt idx="1153">
                  <c:v>379</c:v>
                </c:pt>
                <c:pt idx="1154">
                  <c:v>5999</c:v>
                </c:pt>
                <c:pt idx="1155">
                  <c:v>1299</c:v>
                </c:pt>
                <c:pt idx="1156">
                  <c:v>1329</c:v>
                </c:pt>
                <c:pt idx="1157">
                  <c:v>2079</c:v>
                </c:pt>
                <c:pt idx="1158">
                  <c:v>689</c:v>
                </c:pt>
                <c:pt idx="1159">
                  <c:v>418</c:v>
                </c:pt>
                <c:pt idx="1160">
                  <c:v>749</c:v>
                </c:pt>
                <c:pt idx="1161">
                  <c:v>230</c:v>
                </c:pt>
                <c:pt idx="1162">
                  <c:v>37247</c:v>
                </c:pt>
                <c:pt idx="1163">
                  <c:v>3999</c:v>
                </c:pt>
                <c:pt idx="1164">
                  <c:v>1399</c:v>
                </c:pt>
                <c:pt idx="1165">
                  <c:v>1999</c:v>
                </c:pt>
                <c:pt idx="1166">
                  <c:v>28999</c:v>
                </c:pt>
                <c:pt idx="1167">
                  <c:v>28999</c:v>
                </c:pt>
                <c:pt idx="1168">
                  <c:v>33999</c:v>
                </c:pt>
                <c:pt idx="1169">
                  <c:v>209</c:v>
                </c:pt>
                <c:pt idx="1170">
                  <c:v>2799</c:v>
                </c:pt>
                <c:pt idx="1171">
                  <c:v>199</c:v>
                </c:pt>
                <c:pt idx="1172">
                  <c:v>32999</c:v>
                </c:pt>
                <c:pt idx="1173">
                  <c:v>57.89</c:v>
                </c:pt>
                <c:pt idx="1174">
                  <c:v>5998</c:v>
                </c:pt>
                <c:pt idx="1175">
                  <c:v>7998</c:v>
                </c:pt>
                <c:pt idx="1176">
                  <c:v>88</c:v>
                </c:pt>
                <c:pt idx="1177">
                  <c:v>3999</c:v>
                </c:pt>
                <c:pt idx="1178">
                  <c:v>149</c:v>
                </c:pt>
                <c:pt idx="1179">
                  <c:v>3996</c:v>
                </c:pt>
                <c:pt idx="1180">
                  <c:v>1999</c:v>
                </c:pt>
                <c:pt idx="1181">
                  <c:v>1999</c:v>
                </c:pt>
                <c:pt idx="1182">
                  <c:v>1260</c:v>
                </c:pt>
                <c:pt idx="1183">
                  <c:v>3599</c:v>
                </c:pt>
                <c:pt idx="1184">
                  <c:v>47990</c:v>
                </c:pt>
                <c:pt idx="1185">
                  <c:v>30990</c:v>
                </c:pt>
                <c:pt idx="1186">
                  <c:v>8990</c:v>
                </c:pt>
                <c:pt idx="1187">
                  <c:v>6999</c:v>
                </c:pt>
                <c:pt idx="1188">
                  <c:v>696</c:v>
                </c:pt>
                <c:pt idx="1189">
                  <c:v>13999</c:v>
                </c:pt>
                <c:pt idx="1190">
                  <c:v>10999</c:v>
                </c:pt>
                <c:pt idx="1191">
                  <c:v>12999</c:v>
                </c:pt>
                <c:pt idx="1192">
                  <c:v>12999</c:v>
                </c:pt>
                <c:pt idx="1193">
                  <c:v>13999</c:v>
                </c:pt>
                <c:pt idx="1194">
                  <c:v>13999</c:v>
                </c:pt>
                <c:pt idx="1195">
                  <c:v>10999</c:v>
                </c:pt>
                <c:pt idx="1196">
                  <c:v>13999</c:v>
                </c:pt>
                <c:pt idx="1197">
                  <c:v>149</c:v>
                </c:pt>
                <c:pt idx="1198">
                  <c:v>398</c:v>
                </c:pt>
                <c:pt idx="1199">
                  <c:v>249</c:v>
                </c:pt>
                <c:pt idx="1200">
                  <c:v>244</c:v>
                </c:pt>
                <c:pt idx="1201">
                  <c:v>79</c:v>
                </c:pt>
                <c:pt idx="1202">
                  <c:v>239</c:v>
                </c:pt>
                <c:pt idx="1203">
                  <c:v>89</c:v>
                </c:pt>
                <c:pt idx="1204">
                  <c:v>99</c:v>
                </c:pt>
                <c:pt idx="1205">
                  <c:v>4995</c:v>
                </c:pt>
                <c:pt idx="1206">
                  <c:v>1399</c:v>
                </c:pt>
                <c:pt idx="1207">
                  <c:v>1299</c:v>
                </c:pt>
                <c:pt idx="1208">
                  <c:v>1299</c:v>
                </c:pt>
                <c:pt idx="1209">
                  <c:v>799</c:v>
                </c:pt>
                <c:pt idx="1210">
                  <c:v>8999</c:v>
                </c:pt>
                <c:pt idx="1211">
                  <c:v>179</c:v>
                </c:pt>
                <c:pt idx="1212">
                  <c:v>3798</c:v>
                </c:pt>
                <c:pt idx="1213">
                  <c:v>1999</c:v>
                </c:pt>
                <c:pt idx="1214">
                  <c:v>1999</c:v>
                </c:pt>
                <c:pt idx="1215">
                  <c:v>1999</c:v>
                </c:pt>
                <c:pt idx="1216">
                  <c:v>449</c:v>
                </c:pt>
                <c:pt idx="1217">
                  <c:v>2499</c:v>
                </c:pt>
                <c:pt idx="1218">
                  <c:v>889</c:v>
                </c:pt>
                <c:pt idx="1219">
                  <c:v>1599</c:v>
                </c:pt>
                <c:pt idx="1220">
                  <c:v>3897</c:v>
                </c:pt>
                <c:pt idx="1221">
                  <c:v>1474</c:v>
                </c:pt>
                <c:pt idx="1222">
                  <c:v>44999</c:v>
                </c:pt>
                <c:pt idx="1223">
                  <c:v>150</c:v>
                </c:pt>
                <c:pt idx="1224">
                  <c:v>698</c:v>
                </c:pt>
                <c:pt idx="1225">
                  <c:v>199</c:v>
                </c:pt>
                <c:pt idx="1226">
                  <c:v>199</c:v>
                </c:pt>
                <c:pt idx="1227">
                  <c:v>199</c:v>
                </c:pt>
                <c:pt idx="1228">
                  <c:v>139</c:v>
                </c:pt>
                <c:pt idx="1229">
                  <c:v>128.31</c:v>
                </c:pt>
                <c:pt idx="1230">
                  <c:v>799</c:v>
                </c:pt>
                <c:pt idx="1231">
                  <c:v>2999</c:v>
                </c:pt>
                <c:pt idx="1232">
                  <c:v>13999</c:v>
                </c:pt>
                <c:pt idx="1233">
                  <c:v>24999</c:v>
                </c:pt>
                <c:pt idx="1234">
                  <c:v>21999</c:v>
                </c:pt>
                <c:pt idx="1235">
                  <c:v>263</c:v>
                </c:pt>
                <c:pt idx="1236">
                  <c:v>18999</c:v>
                </c:pt>
                <c:pt idx="1237">
                  <c:v>3799</c:v>
                </c:pt>
                <c:pt idx="1238">
                  <c:v>5395</c:v>
                </c:pt>
                <c:pt idx="1239">
                  <c:v>161</c:v>
                </c:pt>
                <c:pt idx="1240">
                  <c:v>2439</c:v>
                </c:pt>
                <c:pt idx="1241">
                  <c:v>899</c:v>
                </c:pt>
                <c:pt idx="1242">
                  <c:v>1049</c:v>
                </c:pt>
                <c:pt idx="1243">
                  <c:v>660</c:v>
                </c:pt>
                <c:pt idx="1244">
                  <c:v>698</c:v>
                </c:pt>
                <c:pt idx="1245">
                  <c:v>426</c:v>
                </c:pt>
                <c:pt idx="1246">
                  <c:v>299</c:v>
                </c:pt>
                <c:pt idx="1247">
                  <c:v>16999</c:v>
                </c:pt>
                <c:pt idx="1248">
                  <c:v>949</c:v>
                </c:pt>
                <c:pt idx="1249">
                  <c:v>949</c:v>
                </c:pt>
                <c:pt idx="1250">
                  <c:v>799</c:v>
                </c:pt>
                <c:pt idx="1251">
                  <c:v>1299</c:v>
                </c:pt>
                <c:pt idx="1252">
                  <c:v>3599</c:v>
                </c:pt>
                <c:pt idx="1253">
                  <c:v>893</c:v>
                </c:pt>
                <c:pt idx="1254">
                  <c:v>419</c:v>
                </c:pt>
                <c:pt idx="1255">
                  <c:v>79</c:v>
                </c:pt>
                <c:pt idx="1256">
                  <c:v>1349</c:v>
                </c:pt>
                <c:pt idx="1257">
                  <c:v>199</c:v>
                </c:pt>
                <c:pt idx="1258">
                  <c:v>499</c:v>
                </c:pt>
                <c:pt idx="1259">
                  <c:v>12499</c:v>
                </c:pt>
                <c:pt idx="1260">
                  <c:v>35999</c:v>
                </c:pt>
                <c:pt idx="1261">
                  <c:v>5198</c:v>
                </c:pt>
                <c:pt idx="1262">
                  <c:v>3598</c:v>
                </c:pt>
                <c:pt idx="1263">
                  <c:v>1529</c:v>
                </c:pt>
                <c:pt idx="1264">
                  <c:v>498</c:v>
                </c:pt>
                <c:pt idx="1265">
                  <c:v>129</c:v>
                </c:pt>
                <c:pt idx="1266">
                  <c:v>2699</c:v>
                </c:pt>
                <c:pt idx="1267">
                  <c:v>799</c:v>
                </c:pt>
                <c:pt idx="1268">
                  <c:v>37999</c:v>
                </c:pt>
                <c:pt idx="1269">
                  <c:v>7999</c:v>
                </c:pt>
                <c:pt idx="1270">
                  <c:v>29990</c:v>
                </c:pt>
                <c:pt idx="1271">
                  <c:v>13999</c:v>
                </c:pt>
                <c:pt idx="1272">
                  <c:v>13999</c:v>
                </c:pt>
                <c:pt idx="1273">
                  <c:v>199</c:v>
                </c:pt>
                <c:pt idx="1274">
                  <c:v>599</c:v>
                </c:pt>
                <c:pt idx="1275">
                  <c:v>289</c:v>
                </c:pt>
                <c:pt idx="1276">
                  <c:v>6499</c:v>
                </c:pt>
                <c:pt idx="1277">
                  <c:v>6499</c:v>
                </c:pt>
                <c:pt idx="1278">
                  <c:v>6499</c:v>
                </c:pt>
                <c:pt idx="1279">
                  <c:v>281</c:v>
                </c:pt>
                <c:pt idx="1280">
                  <c:v>99</c:v>
                </c:pt>
                <c:pt idx="1281">
                  <c:v>4899</c:v>
                </c:pt>
                <c:pt idx="1282">
                  <c:v>54990</c:v>
                </c:pt>
                <c:pt idx="1283">
                  <c:v>18999</c:v>
                </c:pt>
                <c:pt idx="1284">
                  <c:v>3599</c:v>
                </c:pt>
                <c:pt idx="1285">
                  <c:v>547</c:v>
                </c:pt>
                <c:pt idx="1286">
                  <c:v>499</c:v>
                </c:pt>
                <c:pt idx="1287">
                  <c:v>8499</c:v>
                </c:pt>
                <c:pt idx="1288">
                  <c:v>1434</c:v>
                </c:pt>
                <c:pt idx="1289">
                  <c:v>12999</c:v>
                </c:pt>
                <c:pt idx="1290">
                  <c:v>4999</c:v>
                </c:pt>
                <c:pt idx="1291">
                  <c:v>899</c:v>
                </c:pt>
                <c:pt idx="1292">
                  <c:v>1138</c:v>
                </c:pt>
                <c:pt idx="1293">
                  <c:v>199</c:v>
                </c:pt>
                <c:pt idx="1294">
                  <c:v>959</c:v>
                </c:pt>
                <c:pt idx="1295">
                  <c:v>1989</c:v>
                </c:pt>
                <c:pt idx="1296">
                  <c:v>1199</c:v>
                </c:pt>
                <c:pt idx="1297">
                  <c:v>1799</c:v>
                </c:pt>
                <c:pt idx="1298">
                  <c:v>1799</c:v>
                </c:pt>
                <c:pt idx="1299">
                  <c:v>1799</c:v>
                </c:pt>
                <c:pt idx="1300">
                  <c:v>1799</c:v>
                </c:pt>
                <c:pt idx="1301">
                  <c:v>1799</c:v>
                </c:pt>
                <c:pt idx="1302">
                  <c:v>669</c:v>
                </c:pt>
                <c:pt idx="1303">
                  <c:v>398</c:v>
                </c:pt>
                <c:pt idx="1304">
                  <c:v>499</c:v>
                </c:pt>
                <c:pt idx="1305">
                  <c:v>1099</c:v>
                </c:pt>
                <c:pt idx="1306">
                  <c:v>4499</c:v>
                </c:pt>
                <c:pt idx="1307">
                  <c:v>499</c:v>
                </c:pt>
                <c:pt idx="1308">
                  <c:v>398</c:v>
                </c:pt>
                <c:pt idx="1309">
                  <c:v>1149</c:v>
                </c:pt>
                <c:pt idx="1310">
                  <c:v>193</c:v>
                </c:pt>
                <c:pt idx="1311">
                  <c:v>1499</c:v>
                </c:pt>
                <c:pt idx="1312">
                  <c:v>4999</c:v>
                </c:pt>
                <c:pt idx="1313">
                  <c:v>4999</c:v>
                </c:pt>
                <c:pt idx="1314">
                  <c:v>899</c:v>
                </c:pt>
                <c:pt idx="1315">
                  <c:v>678</c:v>
                </c:pt>
                <c:pt idx="1316">
                  <c:v>1601</c:v>
                </c:pt>
                <c:pt idx="1317">
                  <c:v>649</c:v>
                </c:pt>
                <c:pt idx="1318">
                  <c:v>499</c:v>
                </c:pt>
                <c:pt idx="1319">
                  <c:v>6490</c:v>
                </c:pt>
                <c:pt idx="1320">
                  <c:v>699</c:v>
                </c:pt>
                <c:pt idx="1321">
                  <c:v>699</c:v>
                </c:pt>
                <c:pt idx="1322">
                  <c:v>199</c:v>
                </c:pt>
                <c:pt idx="1323">
                  <c:v>9499</c:v>
                </c:pt>
                <c:pt idx="1324">
                  <c:v>9499</c:v>
                </c:pt>
                <c:pt idx="1325">
                  <c:v>10499</c:v>
                </c:pt>
                <c:pt idx="1326">
                  <c:v>249</c:v>
                </c:pt>
                <c:pt idx="1327">
                  <c:v>784</c:v>
                </c:pt>
                <c:pt idx="1328">
                  <c:v>1999</c:v>
                </c:pt>
                <c:pt idx="1329">
                  <c:v>398</c:v>
                </c:pt>
                <c:pt idx="1330">
                  <c:v>899</c:v>
                </c:pt>
                <c:pt idx="1331">
                  <c:v>469</c:v>
                </c:pt>
                <c:pt idx="1332">
                  <c:v>499</c:v>
                </c:pt>
                <c:pt idx="1333">
                  <c:v>13990</c:v>
                </c:pt>
                <c:pt idx="1334">
                  <c:v>499</c:v>
                </c:pt>
                <c:pt idx="1335">
                  <c:v>185</c:v>
                </c:pt>
                <c:pt idx="1336">
                  <c:v>929</c:v>
                </c:pt>
                <c:pt idx="1337">
                  <c:v>499</c:v>
                </c:pt>
                <c:pt idx="1338">
                  <c:v>2999</c:v>
                </c:pt>
                <c:pt idx="1339">
                  <c:v>2499</c:v>
                </c:pt>
                <c:pt idx="1340">
                  <c:v>2999</c:v>
                </c:pt>
                <c:pt idx="1341">
                  <c:v>3999</c:v>
                </c:pt>
                <c:pt idx="1342">
                  <c:v>399</c:v>
                </c:pt>
                <c:pt idx="1343">
                  <c:v>1499</c:v>
                </c:pt>
                <c:pt idx="1344">
                  <c:v>799</c:v>
                </c:pt>
                <c:pt idx="1345">
                  <c:v>799</c:v>
                </c:pt>
                <c:pt idx="1346">
                  <c:v>259</c:v>
                </c:pt>
                <c:pt idx="1347">
                  <c:v>1299</c:v>
                </c:pt>
                <c:pt idx="1348">
                  <c:v>279</c:v>
                </c:pt>
                <c:pt idx="1349">
                  <c:v>249</c:v>
                </c:pt>
                <c:pt idx="1350">
                  <c:v>1439</c:v>
                </c:pt>
              </c:numCache>
            </c:numRef>
          </c:val>
          <c:extLst>
            <c:ext xmlns:c16="http://schemas.microsoft.com/office/drawing/2014/chart" uri="{C3380CC4-5D6E-409C-BE32-E72D297353CC}">
              <c16:uniqueId val="{00000000-D73D-450B-8FC5-739B7DBA172D}"/>
            </c:ext>
          </c:extLst>
        </c:ser>
        <c:ser>
          <c:idx val="1"/>
          <c:order val="1"/>
          <c:tx>
            <c:strRef>
              <c:f>'Sum of Rating by Product'!$C$3</c:f>
              <c:strCache>
                <c:ptCount val="1"/>
                <c:pt idx="0">
                  <c:v>Sum of rating_count</c:v>
                </c:pt>
              </c:strCache>
            </c:strRef>
          </c:tx>
          <c:spPr>
            <a:solidFill>
              <a:schemeClr val="accent2"/>
            </a:solidFill>
            <a:ln>
              <a:noFill/>
            </a:ln>
            <a:effectLst/>
          </c:spPr>
          <c:invertIfNegative val="0"/>
          <c:trendline>
            <c:spPr>
              <a:ln w="19050" cap="rnd">
                <a:solidFill>
                  <a:schemeClr val="accent2"/>
                </a:solidFill>
                <a:prstDash val="sysDot"/>
              </a:ln>
              <a:effectLst/>
            </c:spPr>
            <c:trendlineType val="linear"/>
            <c:dispRSqr val="0"/>
            <c:dispEq val="0"/>
          </c:trendline>
          <c:cat>
            <c:strRef>
              <c:f>'Sum of Rating by Product'!$A$4:$A$1355</c:f>
              <c:strCache>
                <c:ptCount val="1351"/>
                <c:pt idx="0">
                  <c:v>B002PD61Y4</c:v>
                </c:pt>
                <c:pt idx="1">
                  <c:v>B002SZEOLG</c:v>
                </c:pt>
                <c:pt idx="2">
                  <c:v>B003B00484</c:v>
                </c:pt>
                <c:pt idx="3">
                  <c:v>B003L62T7W</c:v>
                </c:pt>
                <c:pt idx="4">
                  <c:v>B004IO5BMQ</c:v>
                </c:pt>
                <c:pt idx="5">
                  <c:v>B005FYNT3G</c:v>
                </c:pt>
                <c:pt idx="6">
                  <c:v>B005LJQMCK</c:v>
                </c:pt>
                <c:pt idx="7">
                  <c:v>B005LJQMZC</c:v>
                </c:pt>
                <c:pt idx="8">
                  <c:v>B006LW0WDQ</c:v>
                </c:pt>
                <c:pt idx="9">
                  <c:v>B0073QGKAS</c:v>
                </c:pt>
                <c:pt idx="10">
                  <c:v>B0083T231O</c:v>
                </c:pt>
                <c:pt idx="11">
                  <c:v>B0085IATT6</c:v>
                </c:pt>
                <c:pt idx="12">
                  <c:v>B0085W2MUQ</c:v>
                </c:pt>
                <c:pt idx="13">
                  <c:v>B0088TKTY2</c:v>
                </c:pt>
                <c:pt idx="14">
                  <c:v>B008FWZGSG</c:v>
                </c:pt>
                <c:pt idx="15">
                  <c:v>B008IFXQFU</c:v>
                </c:pt>
                <c:pt idx="16">
                  <c:v>B008LN8KDM</c:v>
                </c:pt>
                <c:pt idx="17">
                  <c:v>B008P7IF02</c:v>
                </c:pt>
                <c:pt idx="18">
                  <c:v>B008QS9J6Y</c:v>
                </c:pt>
                <c:pt idx="19">
                  <c:v>B008QTK47Q</c:v>
                </c:pt>
                <c:pt idx="20">
                  <c:v>B008YW3CYM</c:v>
                </c:pt>
                <c:pt idx="21">
                  <c:v>B008YW8M0G</c:v>
                </c:pt>
                <c:pt idx="22">
                  <c:v>B00935MD1C</c:v>
                </c:pt>
                <c:pt idx="23">
                  <c:v>B00935MGHS</c:v>
                </c:pt>
                <c:pt idx="24">
                  <c:v>B009DA69W6</c:v>
                </c:pt>
                <c:pt idx="25">
                  <c:v>B009LJ2BXA</c:v>
                </c:pt>
                <c:pt idx="26">
                  <c:v>B009P2L7CO</c:v>
                </c:pt>
                <c:pt idx="27">
                  <c:v>B009P2LIL4</c:v>
                </c:pt>
                <c:pt idx="28">
                  <c:v>B009P2LITG</c:v>
                </c:pt>
                <c:pt idx="29">
                  <c:v>B009P2LK08</c:v>
                </c:pt>
                <c:pt idx="30">
                  <c:v>B009P2LK80</c:v>
                </c:pt>
                <c:pt idx="31">
                  <c:v>B009UORDX4</c:v>
                </c:pt>
                <c:pt idx="32">
                  <c:v>B009VCGPSY</c:v>
                </c:pt>
                <c:pt idx="33">
                  <c:v>B00A0VCJPI</c:v>
                </c:pt>
                <c:pt idx="34">
                  <c:v>B00A328ENA</c:v>
                </c:pt>
                <c:pt idx="35">
                  <c:v>B00A7PLVU6</c:v>
                </c:pt>
                <c:pt idx="36">
                  <c:v>B00ABMASXG</c:v>
                </c:pt>
                <c:pt idx="37">
                  <c:v>B00AXHBBXU</c:v>
                </c:pt>
                <c:pt idx="38">
                  <c:v>B00B3VFJY2</c:v>
                </c:pt>
                <c:pt idx="39">
                  <c:v>B00B7GKXMG</c:v>
                </c:pt>
                <c:pt idx="40">
                  <c:v>B00BN5SNF0</c:v>
                </c:pt>
                <c:pt idx="41">
                  <c:v>B00C3GBCIS</c:v>
                </c:pt>
                <c:pt idx="42">
                  <c:v>B00CEQEGPI</c:v>
                </c:pt>
                <c:pt idx="43">
                  <c:v>B00DJ5N9VK</c:v>
                </c:pt>
                <c:pt idx="44">
                  <c:v>B00E3DVQFS</c:v>
                </c:pt>
                <c:pt idx="45">
                  <c:v>B00E9G8KOY</c:v>
                </c:pt>
                <c:pt idx="46">
                  <c:v>B00EDJJ7FS</c:v>
                </c:pt>
                <c:pt idx="47">
                  <c:v>B00EYW1U68</c:v>
                </c:pt>
                <c:pt idx="48">
                  <c:v>B00F159RIK</c:v>
                </c:pt>
                <c:pt idx="49">
                  <c:v>B00GE55L22</c:v>
                </c:pt>
                <c:pt idx="50">
                  <c:v>B00GG59HU2</c:v>
                </c:pt>
                <c:pt idx="51">
                  <c:v>B00GGGOYEK</c:v>
                </c:pt>
                <c:pt idx="52">
                  <c:v>B00GGGOYEU</c:v>
                </c:pt>
                <c:pt idx="53">
                  <c:v>B00GHL8VP2</c:v>
                </c:pt>
                <c:pt idx="54">
                  <c:v>B00GZLB57U</c:v>
                </c:pt>
                <c:pt idx="55">
                  <c:v>B00H0B29DI</c:v>
                </c:pt>
                <c:pt idx="56">
                  <c:v>B00H3H03Q4</c:v>
                </c:pt>
                <c:pt idx="57">
                  <c:v>B00H47GVGY</c:v>
                </c:pt>
                <c:pt idx="58">
                  <c:v>B00HVXS7WC</c:v>
                </c:pt>
                <c:pt idx="59">
                  <c:v>B00HZIOGXW</c:v>
                </c:pt>
                <c:pt idx="60">
                  <c:v>B00J4YG0PC</c:v>
                </c:pt>
                <c:pt idx="61">
                  <c:v>B00J5DYCCA</c:v>
                </c:pt>
                <c:pt idx="62">
                  <c:v>B00JBNZPFM</c:v>
                </c:pt>
                <c:pt idx="63">
                  <c:v>B00K32PEW4</c:v>
                </c:pt>
                <c:pt idx="64">
                  <c:v>B00K57MR22</c:v>
                </c:pt>
                <c:pt idx="65">
                  <c:v>B00KIDSU8S</c:v>
                </c:pt>
                <c:pt idx="66">
                  <c:v>B00KIE28X0</c:v>
                </c:pt>
                <c:pt idx="67">
                  <c:v>B00KRCBA6E</c:v>
                </c:pt>
                <c:pt idx="68">
                  <c:v>B00KXULGJQ</c:v>
                </c:pt>
                <c:pt idx="69">
                  <c:v>B00LHZW3XY</c:v>
                </c:pt>
                <c:pt idx="70">
                  <c:v>B00LHZWD0C</c:v>
                </c:pt>
                <c:pt idx="71">
                  <c:v>B00LM4W1N2</c:v>
                </c:pt>
                <c:pt idx="72">
                  <c:v>B00LM4X0KU</c:v>
                </c:pt>
                <c:pt idx="73">
                  <c:v>B00LM4X3XE</c:v>
                </c:pt>
                <c:pt idx="74">
                  <c:v>B00LOD70SC</c:v>
                </c:pt>
                <c:pt idx="75">
                  <c:v>B00LP9RFSU</c:v>
                </c:pt>
                <c:pt idx="76">
                  <c:v>B00LUGTJGO</c:v>
                </c:pt>
                <c:pt idx="77">
                  <c:v>B00LVMTA2A</c:v>
                </c:pt>
                <c:pt idx="78">
                  <c:v>B00LXTFMRS</c:v>
                </c:pt>
                <c:pt idx="79">
                  <c:v>B00LY12TH6</c:v>
                </c:pt>
                <c:pt idx="80">
                  <c:v>B00LY17RHI</c:v>
                </c:pt>
                <c:pt idx="81">
                  <c:v>B00LY1FN1K</c:v>
                </c:pt>
                <c:pt idx="82">
                  <c:v>B00LZLPYHW</c:v>
                </c:pt>
                <c:pt idx="83">
                  <c:v>B00LZLQ624</c:v>
                </c:pt>
                <c:pt idx="84">
                  <c:v>B00LZPQVMK</c:v>
                </c:pt>
                <c:pt idx="85">
                  <c:v>B00MFPCY5C</c:v>
                </c:pt>
                <c:pt idx="86">
                  <c:v>B00MUTWLW4</c:v>
                </c:pt>
                <c:pt idx="87">
                  <c:v>B00N1U7JXM</c:v>
                </c:pt>
                <c:pt idx="88">
                  <c:v>B00N1U9AJS</c:v>
                </c:pt>
                <c:pt idx="89">
                  <c:v>B00N3XLDW0</c:v>
                </c:pt>
                <c:pt idx="90">
                  <c:v>B00NFD0ETQ</c:v>
                </c:pt>
                <c:pt idx="91">
                  <c:v>B00NH11KIK</c:v>
                </c:pt>
                <c:pt idx="92">
                  <c:v>B00NH11PEY</c:v>
                </c:pt>
                <c:pt idx="93">
                  <c:v>B00NH12R1O</c:v>
                </c:pt>
                <c:pt idx="94">
                  <c:v>B00NH13Q8W</c:v>
                </c:pt>
                <c:pt idx="95">
                  <c:v>B00NM6MO26</c:v>
                </c:pt>
                <c:pt idx="96">
                  <c:v>B00NNQMYNE</c:v>
                </c:pt>
                <c:pt idx="97">
                  <c:v>B00NW4UWN6</c:v>
                </c:pt>
                <c:pt idx="98">
                  <c:v>B00O24PUO6</c:v>
                </c:pt>
                <c:pt idx="99">
                  <c:v>B00O2R38C4</c:v>
                </c:pt>
                <c:pt idx="100">
                  <c:v>B00OFM6PEO</c:v>
                </c:pt>
                <c:pt idx="101">
                  <c:v>B00P0R95EA</c:v>
                </c:pt>
                <c:pt idx="102">
                  <c:v>B00P93X0VO</c:v>
                </c:pt>
                <c:pt idx="103">
                  <c:v>B00P93X2H6</c:v>
                </c:pt>
                <c:pt idx="104">
                  <c:v>B00P93X6EK</c:v>
                </c:pt>
                <c:pt idx="105">
                  <c:v>B00PVT30YI</c:v>
                </c:pt>
                <c:pt idx="106">
                  <c:v>B00R1P3B4O</c:v>
                </c:pt>
                <c:pt idx="107">
                  <c:v>B00RFWNJMC</c:v>
                </c:pt>
                <c:pt idx="108">
                  <c:v>B00RGLI0ZS</c:v>
                </c:pt>
                <c:pt idx="109">
                  <c:v>B00S2SEV7K</c:v>
                </c:pt>
                <c:pt idx="110">
                  <c:v>B00S9BSJC8</c:v>
                </c:pt>
                <c:pt idx="111">
                  <c:v>B00SH18114</c:v>
                </c:pt>
                <c:pt idx="112">
                  <c:v>B00SMFPJG0</c:v>
                </c:pt>
                <c:pt idx="113">
                  <c:v>B00SMJPA9C</c:v>
                </c:pt>
                <c:pt idx="114">
                  <c:v>B00TDD0YM4</c:v>
                </c:pt>
                <c:pt idx="115">
                  <c:v>B00TI8E7BI</c:v>
                </c:pt>
                <c:pt idx="116">
                  <c:v>B00UGZWM2I</c:v>
                </c:pt>
                <c:pt idx="117">
                  <c:v>B00URH5E34</c:v>
                </c:pt>
                <c:pt idx="118">
                  <c:v>B00V4BGDKU</c:v>
                </c:pt>
                <c:pt idx="119">
                  <c:v>B00V9NHDI4</c:v>
                </c:pt>
                <c:pt idx="120">
                  <c:v>B00VA7YYUO</c:v>
                </c:pt>
                <c:pt idx="121">
                  <c:v>B00W56GLOQ</c:v>
                </c:pt>
                <c:pt idx="122">
                  <c:v>B00Y4ORQ46</c:v>
                </c:pt>
                <c:pt idx="123">
                  <c:v>B00YMJ0OI8</c:v>
                </c:pt>
                <c:pt idx="124">
                  <c:v>B00YQLG7GK</c:v>
                </c:pt>
                <c:pt idx="125">
                  <c:v>B00ZRBWPA0</c:v>
                </c:pt>
                <c:pt idx="126">
                  <c:v>B00ZYLMQH0</c:v>
                </c:pt>
                <c:pt idx="127">
                  <c:v>B0116MIKKC</c:v>
                </c:pt>
                <c:pt idx="128">
                  <c:v>B0117H7GZ6</c:v>
                </c:pt>
                <c:pt idx="129">
                  <c:v>B0123P3PWE</c:v>
                </c:pt>
                <c:pt idx="130">
                  <c:v>B012ELCYUG</c:v>
                </c:pt>
                <c:pt idx="131">
                  <c:v>B012MQS060</c:v>
                </c:pt>
                <c:pt idx="132">
                  <c:v>B013B2WGT6</c:v>
                </c:pt>
                <c:pt idx="133">
                  <c:v>B0141EZMAI</c:v>
                </c:pt>
                <c:pt idx="134">
                  <c:v>B01486F4G6</c:v>
                </c:pt>
                <c:pt idx="135">
                  <c:v>B0148NPH9I</c:v>
                </c:pt>
                <c:pt idx="136">
                  <c:v>B014HDJ7ZE</c:v>
                </c:pt>
                <c:pt idx="137">
                  <c:v>B014I8SSD0</c:v>
                </c:pt>
                <c:pt idx="138">
                  <c:v>B014I8SX4Y</c:v>
                </c:pt>
                <c:pt idx="139">
                  <c:v>B014SZO90Y</c:v>
                </c:pt>
                <c:pt idx="140">
                  <c:v>B014SZPBM4</c:v>
                </c:pt>
                <c:pt idx="141">
                  <c:v>B015GX9Y0W</c:v>
                </c:pt>
                <c:pt idx="142">
                  <c:v>B015OW3M1W</c:v>
                </c:pt>
                <c:pt idx="143">
                  <c:v>B015ZXUDD0</c:v>
                </c:pt>
                <c:pt idx="144">
                  <c:v>B0162K34H2</c:v>
                </c:pt>
                <c:pt idx="145">
                  <c:v>B0162LYSFS</c:v>
                </c:pt>
                <c:pt idx="146">
                  <c:v>B016MDK4F4</c:v>
                </c:pt>
                <c:pt idx="147">
                  <c:v>B016XVRKZM</c:v>
                </c:pt>
                <c:pt idx="148">
                  <c:v>B017NC2IPM</c:v>
                </c:pt>
                <c:pt idx="149">
                  <c:v>B017PDR9N0</c:v>
                </c:pt>
                <c:pt idx="150">
                  <c:v>B0187F2IOK</c:v>
                </c:pt>
                <c:pt idx="151">
                  <c:v>B0188KPKB2</c:v>
                </c:pt>
                <c:pt idx="152">
                  <c:v>B01892MIPA</c:v>
                </c:pt>
                <c:pt idx="153">
                  <c:v>B018SJJ0GE</c:v>
                </c:pt>
                <c:pt idx="154">
                  <c:v>B01C8P29N0</c:v>
                </c:pt>
                <c:pt idx="155">
                  <c:v>B01C8P29T4</c:v>
                </c:pt>
                <c:pt idx="156">
                  <c:v>B01CS4A5V4</c:v>
                </c:pt>
                <c:pt idx="157">
                  <c:v>B01D5H8LDM</c:v>
                </c:pt>
                <c:pt idx="158">
                  <c:v>B01D5H8ZI8</c:v>
                </c:pt>
                <c:pt idx="159">
                  <c:v>B01D5H90L4</c:v>
                </c:pt>
                <c:pt idx="160">
                  <c:v>B01DEWVZ2C</c:v>
                </c:pt>
                <c:pt idx="161">
                  <c:v>B01DF26V7A</c:v>
                </c:pt>
                <c:pt idx="162">
                  <c:v>B01DGVKBC6</c:v>
                </c:pt>
                <c:pt idx="163">
                  <c:v>B01DJJVFPC</c:v>
                </c:pt>
                <c:pt idx="164">
                  <c:v>B01EJ5MM5M</c:v>
                </c:pt>
                <c:pt idx="165">
                  <c:v>B01EY310UM</c:v>
                </c:pt>
                <c:pt idx="166">
                  <c:v>B01EZ0X3L8</c:v>
                </c:pt>
                <c:pt idx="167">
                  <c:v>B01F25X6RQ</c:v>
                </c:pt>
                <c:pt idx="168">
                  <c:v>B01F262EUU</c:v>
                </c:pt>
                <c:pt idx="169">
                  <c:v>B01F7B2JCI</c:v>
                </c:pt>
                <c:pt idx="170">
                  <c:v>B01FSYQ2A4</c:v>
                </c:pt>
                <c:pt idx="171">
                  <c:v>B01GFTEV5Y</c:v>
                </c:pt>
                <c:pt idx="172">
                  <c:v>B01GGKYKQM</c:v>
                </c:pt>
                <c:pt idx="173">
                  <c:v>B01GGKZ0V6</c:v>
                </c:pt>
                <c:pt idx="174">
                  <c:v>B01GGKZ4NU</c:v>
                </c:pt>
                <c:pt idx="175">
                  <c:v>B01GZSQJPA</c:v>
                </c:pt>
                <c:pt idx="176">
                  <c:v>B01HGCLUH6</c:v>
                </c:pt>
                <c:pt idx="177">
                  <c:v>B01HJI0FS2</c:v>
                </c:pt>
                <c:pt idx="178">
                  <c:v>B01I1LDZGA</c:v>
                </c:pt>
                <c:pt idx="179">
                  <c:v>B01IBRHE3E</c:v>
                </c:pt>
                <c:pt idx="180">
                  <c:v>B01IOZUHRS</c:v>
                </c:pt>
                <c:pt idx="181">
                  <c:v>B01J0XWYKQ</c:v>
                </c:pt>
                <c:pt idx="182">
                  <c:v>B01J1CFO5I</c:v>
                </c:pt>
                <c:pt idx="183">
                  <c:v>B01J8S6X2I</c:v>
                </c:pt>
                <c:pt idx="184">
                  <c:v>B01JOFKL0A</c:v>
                </c:pt>
                <c:pt idx="185">
                  <c:v>B01KCSGBU2</c:v>
                </c:pt>
                <c:pt idx="186">
                  <c:v>B01KK0HU3Y</c:v>
                </c:pt>
                <c:pt idx="187">
                  <c:v>B01L6MT7E0</c:v>
                </c:pt>
                <c:pt idx="188">
                  <c:v>B01L7C4IU2</c:v>
                </c:pt>
                <c:pt idx="189">
                  <c:v>B01L8ZNWN2</c:v>
                </c:pt>
                <c:pt idx="190">
                  <c:v>B01LONQBDG</c:v>
                </c:pt>
                <c:pt idx="191">
                  <c:v>B01LWYDEQ7</c:v>
                </c:pt>
                <c:pt idx="192">
                  <c:v>B01LY9W8AF</c:v>
                </c:pt>
                <c:pt idx="193">
                  <c:v>B01LYLJ99X</c:v>
                </c:pt>
                <c:pt idx="194">
                  <c:v>B01LYU3BZF</c:v>
                </c:pt>
                <c:pt idx="195">
                  <c:v>B01M0505SJ</c:v>
                </c:pt>
                <c:pt idx="196">
                  <c:v>B01M265AAK</c:v>
                </c:pt>
                <c:pt idx="197">
                  <c:v>B01M4GGIVU</c:v>
                </c:pt>
                <c:pt idx="198">
                  <c:v>B01M5967SY</c:v>
                </c:pt>
                <c:pt idx="199">
                  <c:v>B01M5B0TPW</c:v>
                </c:pt>
                <c:pt idx="200">
                  <c:v>B01M5F614J</c:v>
                </c:pt>
                <c:pt idx="201">
                  <c:v>B01M6453MB</c:v>
                </c:pt>
                <c:pt idx="202">
                  <c:v>B01M69WCZ6</c:v>
                </c:pt>
                <c:pt idx="203">
                  <c:v>B01M72LILF</c:v>
                </c:pt>
                <c:pt idx="204">
                  <c:v>B01MF8MB65</c:v>
                </c:pt>
                <c:pt idx="205">
                  <c:v>B01MQ2A86A</c:v>
                </c:pt>
                <c:pt idx="206">
                  <c:v>B01MQZ7J8K</c:v>
                </c:pt>
                <c:pt idx="207">
                  <c:v>B01MRARGBW</c:v>
                </c:pt>
                <c:pt idx="208">
                  <c:v>B01MUAUOCX</c:v>
                </c:pt>
                <c:pt idx="209">
                  <c:v>B01MY839VW</c:v>
                </c:pt>
                <c:pt idx="210">
                  <c:v>B01N1XVVLC</c:v>
                </c:pt>
                <c:pt idx="211">
                  <c:v>B01N4EV2TL</c:v>
                </c:pt>
                <c:pt idx="212">
                  <c:v>B01N6IJG0F</c:v>
                </c:pt>
                <c:pt idx="213">
                  <c:v>B01N6LU1VF</c:v>
                </c:pt>
                <c:pt idx="214">
                  <c:v>B01N90RZ4M</c:v>
                </c:pt>
                <c:pt idx="215">
                  <c:v>B01NBX5RSB</c:v>
                </c:pt>
                <c:pt idx="216">
                  <c:v>B01NCVJMKX</c:v>
                </c:pt>
                <c:pt idx="217">
                  <c:v>B06XDKWLJH</c:v>
                </c:pt>
                <c:pt idx="218">
                  <c:v>B06XFTHCNY</c:v>
                </c:pt>
                <c:pt idx="219">
                  <c:v>B06XGWRKYT</c:v>
                </c:pt>
                <c:pt idx="220">
                  <c:v>B06XMZV7RH</c:v>
                </c:pt>
                <c:pt idx="221">
                  <c:v>B06XPYRWV5</c:v>
                </c:pt>
                <c:pt idx="222">
                  <c:v>B06XR9PR5X</c:v>
                </c:pt>
                <c:pt idx="223">
                  <c:v>B06XSK3XL6</c:v>
                </c:pt>
                <c:pt idx="224">
                  <c:v>B06Y36JKC3</c:v>
                </c:pt>
                <c:pt idx="225">
                  <c:v>B071113J7M</c:v>
                </c:pt>
                <c:pt idx="226">
                  <c:v>B0711PVX6Z</c:v>
                </c:pt>
                <c:pt idx="227">
                  <c:v>B0718ZN31Q</c:v>
                </c:pt>
                <c:pt idx="228">
                  <c:v>B071R3LHFM</c:v>
                </c:pt>
                <c:pt idx="229">
                  <c:v>B071SDRGWL</c:v>
                </c:pt>
                <c:pt idx="230">
                  <c:v>B071VMP1Z4</c:v>
                </c:pt>
                <c:pt idx="231">
                  <c:v>B071VNHMX2</c:v>
                </c:pt>
                <c:pt idx="232">
                  <c:v>B071Z8M4KX</c:v>
                </c:pt>
                <c:pt idx="233">
                  <c:v>B07222HQKP</c:v>
                </c:pt>
                <c:pt idx="234">
                  <c:v>B07232M876</c:v>
                </c:pt>
                <c:pt idx="235">
                  <c:v>B072J83V9W</c:v>
                </c:pt>
                <c:pt idx="236">
                  <c:v>B072NCN9M4</c:v>
                </c:pt>
                <c:pt idx="237">
                  <c:v>B073BRXPZX</c:v>
                </c:pt>
                <c:pt idx="238">
                  <c:v>B0746JGVDS</c:v>
                </c:pt>
                <c:pt idx="239">
                  <c:v>B0746N6WML</c:v>
                </c:pt>
                <c:pt idx="240">
                  <c:v>B0747VDH9L</c:v>
                </c:pt>
                <c:pt idx="241">
                  <c:v>B074CWD7MS</c:v>
                </c:pt>
                <c:pt idx="242">
                  <c:v>B0752LL57V</c:v>
                </c:pt>
                <c:pt idx="243">
                  <c:v>B0756CLQWL</c:v>
                </c:pt>
                <c:pt idx="244">
                  <c:v>B0756K5DYZ</c:v>
                </c:pt>
                <c:pt idx="245">
                  <c:v>B0756KCV5K</c:v>
                </c:pt>
                <c:pt idx="246">
                  <c:v>B0758F7KK7</c:v>
                </c:pt>
                <c:pt idx="247">
                  <c:v>B0759QMF85</c:v>
                </c:pt>
                <c:pt idx="248">
                  <c:v>B075DB1F13</c:v>
                </c:pt>
                <c:pt idx="249">
                  <c:v>B075JJ5NQC</c:v>
                </c:pt>
                <c:pt idx="250">
                  <c:v>B075K76YW1</c:v>
                </c:pt>
                <c:pt idx="251">
                  <c:v>B075S9FVRY</c:v>
                </c:pt>
                <c:pt idx="252">
                  <c:v>B075TJHWVC</c:v>
                </c:pt>
                <c:pt idx="253">
                  <c:v>B075ZTJ9XR</c:v>
                </c:pt>
                <c:pt idx="254">
                  <c:v>B0762HXMTF</c:v>
                </c:pt>
                <c:pt idx="255">
                  <c:v>B0763K5HLQ</c:v>
                </c:pt>
                <c:pt idx="256">
                  <c:v>B0765B3TH7</c:v>
                </c:pt>
                <c:pt idx="257">
                  <c:v>B076B8G5D8</c:v>
                </c:pt>
                <c:pt idx="258">
                  <c:v>B076VQS87V</c:v>
                </c:pt>
                <c:pt idx="259">
                  <c:v>B077BTLQ67</c:v>
                </c:pt>
                <c:pt idx="260">
                  <c:v>B077T3BG5L</c:v>
                </c:pt>
                <c:pt idx="261">
                  <c:v>B077Z65HSD</c:v>
                </c:pt>
                <c:pt idx="262">
                  <c:v>B0789LZTCJ</c:v>
                </c:pt>
                <c:pt idx="263">
                  <c:v>B078G6ZF5Z</c:v>
                </c:pt>
                <c:pt idx="264">
                  <c:v>B078HG2ZPS</c:v>
                </c:pt>
                <c:pt idx="265">
                  <c:v>B078HRR1XV</c:v>
                </c:pt>
                <c:pt idx="266">
                  <c:v>B078JBK4GX</c:v>
                </c:pt>
                <c:pt idx="267">
                  <c:v>B078JDNZJ8</c:v>
                </c:pt>
                <c:pt idx="268">
                  <c:v>B078JF6X9B</c:v>
                </c:pt>
                <c:pt idx="269">
                  <c:v>B078JT7LTD</c:v>
                </c:pt>
                <c:pt idx="270">
                  <c:v>B078KRFWQB</c:v>
                </c:pt>
                <c:pt idx="271">
                  <c:v>B078V8R9BS</c:v>
                </c:pt>
                <c:pt idx="272">
                  <c:v>B078W65FJ7</c:v>
                </c:pt>
                <c:pt idx="273">
                  <c:v>B078WB1VWJ</c:v>
                </c:pt>
                <c:pt idx="274">
                  <c:v>B078XFKBZL</c:v>
                </c:pt>
                <c:pt idx="275">
                  <c:v>B07924P3C5</c:v>
                </c:pt>
                <c:pt idx="276">
                  <c:v>B07966M8XH</c:v>
                </c:pt>
                <c:pt idx="277">
                  <c:v>B07989VV5K</c:v>
                </c:pt>
                <c:pt idx="278">
                  <c:v>B0798PJPCL</c:v>
                </c:pt>
                <c:pt idx="279">
                  <c:v>B079S811J3</c:v>
                </c:pt>
                <c:pt idx="280">
                  <c:v>B079Y6JZC8</c:v>
                </c:pt>
                <c:pt idx="281">
                  <c:v>B07B275VN9</c:v>
                </c:pt>
                <c:pt idx="282">
                  <c:v>B07B5XJ572</c:v>
                </c:pt>
                <c:pt idx="283">
                  <c:v>B07B88KQZ8</c:v>
                </c:pt>
                <c:pt idx="284">
                  <c:v>B07BKSSDR2</c:v>
                </c:pt>
                <c:pt idx="285">
                  <c:v>B07BRKK9JQ</c:v>
                </c:pt>
                <c:pt idx="286">
                  <c:v>B07CD2BN46</c:v>
                </c:pt>
                <c:pt idx="287">
                  <c:v>B07CRL2GY6</c:v>
                </c:pt>
                <c:pt idx="288">
                  <c:v>B07CVR2L5K</c:v>
                </c:pt>
                <c:pt idx="289">
                  <c:v>B07CWDX49D</c:v>
                </c:pt>
                <c:pt idx="290">
                  <c:v>B07CWNJLPC</c:v>
                </c:pt>
                <c:pt idx="291">
                  <c:v>B07D2NMTTV</c:v>
                </c:pt>
                <c:pt idx="292">
                  <c:v>B07D8VBYB4</c:v>
                </c:pt>
                <c:pt idx="293">
                  <c:v>B07DC4RZPY</c:v>
                </c:pt>
                <c:pt idx="294">
                  <c:v>B07DFYJRQV</c:v>
                </c:pt>
                <c:pt idx="295">
                  <c:v>B07DGD4Z4C</c:v>
                </c:pt>
                <c:pt idx="296">
                  <c:v>B07DJ5KYDZ</c:v>
                </c:pt>
                <c:pt idx="297">
                  <c:v>B07DJLFMPS</c:v>
                </c:pt>
                <c:pt idx="298">
                  <c:v>B07DKZCZ89</c:v>
                </c:pt>
                <c:pt idx="299">
                  <c:v>B07DL1KC3H</c:v>
                </c:pt>
                <c:pt idx="300">
                  <c:v>B07DWFX9YS</c:v>
                </c:pt>
                <c:pt idx="301">
                  <c:v>B07DXRGWDJ</c:v>
                </c:pt>
                <c:pt idx="302">
                  <c:v>B07DZ986Q2</c:v>
                </c:pt>
                <c:pt idx="303">
                  <c:v>B07F1P8KNV</c:v>
                </c:pt>
                <c:pt idx="304">
                  <c:v>B07F1T31ZZ</c:v>
                </c:pt>
                <c:pt idx="305">
                  <c:v>B07F366Z51</c:v>
                </c:pt>
                <c:pt idx="306">
                  <c:v>B07F6GXNPB</c:v>
                </c:pt>
                <c:pt idx="307">
                  <c:v>B07FJNNZCJ</c:v>
                </c:pt>
                <c:pt idx="308">
                  <c:v>B07FL3WRX5</c:v>
                </c:pt>
                <c:pt idx="309">
                  <c:v>B07FXLC2G2</c:v>
                </c:pt>
                <c:pt idx="310">
                  <c:v>B07G147SZD</c:v>
                </c:pt>
                <c:pt idx="311">
                  <c:v>B07G3YNLJB</c:v>
                </c:pt>
                <c:pt idx="312">
                  <c:v>B07GLNJC25</c:v>
                </c:pt>
                <c:pt idx="313">
                  <c:v>B07GLS2563</c:v>
                </c:pt>
                <c:pt idx="314">
                  <c:v>B07GLSKXS1</c:v>
                </c:pt>
                <c:pt idx="315">
                  <c:v>B07GMFY9QM</c:v>
                </c:pt>
                <c:pt idx="316">
                  <c:v>B07GNC2592</c:v>
                </c:pt>
                <c:pt idx="317">
                  <c:v>B07GPXXNNG</c:v>
                </c:pt>
                <c:pt idx="318">
                  <c:v>B07GQD4K6L</c:v>
                </c:pt>
                <c:pt idx="319">
                  <c:v>B07GVGTSLN</c:v>
                </c:pt>
                <c:pt idx="320">
                  <c:v>B07GVR9TG7</c:v>
                </c:pt>
                <c:pt idx="321">
                  <c:v>B07GWTWFS2</c:v>
                </c:pt>
                <c:pt idx="322">
                  <c:v>B07GXHC691</c:v>
                </c:pt>
                <c:pt idx="323">
                  <c:v>B07GXPDLYQ</c:v>
                </c:pt>
                <c:pt idx="324">
                  <c:v>B07H1S7XW8</c:v>
                </c:pt>
                <c:pt idx="325">
                  <c:v>B07H3N8RJH</c:v>
                </c:pt>
                <c:pt idx="326">
                  <c:v>B07H3WDC4X</c:v>
                </c:pt>
                <c:pt idx="327">
                  <c:v>B07H5PBN54</c:v>
                </c:pt>
                <c:pt idx="328">
                  <c:v>B07H8W9PB6</c:v>
                </c:pt>
                <c:pt idx="329">
                  <c:v>B07HK53XM4</c:v>
                </c:pt>
                <c:pt idx="330">
                  <c:v>B07HZ2QCGR</c:v>
                </c:pt>
                <c:pt idx="331">
                  <c:v>B07J2BQZD6</c:v>
                </c:pt>
                <c:pt idx="332">
                  <c:v>B07J2NGB69</c:v>
                </c:pt>
                <c:pt idx="333">
                  <c:v>B07J9KXQCC</c:v>
                </c:pt>
                <c:pt idx="334">
                  <c:v>B07JB2Y4SR</c:v>
                </c:pt>
                <c:pt idx="335">
                  <c:v>B07JF9B592</c:v>
                </c:pt>
                <c:pt idx="336">
                  <c:v>B07JGCGNDG</c:v>
                </c:pt>
                <c:pt idx="337">
                  <c:v>B07JGDB5M1</c:v>
                </c:pt>
                <c:pt idx="338">
                  <c:v>B07JH1C41D</c:v>
                </c:pt>
                <c:pt idx="339">
                  <c:v>B07JH1CBGW</c:v>
                </c:pt>
                <c:pt idx="340">
                  <c:v>B07JJFSG2B</c:v>
                </c:pt>
                <c:pt idx="341">
                  <c:v>B07JNVF678</c:v>
                </c:pt>
                <c:pt idx="342">
                  <c:v>B07JPJJZ2H</c:v>
                </c:pt>
                <c:pt idx="343">
                  <c:v>B07JPX9CR7</c:v>
                </c:pt>
                <c:pt idx="344">
                  <c:v>B07JQKQ91F</c:v>
                </c:pt>
                <c:pt idx="345">
                  <c:v>B07JW1Y6XV</c:v>
                </c:pt>
                <c:pt idx="346">
                  <c:v>B07JW9H4J1</c:v>
                </c:pt>
                <c:pt idx="347">
                  <c:v>B07JZSG42Y</c:v>
                </c:pt>
                <c:pt idx="348">
                  <c:v>B07K19NYZ8</c:v>
                </c:pt>
                <c:pt idx="349">
                  <c:v>B07K2HVKLL</c:v>
                </c:pt>
                <c:pt idx="350">
                  <c:v>B07KCMR8D6</c:v>
                </c:pt>
                <c:pt idx="351">
                  <c:v>B07KKJPTWB</c:v>
                </c:pt>
                <c:pt idx="352">
                  <c:v>B07KNM95JK</c:v>
                </c:pt>
                <c:pt idx="353">
                  <c:v>B07KR5P3YD</c:v>
                </c:pt>
                <c:pt idx="354">
                  <c:v>B07KRCW6LZ</c:v>
                </c:pt>
                <c:pt idx="355">
                  <c:v>B07KSB1MLX</c:v>
                </c:pt>
                <c:pt idx="356">
                  <c:v>B07KSMBL2H</c:v>
                </c:pt>
                <c:pt idx="357">
                  <c:v>B07KY3FNQP</c:v>
                </c:pt>
                <c:pt idx="358">
                  <c:v>B07L1N3TJX</c:v>
                </c:pt>
                <c:pt idx="359">
                  <c:v>B07L3NDN24</c:v>
                </c:pt>
                <c:pt idx="360">
                  <c:v>B07L5L4GTB</c:v>
                </c:pt>
                <c:pt idx="361">
                  <c:v>B07L8KNP5F</c:v>
                </c:pt>
                <c:pt idx="362">
                  <c:v>B07L9FW9GF</c:v>
                </c:pt>
                <c:pt idx="363">
                  <c:v>B07LDN9Q2P</c:v>
                </c:pt>
                <c:pt idx="364">
                  <c:v>B07LDPLSZC</c:v>
                </c:pt>
                <c:pt idx="365">
                  <c:v>B07LFQLKFZ</c:v>
                </c:pt>
                <c:pt idx="366">
                  <c:v>B07LFWP97N</c:v>
                </c:pt>
                <c:pt idx="367">
                  <c:v>B07LG59NPV</c:v>
                </c:pt>
                <c:pt idx="368">
                  <c:v>B07LG96SDB</c:v>
                </c:pt>
                <c:pt idx="369">
                  <c:v>B07LGT55SJ</c:v>
                </c:pt>
                <c:pt idx="370">
                  <c:v>B07M69276N</c:v>
                </c:pt>
                <c:pt idx="371">
                  <c:v>B07MDRGHWQ</c:v>
                </c:pt>
                <c:pt idx="372">
                  <c:v>B07MKFNHKG</c:v>
                </c:pt>
                <c:pt idx="373">
                  <c:v>B07MKMFKPG</c:v>
                </c:pt>
                <c:pt idx="374">
                  <c:v>B07MP21WJD</c:v>
                </c:pt>
                <c:pt idx="375">
                  <c:v>B07MSLTW8Z</c:v>
                </c:pt>
                <c:pt idx="376">
                  <c:v>B07N2MGB3G</c:v>
                </c:pt>
                <c:pt idx="377">
                  <c:v>B07N42JB4S</c:v>
                </c:pt>
                <c:pt idx="378">
                  <c:v>B07N8RQ6W7</c:v>
                </c:pt>
                <c:pt idx="379">
                  <c:v>B07NC12T2R</c:v>
                </c:pt>
                <c:pt idx="380">
                  <c:v>B07NCKMXVZ</c:v>
                </c:pt>
                <c:pt idx="381">
                  <c:v>B07NKNBTT3</c:v>
                </c:pt>
                <c:pt idx="382">
                  <c:v>B07NPBG1B4</c:v>
                </c:pt>
                <c:pt idx="383">
                  <c:v>B07NRTCDS5</c:v>
                </c:pt>
                <c:pt idx="384">
                  <c:v>B07NTKGW45</c:v>
                </c:pt>
                <c:pt idx="385">
                  <c:v>B07P1BR7L8</c:v>
                </c:pt>
                <c:pt idx="386">
                  <c:v>B07P434WJY</c:v>
                </c:pt>
                <c:pt idx="387">
                  <c:v>B07P681N66</c:v>
                </c:pt>
                <c:pt idx="388">
                  <c:v>B07PFJ5VQD</c:v>
                </c:pt>
                <c:pt idx="389">
                  <c:v>B07PFJ5W31</c:v>
                </c:pt>
                <c:pt idx="390">
                  <c:v>B07PLHTTB4</c:v>
                </c:pt>
                <c:pt idx="391">
                  <c:v>B07PR1CL3S</c:v>
                </c:pt>
                <c:pt idx="392">
                  <c:v>B07Q4NJQC5</c:v>
                </c:pt>
                <c:pt idx="393">
                  <c:v>B07Q4QV1DL</c:v>
                </c:pt>
                <c:pt idx="394">
                  <c:v>B07Q7561HD</c:v>
                </c:pt>
                <c:pt idx="395">
                  <c:v>B07QCWY5XV</c:v>
                </c:pt>
                <c:pt idx="396">
                  <c:v>B07QDSN9V6</c:v>
                </c:pt>
                <c:pt idx="397">
                  <c:v>B07QHHCB27</c:v>
                </c:pt>
                <c:pt idx="398">
                  <c:v>B07QMRHWJD</c:v>
                </c:pt>
                <c:pt idx="399">
                  <c:v>B07QZ3CZ48</c:v>
                </c:pt>
                <c:pt idx="400">
                  <c:v>B07R679HTT</c:v>
                </c:pt>
                <c:pt idx="401">
                  <c:v>B07R99NBVB</c:v>
                </c:pt>
                <c:pt idx="402">
                  <c:v>B07RCGTZ4M</c:v>
                </c:pt>
                <c:pt idx="403">
                  <c:v>B07RD611Z8</c:v>
                </c:pt>
                <c:pt idx="404">
                  <c:v>B07RX14W1Q</c:v>
                </c:pt>
                <c:pt idx="405">
                  <c:v>B07RX42D3D</c:v>
                </c:pt>
                <c:pt idx="406">
                  <c:v>B07RY2X9MP</c:v>
                </c:pt>
                <c:pt idx="407">
                  <c:v>B07RZZ1QSW</c:v>
                </c:pt>
                <c:pt idx="408">
                  <c:v>B07S7DCJKS</c:v>
                </c:pt>
                <c:pt idx="409">
                  <c:v>B07S851WX5</c:v>
                </c:pt>
                <c:pt idx="410">
                  <c:v>B07S9M8YTY</c:v>
                </c:pt>
                <c:pt idx="411">
                  <c:v>B07S9S86BF</c:v>
                </c:pt>
                <c:pt idx="412">
                  <c:v>B07SBGFDX9</c:v>
                </c:pt>
                <c:pt idx="413">
                  <c:v>B07SLMR1K6</c:v>
                </c:pt>
                <c:pt idx="414">
                  <c:v>B07SLNG3LW</c:v>
                </c:pt>
                <c:pt idx="415">
                  <c:v>B07SPVMSC6</c:v>
                </c:pt>
                <c:pt idx="416">
                  <c:v>B07SRM58TP</c:v>
                </c:pt>
                <c:pt idx="417">
                  <c:v>B07SY4C3TD</c:v>
                </c:pt>
                <c:pt idx="418">
                  <c:v>B07SYYVP69</c:v>
                </c:pt>
                <c:pt idx="419">
                  <c:v>B07T4D9FNY</c:v>
                </c:pt>
                <c:pt idx="420">
                  <c:v>B07T5DKR5D</c:v>
                </c:pt>
                <c:pt idx="421">
                  <c:v>B07T9FV9YP</c:v>
                </c:pt>
                <c:pt idx="422">
                  <c:v>B07TC9F7PN</c:v>
                </c:pt>
                <c:pt idx="423">
                  <c:v>B07TCN5VR9</c:v>
                </c:pt>
                <c:pt idx="424">
                  <c:v>B07TMCXRFV</c:v>
                </c:pt>
                <c:pt idx="425">
                  <c:v>B07TR5HSR9</c:v>
                </c:pt>
                <c:pt idx="426">
                  <c:v>B07TTSS5MP</c:v>
                </c:pt>
                <c:pt idx="427">
                  <c:v>B07TXCY3YK</c:v>
                </c:pt>
                <c:pt idx="428">
                  <c:v>B07V5YF4ND</c:v>
                </c:pt>
                <c:pt idx="429">
                  <c:v>B07V82W5CN</c:v>
                </c:pt>
                <c:pt idx="430">
                  <c:v>B07VJ9ZTXS</c:v>
                </c:pt>
                <c:pt idx="431">
                  <c:v>B07VNFP3C2</c:v>
                </c:pt>
                <c:pt idx="432">
                  <c:v>B07VQGVL68</c:v>
                </c:pt>
                <c:pt idx="433">
                  <c:v>B07VSG5SXZ</c:v>
                </c:pt>
                <c:pt idx="434">
                  <c:v>B07VTFN6HM</c:v>
                </c:pt>
                <c:pt idx="435">
                  <c:v>B07VV37FT4</c:v>
                </c:pt>
                <c:pt idx="436">
                  <c:v>B07VVXJ2P5</c:v>
                </c:pt>
                <c:pt idx="437">
                  <c:v>B07VX71FZP</c:v>
                </c:pt>
                <c:pt idx="438">
                  <c:v>B07VZH6ZBB</c:v>
                </c:pt>
                <c:pt idx="439">
                  <c:v>B07VZYMQNZ</c:v>
                </c:pt>
                <c:pt idx="440">
                  <c:v>B07W14CHV8</c:v>
                </c:pt>
                <c:pt idx="441">
                  <c:v>B07W4HTS8Q</c:v>
                </c:pt>
                <c:pt idx="442">
                  <c:v>B07W6VWZ8C</c:v>
                </c:pt>
                <c:pt idx="443">
                  <c:v>B07W7Z6DVL</c:v>
                </c:pt>
                <c:pt idx="444">
                  <c:v>B07W9KYT62</c:v>
                </c:pt>
                <c:pt idx="445">
                  <c:v>B07WDK3ZS2</c:v>
                </c:pt>
                <c:pt idx="446">
                  <c:v>B07WDK3ZS6</c:v>
                </c:pt>
                <c:pt idx="447">
                  <c:v>B07WDKLDRX</c:v>
                </c:pt>
                <c:pt idx="448">
                  <c:v>B07WDKLRM4</c:v>
                </c:pt>
                <c:pt idx="449">
                  <c:v>B07WFPMGQQ</c:v>
                </c:pt>
                <c:pt idx="450">
                  <c:v>B07WG8PDCW</c:v>
                </c:pt>
                <c:pt idx="451">
                  <c:v>B07WGMMQGP</c:v>
                </c:pt>
                <c:pt idx="452">
                  <c:v>B07WGPBXY9</c:v>
                </c:pt>
                <c:pt idx="453">
                  <c:v>B07WGPKMP5</c:v>
                </c:pt>
                <c:pt idx="454">
                  <c:v>B07WGPKTS4</c:v>
                </c:pt>
                <c:pt idx="455">
                  <c:v>B07WHQBZLS</c:v>
                </c:pt>
                <c:pt idx="456">
                  <c:v>B07WHQWXL7</c:v>
                </c:pt>
                <c:pt idx="457">
                  <c:v>B07WHS7MZ1</c:v>
                </c:pt>
                <c:pt idx="458">
                  <c:v>B07WHSJXLF</c:v>
                </c:pt>
                <c:pt idx="459">
                  <c:v>B07WJV6P1R</c:v>
                </c:pt>
                <c:pt idx="460">
                  <c:v>B07WJWRNVK</c:v>
                </c:pt>
                <c:pt idx="461">
                  <c:v>B07WJXCTG9</c:v>
                </c:pt>
                <c:pt idx="462">
                  <c:v>B07WKB69RS</c:v>
                </c:pt>
                <c:pt idx="463">
                  <c:v>B07WKBD37W</c:v>
                </c:pt>
                <c:pt idx="464">
                  <c:v>B07WMS7TWB</c:v>
                </c:pt>
                <c:pt idx="465">
                  <c:v>B07WNK1FFN</c:v>
                </c:pt>
                <c:pt idx="466">
                  <c:v>B07WVQG8WZ</c:v>
                </c:pt>
                <c:pt idx="467">
                  <c:v>B07X2L5Z8C</c:v>
                </c:pt>
                <c:pt idx="468">
                  <c:v>B07X963JNS</c:v>
                </c:pt>
                <c:pt idx="469">
                  <c:v>B07XCM6T4N</c:v>
                </c:pt>
                <c:pt idx="470">
                  <c:v>B07XJWTYM2</c:v>
                </c:pt>
                <c:pt idx="471">
                  <c:v>B07XJYYH7L</c:v>
                </c:pt>
                <c:pt idx="472">
                  <c:v>B07XLCFSSN</c:v>
                </c:pt>
                <c:pt idx="473">
                  <c:v>B07XLML2YS</c:v>
                </c:pt>
                <c:pt idx="474">
                  <c:v>B07Y1RCCW5</c:v>
                </c:pt>
                <c:pt idx="475">
                  <c:v>B07Y5FDPKV</c:v>
                </c:pt>
                <c:pt idx="476">
                  <c:v>B07Y9PY6Y1</c:v>
                </c:pt>
                <c:pt idx="477">
                  <c:v>B07YC8JHMB</c:v>
                </c:pt>
                <c:pt idx="478">
                  <c:v>B07YCBSCYB</c:v>
                </c:pt>
                <c:pt idx="479">
                  <c:v>B07YFWVRCM</c:v>
                </c:pt>
                <c:pt idx="480">
                  <c:v>B07YL54NVJ</c:v>
                </c:pt>
                <c:pt idx="481">
                  <c:v>B07YNHCW6N</c:v>
                </c:pt>
                <c:pt idx="482">
                  <c:v>B07YNTJ8ZM</c:v>
                </c:pt>
                <c:pt idx="483">
                  <c:v>B07YQ5SN4H</c:v>
                </c:pt>
                <c:pt idx="484">
                  <c:v>B07YR26BJ3</c:v>
                </c:pt>
                <c:pt idx="485">
                  <c:v>B07YSJ7FF1</c:v>
                </c:pt>
                <c:pt idx="486">
                  <c:v>B07YTNKVJQ</c:v>
                </c:pt>
                <c:pt idx="487">
                  <c:v>B07YWS9SP9</c:v>
                </c:pt>
                <c:pt idx="488">
                  <c:v>B07YY1BY5B</c:v>
                </c:pt>
                <c:pt idx="489">
                  <c:v>B07YZG8PPY</c:v>
                </c:pt>
                <c:pt idx="490">
                  <c:v>B07Z1X6VFC</c:v>
                </c:pt>
                <c:pt idx="491">
                  <c:v>B07Z1YVP72</c:v>
                </c:pt>
                <c:pt idx="492">
                  <c:v>B07Z1Z77ZZ</c:v>
                </c:pt>
                <c:pt idx="493">
                  <c:v>B07Z3K96FR</c:v>
                </c:pt>
                <c:pt idx="494">
                  <c:v>B07Z51CGGH</c:v>
                </c:pt>
                <c:pt idx="495">
                  <c:v>B07Z53L5QL</c:v>
                </c:pt>
                <c:pt idx="496">
                  <c:v>B07ZJND9B9</c:v>
                </c:pt>
                <c:pt idx="497">
                  <c:v>B07ZKD8T1Q</c:v>
                </c:pt>
                <c:pt idx="498">
                  <c:v>B07ZR4S1G4</c:v>
                </c:pt>
                <c:pt idx="499">
                  <c:v>B0811VCGL5</c:v>
                </c:pt>
                <c:pt idx="500">
                  <c:v>B0814LP6S9</c:v>
                </c:pt>
                <c:pt idx="501">
                  <c:v>B0814P4L98</c:v>
                </c:pt>
                <c:pt idx="502">
                  <c:v>B0814ZY6FP</c:v>
                </c:pt>
                <c:pt idx="503">
                  <c:v>B0819HZPXL</c:v>
                </c:pt>
                <c:pt idx="504">
                  <c:v>B0819ZZK5K</c:v>
                </c:pt>
                <c:pt idx="505">
                  <c:v>B081B1JL35</c:v>
                </c:pt>
                <c:pt idx="506">
                  <c:v>B081FG1QYX</c:v>
                </c:pt>
                <c:pt idx="507">
                  <c:v>B081FJWN52</c:v>
                </c:pt>
                <c:pt idx="508">
                  <c:v>B081NHWT6Z</c:v>
                </c:pt>
                <c:pt idx="509">
                  <c:v>B081RLM75M</c:v>
                </c:pt>
                <c:pt idx="510">
                  <c:v>B08235JZFB</c:v>
                </c:pt>
                <c:pt idx="511">
                  <c:v>B08243SKCK</c:v>
                </c:pt>
                <c:pt idx="512">
                  <c:v>B082FTPRSK</c:v>
                </c:pt>
                <c:pt idx="513">
                  <c:v>B082KVTRW8</c:v>
                </c:pt>
                <c:pt idx="514">
                  <c:v>B082LSVT4B</c:v>
                </c:pt>
                <c:pt idx="515">
                  <c:v>B082LZGK39</c:v>
                </c:pt>
                <c:pt idx="516">
                  <c:v>B082T6GVG9</c:v>
                </c:pt>
                <c:pt idx="517">
                  <c:v>B082T6GVLJ</c:v>
                </c:pt>
                <c:pt idx="518">
                  <c:v>B082T6GXS5</c:v>
                </c:pt>
                <c:pt idx="519">
                  <c:v>B082T6V3DT</c:v>
                </c:pt>
                <c:pt idx="520">
                  <c:v>B082ZQ4479</c:v>
                </c:pt>
                <c:pt idx="521">
                  <c:v>B0832W3B7Q</c:v>
                </c:pt>
                <c:pt idx="522">
                  <c:v>B083342NKJ</c:v>
                </c:pt>
                <c:pt idx="523">
                  <c:v>B0836JGZ74</c:v>
                </c:pt>
                <c:pt idx="524">
                  <c:v>B083GKDRKR</c:v>
                </c:pt>
                <c:pt idx="525">
                  <c:v>B083GQGT3Z</c:v>
                </c:pt>
                <c:pt idx="526">
                  <c:v>B083J64CBB</c:v>
                </c:pt>
                <c:pt idx="527">
                  <c:v>B083M7WPZD</c:v>
                </c:pt>
                <c:pt idx="528">
                  <c:v>B083P71WKK</c:v>
                </c:pt>
                <c:pt idx="529">
                  <c:v>B083RC4WFJ</c:v>
                </c:pt>
                <c:pt idx="530">
                  <c:v>B083RCTXLL</c:v>
                </c:pt>
                <c:pt idx="531">
                  <c:v>B083RD1J99</c:v>
                </c:pt>
                <c:pt idx="532">
                  <c:v>B083T5G5PM</c:v>
                </c:pt>
                <c:pt idx="533">
                  <c:v>B0841KQR1Z</c:v>
                </c:pt>
                <c:pt idx="534">
                  <c:v>B08444S68L</c:v>
                </c:pt>
                <c:pt idx="535">
                  <c:v>B08461VC1Z</c:v>
                </c:pt>
                <c:pt idx="536">
                  <c:v>B0846D5CBP</c:v>
                </c:pt>
                <c:pt idx="537">
                  <c:v>B084872DQY</c:v>
                </c:pt>
                <c:pt idx="538">
                  <c:v>B08497Z1MQ</c:v>
                </c:pt>
                <c:pt idx="539">
                  <c:v>B08498D67S</c:v>
                </c:pt>
                <c:pt idx="540">
                  <c:v>B08498H13H</c:v>
                </c:pt>
                <c:pt idx="541">
                  <c:v>B084BR3QX8</c:v>
                </c:pt>
                <c:pt idx="542">
                  <c:v>B084DTMYWK</c:v>
                </c:pt>
                <c:pt idx="543">
                  <c:v>B084MZXJN6</c:v>
                </c:pt>
                <c:pt idx="544">
                  <c:v>B084MZXJNK</c:v>
                </c:pt>
                <c:pt idx="545">
                  <c:v>B084MZYBTV</c:v>
                </c:pt>
                <c:pt idx="546">
                  <c:v>B084N133Y7</c:v>
                </c:pt>
                <c:pt idx="547">
                  <c:v>B084N18QZY</c:v>
                </c:pt>
                <c:pt idx="548">
                  <c:v>B084N1BM9L</c:v>
                </c:pt>
                <c:pt idx="549">
                  <c:v>B084PJSSQ1</c:v>
                </c:pt>
                <c:pt idx="550">
                  <c:v>B085194JFL</c:v>
                </c:pt>
                <c:pt idx="551">
                  <c:v>B0856HNMR7</c:v>
                </c:pt>
                <c:pt idx="552">
                  <c:v>B0856HY85J</c:v>
                </c:pt>
                <c:pt idx="553">
                  <c:v>B0859M539M</c:v>
                </c:pt>
                <c:pt idx="554">
                  <c:v>B085CZ3SR1</c:v>
                </c:pt>
                <c:pt idx="555">
                  <c:v>B085DTN6R2</c:v>
                </c:pt>
                <c:pt idx="556">
                  <c:v>B085HY1DGR</c:v>
                </c:pt>
                <c:pt idx="557">
                  <c:v>B085LPT5F4</c:v>
                </c:pt>
                <c:pt idx="558">
                  <c:v>B085W8CFLH</c:v>
                </c:pt>
                <c:pt idx="559">
                  <c:v>B086199CWG</c:v>
                </c:pt>
                <c:pt idx="560">
                  <c:v>B086394NY5</c:v>
                </c:pt>
                <c:pt idx="561">
                  <c:v>B086GVRP63</c:v>
                </c:pt>
                <c:pt idx="562">
                  <c:v>B086JTMRYL</c:v>
                </c:pt>
                <c:pt idx="563">
                  <c:v>B086PXQ2R4</c:v>
                </c:pt>
                <c:pt idx="564">
                  <c:v>B086Q3QMFS</c:v>
                </c:pt>
                <c:pt idx="565">
                  <c:v>B086WMSCN3</c:v>
                </c:pt>
                <c:pt idx="566">
                  <c:v>B086X18Q71</c:v>
                </c:pt>
                <c:pt idx="567">
                  <c:v>B0873L7J6X</c:v>
                </c:pt>
                <c:pt idx="568">
                  <c:v>B087FXHB6J</c:v>
                </c:pt>
                <c:pt idx="569">
                  <c:v>B087JWLZ2K</c:v>
                </c:pt>
                <c:pt idx="570">
                  <c:v>B0883KDSXC</c:v>
                </c:pt>
                <c:pt idx="571">
                  <c:v>B0883LQJ6B</c:v>
                </c:pt>
                <c:pt idx="572">
                  <c:v>B088GXTJM3</c:v>
                </c:pt>
                <c:pt idx="573">
                  <c:v>B088WCFPQF</c:v>
                </c:pt>
                <c:pt idx="574">
                  <c:v>B088Z1YWBC</c:v>
                </c:pt>
                <c:pt idx="575">
                  <c:v>B088ZFJY82</c:v>
                </c:pt>
                <c:pt idx="576">
                  <c:v>B088ZTJT2R</c:v>
                </c:pt>
                <c:pt idx="577">
                  <c:v>B089BDBDGM</c:v>
                </c:pt>
                <c:pt idx="578">
                  <c:v>B089WB69Y1</c:v>
                </c:pt>
                <c:pt idx="579">
                  <c:v>B08B42LWKN</c:v>
                </c:pt>
                <c:pt idx="580">
                  <c:v>B08B6XWQ1C</c:v>
                </c:pt>
                <c:pt idx="581">
                  <c:v>B08BCKN299</c:v>
                </c:pt>
                <c:pt idx="582">
                  <c:v>B08BG4M4N7</c:v>
                </c:pt>
                <c:pt idx="583">
                  <c:v>B08BJN4MP3</c:v>
                </c:pt>
                <c:pt idx="584">
                  <c:v>B08BQ947H3</c:v>
                </c:pt>
                <c:pt idx="585">
                  <c:v>B08C4Z69LN</c:v>
                </c:pt>
                <c:pt idx="586">
                  <c:v>B08C7TYHPB</c:v>
                </c:pt>
                <c:pt idx="587">
                  <c:v>B08CDKQ8T6</c:v>
                </c:pt>
                <c:pt idx="588">
                  <c:v>B08CF3B7N1</c:v>
                </c:pt>
                <c:pt idx="589">
                  <c:v>B08CF3D7QR</c:v>
                </c:pt>
                <c:pt idx="590">
                  <c:v>B08CF4SCNP</c:v>
                </c:pt>
                <c:pt idx="591">
                  <c:v>B08CFCK6CW</c:v>
                </c:pt>
                <c:pt idx="592">
                  <c:v>B08CFJBZRK</c:v>
                </c:pt>
                <c:pt idx="593">
                  <c:v>B08CGW4GYR</c:v>
                </c:pt>
                <c:pt idx="594">
                  <c:v>B08CHKQ8D4</c:v>
                </c:pt>
                <c:pt idx="595">
                  <c:v>B08CHZ3ZQ7</c:v>
                </c:pt>
                <c:pt idx="596">
                  <c:v>B08CKW1KH9</c:v>
                </c:pt>
                <c:pt idx="597">
                  <c:v>B08CNLYKW5</c:v>
                </c:pt>
                <c:pt idx="598">
                  <c:v>B08CRRQK6Z</c:v>
                </c:pt>
                <c:pt idx="599">
                  <c:v>B08CS3BT4L</c:v>
                </c:pt>
                <c:pt idx="600">
                  <c:v>B08CT62BM1</c:v>
                </c:pt>
                <c:pt idx="601">
                  <c:v>B08CTNJ985</c:v>
                </c:pt>
                <c:pt idx="602">
                  <c:v>B08CTQP51L</c:v>
                </c:pt>
                <c:pt idx="603">
                  <c:v>B08CYNJ5KY</c:v>
                </c:pt>
                <c:pt idx="604">
                  <c:v>B08CYPB15D</c:v>
                </c:pt>
                <c:pt idx="605">
                  <c:v>B08CZHGHKH</c:v>
                </c:pt>
                <c:pt idx="606">
                  <c:v>B08D11DZ2W</c:v>
                </c:pt>
                <c:pt idx="607">
                  <c:v>B08D64C9FN</c:v>
                </c:pt>
                <c:pt idx="608">
                  <c:v>B08D6RCM3Q</c:v>
                </c:pt>
                <c:pt idx="609">
                  <c:v>B08D75R3Z1</c:v>
                </c:pt>
                <c:pt idx="610">
                  <c:v>B08D77XZX5</c:v>
                </c:pt>
                <c:pt idx="611">
                  <c:v>B08D9MNH4B</c:v>
                </c:pt>
                <c:pt idx="612">
                  <c:v>B08D9NDZ1Y</c:v>
                </c:pt>
                <c:pt idx="613">
                  <c:v>B08DCVRW98</c:v>
                </c:pt>
                <c:pt idx="614">
                  <c:v>B08DDRGWTJ</c:v>
                </c:pt>
                <c:pt idx="615">
                  <c:v>B08DPLCM6T</c:v>
                </c:pt>
                <c:pt idx="616">
                  <c:v>B08F47T4X5</c:v>
                </c:pt>
                <c:pt idx="617">
                  <c:v>B08FB2LNSZ</c:v>
                </c:pt>
                <c:pt idx="618">
                  <c:v>B08FD2VSD9</c:v>
                </c:pt>
                <c:pt idx="619">
                  <c:v>B08FGNPQ9X</c:v>
                </c:pt>
                <c:pt idx="620">
                  <c:v>B08FN6WGDQ</c:v>
                </c:pt>
                <c:pt idx="621">
                  <c:v>B08FTFXNNB</c:v>
                </c:pt>
                <c:pt idx="622">
                  <c:v>B08FY4FG5X</c:v>
                </c:pt>
                <c:pt idx="623">
                  <c:v>B08FYB5HHK</c:v>
                </c:pt>
                <c:pt idx="624">
                  <c:v>B08G1RW2Q3</c:v>
                </c:pt>
                <c:pt idx="625">
                  <c:v>B08G28Z33M</c:v>
                </c:pt>
                <c:pt idx="626">
                  <c:v>B08G43CCLC</c:v>
                </c:pt>
                <c:pt idx="627">
                  <c:v>B08G8H8DPL</c:v>
                </c:pt>
                <c:pt idx="628">
                  <c:v>B08GJ57MKL</c:v>
                </c:pt>
                <c:pt idx="629">
                  <c:v>B08GJNM9N7</c:v>
                </c:pt>
                <c:pt idx="630">
                  <c:v>B08GM5S4CQ</c:v>
                </c:pt>
                <c:pt idx="631">
                  <c:v>B08GSQXLJ2</c:v>
                </c:pt>
                <c:pt idx="632">
                  <c:v>B08GTYFC37</c:v>
                </c:pt>
                <c:pt idx="633">
                  <c:v>B08GYG6T12</c:v>
                </c:pt>
                <c:pt idx="634">
                  <c:v>B08H21B6V7</c:v>
                </c:pt>
                <c:pt idx="635">
                  <c:v>B08H5L8V1L</c:v>
                </c:pt>
                <c:pt idx="636">
                  <c:v>B08H673XKN</c:v>
                </c:pt>
                <c:pt idx="637">
                  <c:v>B08H6B3G96</c:v>
                </c:pt>
                <c:pt idx="638">
                  <c:v>B08H6CZSHT</c:v>
                </c:pt>
                <c:pt idx="639">
                  <c:v>B08H9Z3XQW</c:v>
                </c:pt>
                <c:pt idx="640">
                  <c:v>B08HD7JQHX</c:v>
                </c:pt>
                <c:pt idx="641">
                  <c:v>B08HDCWDXD</c:v>
                </c:pt>
                <c:pt idx="642">
                  <c:v>B08HDH26JX</c:v>
                </c:pt>
                <c:pt idx="643">
                  <c:v>B08HDJ86NZ</c:v>
                </c:pt>
                <c:pt idx="644">
                  <c:v>B08HF4W2CT</c:v>
                </c:pt>
                <c:pt idx="645">
                  <c:v>B08HLC7Z3G</c:v>
                </c:pt>
                <c:pt idx="646">
                  <c:v>B08HLZ28QC</c:v>
                </c:pt>
                <c:pt idx="647">
                  <c:v>B08HQL67D6</c:v>
                </c:pt>
                <c:pt idx="648">
                  <c:v>B08HV25BBQ</c:v>
                </c:pt>
                <c:pt idx="649">
                  <c:v>B08HV83HL3</c:v>
                </c:pt>
                <c:pt idx="650">
                  <c:v>B08HVJCW95</c:v>
                </c:pt>
                <c:pt idx="651">
                  <c:v>B08HVL8QN3</c:v>
                </c:pt>
                <c:pt idx="652">
                  <c:v>B08J4PL1Z3</c:v>
                </c:pt>
                <c:pt idx="653">
                  <c:v>B08J7VCT12</c:v>
                </c:pt>
                <c:pt idx="654">
                  <c:v>B08J82K4GX</c:v>
                </c:pt>
                <c:pt idx="655">
                  <c:v>B08JD36C6H</c:v>
                </c:pt>
                <c:pt idx="656">
                  <c:v>B08JKPVDKL</c:v>
                </c:pt>
                <c:pt idx="657">
                  <c:v>B08JMC1988</c:v>
                </c:pt>
                <c:pt idx="658">
                  <c:v>B08JQN8DGZ</c:v>
                </c:pt>
                <c:pt idx="659">
                  <c:v>B08JV91JTK</c:v>
                </c:pt>
                <c:pt idx="660">
                  <c:v>B08JW1GVS7</c:v>
                </c:pt>
                <c:pt idx="661">
                  <c:v>B08K36NZSV</c:v>
                </c:pt>
                <c:pt idx="662">
                  <c:v>B08K4PSZ3V</c:v>
                </c:pt>
                <c:pt idx="663">
                  <c:v>B08K4RDQ71</c:v>
                </c:pt>
                <c:pt idx="664">
                  <c:v>B08K9PX15C</c:v>
                </c:pt>
                <c:pt idx="665">
                  <c:v>B08KDBLMQP</c:v>
                </c:pt>
                <c:pt idx="666">
                  <c:v>B08KHM9VBJ</c:v>
                </c:pt>
                <c:pt idx="667">
                  <c:v>B08KRMK9LZ</c:v>
                </c:pt>
                <c:pt idx="668">
                  <c:v>B08KS2KQTK</c:v>
                </c:pt>
                <c:pt idx="669">
                  <c:v>B08L12N5H1</c:v>
                </c:pt>
                <c:pt idx="670">
                  <c:v>B08L4SBJRY</c:v>
                </c:pt>
                <c:pt idx="671">
                  <c:v>B08L5FM4JC</c:v>
                </c:pt>
                <c:pt idx="672">
                  <c:v>B08L5HMJVW</c:v>
                </c:pt>
                <c:pt idx="673">
                  <c:v>B08L7J3T31</c:v>
                </c:pt>
                <c:pt idx="674">
                  <c:v>B08L879JSN</c:v>
                </c:pt>
                <c:pt idx="675">
                  <c:v>B08LHTJTBB</c:v>
                </c:pt>
                <c:pt idx="676">
                  <c:v>B08LKS3LSP</c:v>
                </c:pt>
                <c:pt idx="677">
                  <c:v>B08LPJZSSW</c:v>
                </c:pt>
                <c:pt idx="678">
                  <c:v>B08LT9BMPP</c:v>
                </c:pt>
                <c:pt idx="679">
                  <c:v>B08LVVTGZK</c:v>
                </c:pt>
                <c:pt idx="680">
                  <c:v>B08LW31NQ6</c:v>
                </c:pt>
                <c:pt idx="681">
                  <c:v>B08M66K48D</c:v>
                </c:pt>
                <c:pt idx="682">
                  <c:v>B08MC57J31</c:v>
                </c:pt>
                <c:pt idx="683">
                  <c:v>B08MCD9JFY</c:v>
                </c:pt>
                <c:pt idx="684">
                  <c:v>B08MTCKDYN</c:v>
                </c:pt>
                <c:pt idx="685">
                  <c:v>B08MTLLSL8</c:v>
                </c:pt>
                <c:pt idx="686">
                  <c:v>B08MV82R99</c:v>
                </c:pt>
                <c:pt idx="687">
                  <c:v>B08MVSGXMY</c:v>
                </c:pt>
                <c:pt idx="688">
                  <c:v>B08MVXPTDG</c:v>
                </c:pt>
                <c:pt idx="689">
                  <c:v>B08MWJTST6</c:v>
                </c:pt>
                <c:pt idx="690">
                  <c:v>B08MXJYB2V</c:v>
                </c:pt>
                <c:pt idx="691">
                  <c:v>B08MZNT7GP</c:v>
                </c:pt>
                <c:pt idx="692">
                  <c:v>B08MZQBFLN</c:v>
                </c:pt>
                <c:pt idx="693">
                  <c:v>B08N1WL9XW</c:v>
                </c:pt>
                <c:pt idx="694">
                  <c:v>B08N6P8G5K</c:v>
                </c:pt>
                <c:pt idx="695">
                  <c:v>B08NCKT9FG</c:v>
                </c:pt>
                <c:pt idx="696">
                  <c:v>B08NW8GHCJ</c:v>
                </c:pt>
                <c:pt idx="697">
                  <c:v>B08P9RYPLR</c:v>
                </c:pt>
                <c:pt idx="698">
                  <c:v>B08PFSZ7FH</c:v>
                </c:pt>
                <c:pt idx="699">
                  <c:v>B08PKBMJKS</c:v>
                </c:pt>
                <c:pt idx="700">
                  <c:v>B08PPHFXG3</c:v>
                </c:pt>
                <c:pt idx="701">
                  <c:v>B08PSQRW2T</c:v>
                </c:pt>
                <c:pt idx="702">
                  <c:v>B08PSVBB2X</c:v>
                </c:pt>
                <c:pt idx="703">
                  <c:v>B08PV1X771</c:v>
                </c:pt>
                <c:pt idx="704">
                  <c:v>B08PZ6HZLT</c:v>
                </c:pt>
                <c:pt idx="705">
                  <c:v>B08QDPB1SL</c:v>
                </c:pt>
                <c:pt idx="706">
                  <c:v>B08QHLXWV3</c:v>
                </c:pt>
                <c:pt idx="707">
                  <c:v>B08QJJCY2Q</c:v>
                </c:pt>
                <c:pt idx="708">
                  <c:v>B08QSC1XY8</c:v>
                </c:pt>
                <c:pt idx="709">
                  <c:v>B08QSDKFGQ</c:v>
                </c:pt>
                <c:pt idx="710">
                  <c:v>B08QW937WV</c:v>
                </c:pt>
                <c:pt idx="711">
                  <c:v>B08QX1CC14</c:v>
                </c:pt>
                <c:pt idx="712">
                  <c:v>B08R69VDHT</c:v>
                </c:pt>
                <c:pt idx="713">
                  <c:v>B08R69WBN7</c:v>
                </c:pt>
                <c:pt idx="714">
                  <c:v>B08RDWBYCQ</c:v>
                </c:pt>
                <c:pt idx="715">
                  <c:v>B08RHPDNVV</c:v>
                </c:pt>
                <c:pt idx="716">
                  <c:v>B08RP2L2NL</c:v>
                </c:pt>
                <c:pt idx="717">
                  <c:v>B08RWCZ6SY</c:v>
                </c:pt>
                <c:pt idx="718">
                  <c:v>B08RX8G496</c:v>
                </c:pt>
                <c:pt idx="719">
                  <c:v>B08RZ12GKR</c:v>
                </c:pt>
                <c:pt idx="720">
                  <c:v>B08RZ5K9YH</c:v>
                </c:pt>
                <c:pt idx="721">
                  <c:v>B08S6RKT4L</c:v>
                </c:pt>
                <c:pt idx="722">
                  <c:v>B08S74GTBT</c:v>
                </c:pt>
                <c:pt idx="723">
                  <c:v>B08S7V8YTN</c:v>
                </c:pt>
                <c:pt idx="724">
                  <c:v>B08SBH499M</c:v>
                </c:pt>
                <c:pt idx="725">
                  <c:v>B08SCCG9D4</c:v>
                </c:pt>
                <c:pt idx="726">
                  <c:v>B08SJVD8QD</c:v>
                </c:pt>
                <c:pt idx="727">
                  <c:v>B08SKZ2RMG</c:v>
                </c:pt>
                <c:pt idx="728">
                  <c:v>B08SMJT55F</c:v>
                </c:pt>
                <c:pt idx="729">
                  <c:v>B08T8KWNQ9</c:v>
                </c:pt>
                <c:pt idx="730">
                  <c:v>B08TDJ5BVF</c:v>
                </c:pt>
                <c:pt idx="731">
                  <c:v>B08TDJNM3G</c:v>
                </c:pt>
                <c:pt idx="732">
                  <c:v>B08TGG316Z</c:v>
                </c:pt>
                <c:pt idx="733">
                  <c:v>B08TM71L54</c:v>
                </c:pt>
                <c:pt idx="734">
                  <c:v>B08TR61BVK</c:v>
                </c:pt>
                <c:pt idx="735">
                  <c:v>B08TT63N58</c:v>
                </c:pt>
                <c:pt idx="736">
                  <c:v>B08TTRVWKY</c:v>
                </c:pt>
                <c:pt idx="737">
                  <c:v>B08TV2P1N8</c:v>
                </c:pt>
                <c:pt idx="738">
                  <c:v>B08TZD7FQN</c:v>
                </c:pt>
                <c:pt idx="739">
                  <c:v>B08V9C4B1J</c:v>
                </c:pt>
                <c:pt idx="740">
                  <c:v>B08VB2CMR3</c:v>
                </c:pt>
                <c:pt idx="741">
                  <c:v>B08VB34KJ1</c:v>
                </c:pt>
                <c:pt idx="742">
                  <c:v>B08VB57558</c:v>
                </c:pt>
                <c:pt idx="743">
                  <c:v>B08VF8V79P</c:v>
                </c:pt>
                <c:pt idx="744">
                  <c:v>B08VFF6JQ8</c:v>
                </c:pt>
                <c:pt idx="745">
                  <c:v>B08VGDBF3B</c:v>
                </c:pt>
                <c:pt idx="746">
                  <c:v>B08VGFX2B6</c:v>
                </c:pt>
                <c:pt idx="747">
                  <c:v>B08VGM3YMF</c:v>
                </c:pt>
                <c:pt idx="748">
                  <c:v>B08VJFYH6N</c:v>
                </c:pt>
                <c:pt idx="749">
                  <c:v>B08VRMK55F</c:v>
                </c:pt>
                <c:pt idx="750">
                  <c:v>B08VS3YLRK</c:v>
                </c:pt>
                <c:pt idx="751">
                  <c:v>B08W56G1K9</c:v>
                </c:pt>
                <c:pt idx="752">
                  <c:v>B08W9BK4MD</c:v>
                </c:pt>
                <c:pt idx="753">
                  <c:v>B08WD18LJZ</c:v>
                </c:pt>
                <c:pt idx="754">
                  <c:v>B08WJ86PV2</c:v>
                </c:pt>
                <c:pt idx="755">
                  <c:v>B08WKCTFF3</c:v>
                </c:pt>
                <c:pt idx="756">
                  <c:v>B08WKFSN84</c:v>
                </c:pt>
                <c:pt idx="757">
                  <c:v>B08WKG2MWT</c:v>
                </c:pt>
                <c:pt idx="758">
                  <c:v>B08WLY8V9S</c:v>
                </c:pt>
                <c:pt idx="759">
                  <c:v>B08WRBG3XW</c:v>
                </c:pt>
                <c:pt idx="760">
                  <c:v>B08WRKSF9D</c:v>
                </c:pt>
                <c:pt idx="761">
                  <c:v>B08WRWPM22</c:v>
                </c:pt>
                <c:pt idx="762">
                  <c:v>B08WWKM5HQ</c:v>
                </c:pt>
                <c:pt idx="763">
                  <c:v>B08X77LM8C</c:v>
                </c:pt>
                <c:pt idx="764">
                  <c:v>B08XLR6DSB</c:v>
                </c:pt>
                <c:pt idx="765">
                  <c:v>B08XMG618K</c:v>
                </c:pt>
                <c:pt idx="766">
                  <c:v>B08XMSKKMM</c:v>
                </c:pt>
                <c:pt idx="767">
                  <c:v>B08XNL93PL</c:v>
                </c:pt>
                <c:pt idx="768">
                  <c:v>B08XXF5V6G</c:v>
                </c:pt>
                <c:pt idx="769">
                  <c:v>B08XXVXP3J</c:v>
                </c:pt>
                <c:pt idx="770">
                  <c:v>B08Y1SJVV5</c:v>
                </c:pt>
                <c:pt idx="771">
                  <c:v>B08Y1TFSP6</c:v>
                </c:pt>
                <c:pt idx="772">
                  <c:v>B08Y55LPBF</c:v>
                </c:pt>
                <c:pt idx="773">
                  <c:v>B08Y57TPDM</c:v>
                </c:pt>
                <c:pt idx="774">
                  <c:v>B08Y5KXR6Z</c:v>
                </c:pt>
                <c:pt idx="775">
                  <c:v>B08Y5QJTVK</c:v>
                </c:pt>
                <c:pt idx="776">
                  <c:v>B08Y5QJXSR</c:v>
                </c:pt>
                <c:pt idx="777">
                  <c:v>B08Y7MXFMK</c:v>
                </c:pt>
                <c:pt idx="778">
                  <c:v>B08YD264ZS</c:v>
                </c:pt>
                <c:pt idx="779">
                  <c:v>B08YDFX7Y1</c:v>
                </c:pt>
                <c:pt idx="780">
                  <c:v>B08YK7BBD2</c:v>
                </c:pt>
                <c:pt idx="781">
                  <c:v>B08YRMBK9R</c:v>
                </c:pt>
                <c:pt idx="782">
                  <c:v>B08YXJJW8H</c:v>
                </c:pt>
                <c:pt idx="783">
                  <c:v>B08ZHYNTM1</c:v>
                </c:pt>
                <c:pt idx="784">
                  <c:v>B08ZJDWTJ1</c:v>
                </c:pt>
                <c:pt idx="785">
                  <c:v>B08ZN4B121</c:v>
                </c:pt>
                <c:pt idx="786">
                  <c:v>B08ZXZ362Z</c:v>
                </c:pt>
                <c:pt idx="787">
                  <c:v>B09127FZCK</c:v>
                </c:pt>
                <c:pt idx="788">
                  <c:v>B0912WJ87V</c:v>
                </c:pt>
                <c:pt idx="789">
                  <c:v>B09163Q5CD</c:v>
                </c:pt>
                <c:pt idx="790">
                  <c:v>B091JF2TFD</c:v>
                </c:pt>
                <c:pt idx="791">
                  <c:v>B091KNVNS9</c:v>
                </c:pt>
                <c:pt idx="792">
                  <c:v>B091V8HK8Z</c:v>
                </c:pt>
                <c:pt idx="793">
                  <c:v>B0926V9CTV</c:v>
                </c:pt>
                <c:pt idx="794">
                  <c:v>B092BJMT8Q</c:v>
                </c:pt>
                <c:pt idx="795">
                  <c:v>B092BL5DCX</c:v>
                </c:pt>
                <c:pt idx="796">
                  <c:v>B092JHPL72</c:v>
                </c:pt>
                <c:pt idx="797">
                  <c:v>B092R48XXB</c:v>
                </c:pt>
                <c:pt idx="798">
                  <c:v>B092X94QNQ</c:v>
                </c:pt>
                <c:pt idx="799">
                  <c:v>B093QCY6YJ</c:v>
                </c:pt>
                <c:pt idx="800">
                  <c:v>B093ZNQZ2Y</c:v>
                </c:pt>
                <c:pt idx="801">
                  <c:v>B0941392C8</c:v>
                </c:pt>
                <c:pt idx="802">
                  <c:v>B09474JWN6</c:v>
                </c:pt>
                <c:pt idx="803">
                  <c:v>B0949FPSFY</c:v>
                </c:pt>
                <c:pt idx="804">
                  <c:v>B0949SBKMP</c:v>
                </c:pt>
                <c:pt idx="805">
                  <c:v>B094DQWV9B</c:v>
                </c:pt>
                <c:pt idx="806">
                  <c:v>B094G9L9LT</c:v>
                </c:pt>
                <c:pt idx="807">
                  <c:v>B094JB13XL</c:v>
                </c:pt>
                <c:pt idx="808">
                  <c:v>B094JNXNPV</c:v>
                </c:pt>
                <c:pt idx="809">
                  <c:v>B094QZLJQ6</c:v>
                </c:pt>
                <c:pt idx="810">
                  <c:v>B094YFFSMY</c:v>
                </c:pt>
                <c:pt idx="811">
                  <c:v>B095244Q22</c:v>
                </c:pt>
                <c:pt idx="812">
                  <c:v>B095JPKPH3</c:v>
                </c:pt>
                <c:pt idx="813">
                  <c:v>B095JQVC7N</c:v>
                </c:pt>
                <c:pt idx="814">
                  <c:v>B095K14P86</c:v>
                </c:pt>
                <c:pt idx="815">
                  <c:v>B095PWLLY6</c:v>
                </c:pt>
                <c:pt idx="816">
                  <c:v>B095RTJH1M</c:v>
                </c:pt>
                <c:pt idx="817">
                  <c:v>B095X38CJS</c:v>
                </c:pt>
                <c:pt idx="818">
                  <c:v>B095XCRDQW</c:v>
                </c:pt>
                <c:pt idx="819">
                  <c:v>B096MSW6CT</c:v>
                </c:pt>
                <c:pt idx="820">
                  <c:v>B096NTB9XT</c:v>
                </c:pt>
                <c:pt idx="821">
                  <c:v>B096TWZRJC</c:v>
                </c:pt>
                <c:pt idx="822">
                  <c:v>B096VF5YYF</c:v>
                </c:pt>
                <c:pt idx="823">
                  <c:v>B096YCN3SD</c:v>
                </c:pt>
                <c:pt idx="824">
                  <c:v>B0971DWFDT</c:v>
                </c:pt>
                <c:pt idx="825">
                  <c:v>B0972BQ2RS</c:v>
                </c:pt>
                <c:pt idx="826">
                  <c:v>B0974G5Q2Y</c:v>
                </c:pt>
                <c:pt idx="827">
                  <c:v>B0974H97TJ</c:v>
                </c:pt>
                <c:pt idx="828">
                  <c:v>B0977CGNJJ</c:v>
                </c:pt>
                <c:pt idx="829">
                  <c:v>B0978V2CP6</c:v>
                </c:pt>
                <c:pt idx="830">
                  <c:v>B097C564GC</c:v>
                </c:pt>
                <c:pt idx="831">
                  <c:v>B097JQ1J5G</c:v>
                </c:pt>
                <c:pt idx="832">
                  <c:v>B097JVLW3L</c:v>
                </c:pt>
                <c:pt idx="833">
                  <c:v>B097MKZHNV</c:v>
                </c:pt>
                <c:pt idx="834">
                  <c:v>B097R25DP7</c:v>
                </c:pt>
                <c:pt idx="835">
                  <c:v>B097R2V1W8</c:v>
                </c:pt>
                <c:pt idx="836">
                  <c:v>B097R3XH9R</c:v>
                </c:pt>
                <c:pt idx="837">
                  <c:v>B097R45BH8</c:v>
                </c:pt>
                <c:pt idx="838">
                  <c:v>B097R4D42G</c:v>
                </c:pt>
                <c:pt idx="839">
                  <c:v>B097RJ867P</c:v>
                </c:pt>
                <c:pt idx="840">
                  <c:v>B097RN7BBK</c:v>
                </c:pt>
                <c:pt idx="841">
                  <c:v>B097XJQZ8H</c:v>
                </c:pt>
                <c:pt idx="842">
                  <c:v>B097ZQTDVZ</c:v>
                </c:pt>
                <c:pt idx="843">
                  <c:v>B0981XSZJ7</c:v>
                </c:pt>
                <c:pt idx="844">
                  <c:v>B0989W6J2F</c:v>
                </c:pt>
                <c:pt idx="845">
                  <c:v>B098JYT4SY</c:v>
                </c:pt>
                <c:pt idx="846">
                  <c:v>B098K3H92Z</c:v>
                </c:pt>
                <c:pt idx="847">
                  <c:v>B098LCVYPW</c:v>
                </c:pt>
                <c:pt idx="848">
                  <c:v>B098NS6PVG</c:v>
                </c:pt>
                <c:pt idx="849">
                  <c:v>B098QXR9X2</c:v>
                </c:pt>
                <c:pt idx="850">
                  <c:v>B098R25TGC</c:v>
                </c:pt>
                <c:pt idx="851">
                  <c:v>B098T9CJVQ</c:v>
                </c:pt>
                <c:pt idx="852">
                  <c:v>B098TV3L96</c:v>
                </c:pt>
                <c:pt idx="853">
                  <c:v>B09939XJX8</c:v>
                </c:pt>
                <c:pt idx="854">
                  <c:v>B0993BB11X</c:v>
                </c:pt>
                <c:pt idx="855">
                  <c:v>B0994GFWBH</c:v>
                </c:pt>
                <c:pt idx="856">
                  <c:v>B0994GP1CX</c:v>
                </c:pt>
                <c:pt idx="857">
                  <c:v>B099FDW2ZF</c:v>
                </c:pt>
                <c:pt idx="858">
                  <c:v>B099K9ZX65</c:v>
                </c:pt>
                <c:pt idx="859">
                  <c:v>B099PR2GQJ</c:v>
                </c:pt>
                <c:pt idx="860">
                  <c:v>B099S26HWG</c:v>
                </c:pt>
                <c:pt idx="861">
                  <c:v>B099SD8PRP</c:v>
                </c:pt>
                <c:pt idx="862">
                  <c:v>B099Z83VRC</c:v>
                </c:pt>
                <c:pt idx="863">
                  <c:v>B09B125CFJ</c:v>
                </c:pt>
                <c:pt idx="864">
                  <c:v>B09B9SPC7F</c:v>
                </c:pt>
                <c:pt idx="865">
                  <c:v>B09BCNQ9R2</c:v>
                </c:pt>
                <c:pt idx="866">
                  <c:v>B09BF8JBWX</c:v>
                </c:pt>
                <c:pt idx="867">
                  <c:v>B09BL2KHQW</c:v>
                </c:pt>
                <c:pt idx="868">
                  <c:v>B09BN2NPBD</c:v>
                </c:pt>
                <c:pt idx="869">
                  <c:v>B09BNXQ6BR</c:v>
                </c:pt>
                <c:pt idx="870">
                  <c:v>B09BVCVTBC</c:v>
                </c:pt>
                <c:pt idx="871">
                  <c:v>B09BW2GP18</c:v>
                </c:pt>
                <c:pt idx="872">
                  <c:v>B09BW334ML</c:v>
                </c:pt>
                <c:pt idx="873">
                  <c:v>B09C635BMM</c:v>
                </c:pt>
                <c:pt idx="874">
                  <c:v>B09C6FML9B</c:v>
                </c:pt>
                <c:pt idx="875">
                  <c:v>B09C6H53KH</c:v>
                </c:pt>
                <c:pt idx="876">
                  <c:v>B09C6HWG18</c:v>
                </c:pt>
                <c:pt idx="877">
                  <c:v>B09C6HXFC1</c:v>
                </c:pt>
                <c:pt idx="878">
                  <c:v>B09CGLY5CX</c:v>
                </c:pt>
                <c:pt idx="879">
                  <c:v>B09CKSYBLR</c:v>
                </c:pt>
                <c:pt idx="880">
                  <c:v>B09CMM3VGK</c:v>
                </c:pt>
                <c:pt idx="881">
                  <c:v>B09CMP1SC8</c:v>
                </c:pt>
                <c:pt idx="882">
                  <c:v>B09CMQRQM6</c:v>
                </c:pt>
                <c:pt idx="883">
                  <c:v>B09CTRPSJR</c:v>
                </c:pt>
                <c:pt idx="884">
                  <c:v>B09CTWFV5W</c:v>
                </c:pt>
                <c:pt idx="885">
                  <c:v>B09CYTJV3N</c:v>
                </c:pt>
                <c:pt idx="886">
                  <c:v>B09DDCQFMT</c:v>
                </c:pt>
                <c:pt idx="887">
                  <c:v>B09DG9VNWB</c:v>
                </c:pt>
                <c:pt idx="888">
                  <c:v>B09DL9978Y</c:v>
                </c:pt>
                <c:pt idx="889">
                  <c:v>B09DSQXCM8</c:v>
                </c:pt>
                <c:pt idx="890">
                  <c:v>B09DSXK8JX</c:v>
                </c:pt>
                <c:pt idx="891">
                  <c:v>B09F3PDDRF</c:v>
                </c:pt>
                <c:pt idx="892">
                  <c:v>B09F5Z694W</c:v>
                </c:pt>
                <c:pt idx="893">
                  <c:v>B09F6D21BY</c:v>
                </c:pt>
                <c:pt idx="894">
                  <c:v>B09F6KL23R</c:v>
                </c:pt>
                <c:pt idx="895">
                  <c:v>B09F6S8BT6</c:v>
                </c:pt>
                <c:pt idx="896">
                  <c:v>B09F6VHQXB</c:v>
                </c:pt>
                <c:pt idx="897">
                  <c:v>B09F9YQQ7B</c:v>
                </c:pt>
                <c:pt idx="898">
                  <c:v>B09FFK1PQG</c:v>
                </c:pt>
                <c:pt idx="899">
                  <c:v>B09FHHTL8L</c:v>
                </c:pt>
                <c:pt idx="900">
                  <c:v>B09FKDH6FS</c:v>
                </c:pt>
                <c:pt idx="901">
                  <c:v>B09FPP3R1D</c:v>
                </c:pt>
                <c:pt idx="902">
                  <c:v>B09FZ89DK6</c:v>
                </c:pt>
                <c:pt idx="903">
                  <c:v>B09G2VTHQM</c:v>
                </c:pt>
                <c:pt idx="904">
                  <c:v>B09G5TSGXV</c:v>
                </c:pt>
                <c:pt idx="905">
                  <c:v>B09GB5B4BK</c:v>
                </c:pt>
                <c:pt idx="906">
                  <c:v>B09GBBJV72</c:v>
                </c:pt>
                <c:pt idx="907">
                  <c:v>B09GFLXVH9</c:v>
                </c:pt>
                <c:pt idx="908">
                  <c:v>B09GFM8CGS</c:v>
                </c:pt>
                <c:pt idx="909">
                  <c:v>B09GFN8WZL</c:v>
                </c:pt>
                <c:pt idx="910">
                  <c:v>B09GFPN6TP</c:v>
                </c:pt>
                <c:pt idx="911">
                  <c:v>B09GFPVD9Y</c:v>
                </c:pt>
                <c:pt idx="912">
                  <c:v>B09GFWJDY1</c:v>
                </c:pt>
                <c:pt idx="913">
                  <c:v>B09GP6FBZT</c:v>
                </c:pt>
                <c:pt idx="914">
                  <c:v>B09GYBZPHF</c:v>
                </c:pt>
                <c:pt idx="915">
                  <c:v>B09H34V36W</c:v>
                </c:pt>
                <c:pt idx="916">
                  <c:v>B09H39KTTB</c:v>
                </c:pt>
                <c:pt idx="917">
                  <c:v>B09H3BXWTK</c:v>
                </c:pt>
                <c:pt idx="918">
                  <c:v>B09H7JDJCW</c:v>
                </c:pt>
                <c:pt idx="919">
                  <c:v>B09HCH3JZG</c:v>
                </c:pt>
                <c:pt idx="920">
                  <c:v>B09HK9JH4F</c:v>
                </c:pt>
                <c:pt idx="921">
                  <c:v>B09HN7LD5L</c:v>
                </c:pt>
                <c:pt idx="922">
                  <c:v>B09HQSV46W</c:v>
                </c:pt>
                <c:pt idx="923">
                  <c:v>B09HS1NDRQ</c:v>
                </c:pt>
                <c:pt idx="924">
                  <c:v>B09HSKYMB3</c:v>
                </c:pt>
                <c:pt idx="925">
                  <c:v>B09HV71RL1</c:v>
                </c:pt>
                <c:pt idx="926">
                  <c:v>B09J2MM5C6</c:v>
                </c:pt>
                <c:pt idx="927">
                  <c:v>B09J2QCKKM</c:v>
                </c:pt>
                <c:pt idx="928">
                  <c:v>B09J2SCVQT</c:v>
                </c:pt>
                <c:pt idx="929">
                  <c:v>B09J4YQYX3</c:v>
                </c:pt>
                <c:pt idx="930">
                  <c:v>B09JFR8H3Q</c:v>
                </c:pt>
                <c:pt idx="931">
                  <c:v>B09JKNF147</c:v>
                </c:pt>
                <c:pt idx="932">
                  <c:v>B09JN37WBX</c:v>
                </c:pt>
                <c:pt idx="933">
                  <c:v>B09JPC82QC</c:v>
                </c:pt>
                <c:pt idx="934">
                  <c:v>B09JS562TP</c:v>
                </c:pt>
                <c:pt idx="935">
                  <c:v>B09JS94MBV</c:v>
                </c:pt>
                <c:pt idx="936">
                  <c:v>B09JSW16QD</c:v>
                </c:pt>
                <c:pt idx="937">
                  <c:v>B09KGV7WSV</c:v>
                </c:pt>
                <c:pt idx="938">
                  <c:v>B09KH58JZR</c:v>
                </c:pt>
                <c:pt idx="939">
                  <c:v>B09KLVMZ3B</c:v>
                </c:pt>
                <c:pt idx="940">
                  <c:v>B09KNMLH4Y</c:v>
                </c:pt>
                <c:pt idx="941">
                  <c:v>B09KPXTZXN</c:v>
                </c:pt>
                <c:pt idx="942">
                  <c:v>B09KRHXTLN</c:v>
                </c:pt>
                <c:pt idx="943">
                  <c:v>B09L835C3V</c:v>
                </c:pt>
                <c:pt idx="944">
                  <c:v>B09L8DSSFH</c:v>
                </c:pt>
                <c:pt idx="945">
                  <c:v>B09L8DT7D6</c:v>
                </c:pt>
                <c:pt idx="946">
                  <c:v>B09LD3116F</c:v>
                </c:pt>
                <c:pt idx="947">
                  <c:v>B09LH32678</c:v>
                </c:pt>
                <c:pt idx="948">
                  <c:v>B09LHXNZLR</c:v>
                </c:pt>
                <c:pt idx="949">
                  <c:v>B09LHYZ3GJ</c:v>
                </c:pt>
                <c:pt idx="950">
                  <c:v>B09LHZSMRR</c:v>
                </c:pt>
                <c:pt idx="951">
                  <c:v>B09LJ116B5</c:v>
                </c:pt>
                <c:pt idx="952">
                  <c:v>B09LMMFW3S</c:v>
                </c:pt>
                <c:pt idx="953">
                  <c:v>B09LQH3SD9</c:v>
                </c:pt>
                <c:pt idx="954">
                  <c:v>B09LQQYNZQ</c:v>
                </c:pt>
                <c:pt idx="955">
                  <c:v>B09LRZYBH1</c:v>
                </c:pt>
                <c:pt idx="956">
                  <c:v>B09LV13JFB</c:v>
                </c:pt>
                <c:pt idx="957">
                  <c:v>B09LV1CMGH</c:v>
                </c:pt>
                <c:pt idx="958">
                  <c:v>B09M3F4HGB</c:v>
                </c:pt>
                <c:pt idx="959">
                  <c:v>B09M869Z5V</c:v>
                </c:pt>
                <c:pt idx="960">
                  <c:v>B09M8888DM</c:v>
                </c:pt>
                <c:pt idx="961">
                  <c:v>B09MB3DKG1</c:v>
                </c:pt>
                <c:pt idx="962">
                  <c:v>B09MDCZJXS</c:v>
                </c:pt>
                <c:pt idx="963">
                  <c:v>B09MFR93KS</c:v>
                </c:pt>
                <c:pt idx="964">
                  <c:v>B09MJ77786</c:v>
                </c:pt>
                <c:pt idx="965">
                  <c:v>B09MKG4ZCM</c:v>
                </c:pt>
                <c:pt idx="966">
                  <c:v>B09MKP344P</c:v>
                </c:pt>
                <c:pt idx="967">
                  <c:v>B09MM6P76N</c:v>
                </c:pt>
                <c:pt idx="968">
                  <c:v>B09MMD1FDN</c:v>
                </c:pt>
                <c:pt idx="969">
                  <c:v>B09MQ9PDHR</c:v>
                </c:pt>
                <c:pt idx="970">
                  <c:v>B09MQSCJQ1</c:v>
                </c:pt>
                <c:pt idx="971">
                  <c:v>B09MT6XSFW</c:v>
                </c:pt>
                <c:pt idx="972">
                  <c:v>B09MT84WV5</c:v>
                </c:pt>
                <c:pt idx="973">
                  <c:v>B09MT94QLL</c:v>
                </c:pt>
                <c:pt idx="974">
                  <c:v>B09MTLG4TP</c:v>
                </c:pt>
                <c:pt idx="975">
                  <c:v>B09MY4W73Q</c:v>
                </c:pt>
                <c:pt idx="976">
                  <c:v>B09MZ6WZ6V</c:v>
                </c:pt>
                <c:pt idx="977">
                  <c:v>B09MZCQYHZ</c:v>
                </c:pt>
                <c:pt idx="978">
                  <c:v>B09N3BFP4M</c:v>
                </c:pt>
                <c:pt idx="979">
                  <c:v>B09N3ZNHTY</c:v>
                </c:pt>
                <c:pt idx="980">
                  <c:v>B09N6TTHT6</c:v>
                </c:pt>
                <c:pt idx="981">
                  <c:v>B09NBZ36F7</c:v>
                </c:pt>
                <c:pt idx="982">
                  <c:v>B09NC2TY11</c:v>
                </c:pt>
                <c:pt idx="983">
                  <c:v>B09ND94ZRG</c:v>
                </c:pt>
                <c:pt idx="984">
                  <c:v>B09NFSHCWN</c:v>
                </c:pt>
                <c:pt idx="985">
                  <c:v>B09NHVCHS9</c:v>
                </c:pt>
                <c:pt idx="986">
                  <c:v>B09NJN8L25</c:v>
                </c:pt>
                <c:pt idx="987">
                  <c:v>B09NKZXMWJ</c:v>
                </c:pt>
                <c:pt idx="988">
                  <c:v>B09NL4DCXK</c:v>
                </c:pt>
                <c:pt idx="989">
                  <c:v>B09NL4DJ2Z</c:v>
                </c:pt>
                <c:pt idx="990">
                  <c:v>B09NL7LBWT</c:v>
                </c:pt>
                <c:pt idx="991">
                  <c:v>B09NNGHG22</c:v>
                </c:pt>
                <c:pt idx="992">
                  <c:v>B09NNHFSSF</c:v>
                </c:pt>
                <c:pt idx="993">
                  <c:v>B09NNJ9WYM</c:v>
                </c:pt>
                <c:pt idx="994">
                  <c:v>B09NNZ1GF7</c:v>
                </c:pt>
                <c:pt idx="995">
                  <c:v>B09NR6G588</c:v>
                </c:pt>
                <c:pt idx="996">
                  <c:v>B09NS5TKPN</c:v>
                </c:pt>
                <c:pt idx="997">
                  <c:v>B09NTHQRW3</c:v>
                </c:pt>
                <c:pt idx="998">
                  <c:v>B09NVPJ3P4</c:v>
                </c:pt>
                <c:pt idx="999">
                  <c:v>B09NVPSCQT</c:v>
                </c:pt>
                <c:pt idx="1000">
                  <c:v>B09NY6TRXG</c:v>
                </c:pt>
                <c:pt idx="1001">
                  <c:v>B09NY7W8YD</c:v>
                </c:pt>
                <c:pt idx="1002">
                  <c:v>B09P182Z2H</c:v>
                </c:pt>
                <c:pt idx="1003">
                  <c:v>B09P18XVW6</c:v>
                </c:pt>
                <c:pt idx="1004">
                  <c:v>B09P1MFKG1</c:v>
                </c:pt>
                <c:pt idx="1005">
                  <c:v>B09P22HXH6</c:v>
                </c:pt>
                <c:pt idx="1006">
                  <c:v>B09P564ZTJ</c:v>
                </c:pt>
                <c:pt idx="1007">
                  <c:v>B09P858DK8</c:v>
                </c:pt>
                <c:pt idx="1008">
                  <c:v>B09P8M18QM</c:v>
                </c:pt>
                <c:pt idx="1009">
                  <c:v>B09PDZNSBG</c:v>
                </c:pt>
                <c:pt idx="1010">
                  <c:v>B09PL79D2X</c:v>
                </c:pt>
                <c:pt idx="1011">
                  <c:v>B09PLD9TCD</c:v>
                </c:pt>
                <c:pt idx="1012">
                  <c:v>B09PLFJ7ZW</c:v>
                </c:pt>
                <c:pt idx="1013">
                  <c:v>B09PNKXSKF</c:v>
                </c:pt>
                <c:pt idx="1014">
                  <c:v>B09PNR6F8Q</c:v>
                </c:pt>
                <c:pt idx="1015">
                  <c:v>B09PTT8DZF</c:v>
                </c:pt>
                <c:pt idx="1016">
                  <c:v>B09Q3M3WLJ</c:v>
                </c:pt>
                <c:pt idx="1017">
                  <c:v>B09Q5P2MT3</c:v>
                </c:pt>
                <c:pt idx="1018">
                  <c:v>B09Q5SWVBJ</c:v>
                </c:pt>
                <c:pt idx="1019">
                  <c:v>B09Q8HMKZX</c:v>
                </c:pt>
                <c:pt idx="1020">
                  <c:v>B09Q8WQ5QJ</c:v>
                </c:pt>
                <c:pt idx="1021">
                  <c:v>B09QGZFBPM</c:v>
                </c:pt>
                <c:pt idx="1022">
                  <c:v>B09QGZM8QB</c:v>
                </c:pt>
                <c:pt idx="1023">
                  <c:v>B09QS8V5N8</c:v>
                </c:pt>
                <c:pt idx="1024">
                  <c:v>B09QS9CWLV</c:v>
                </c:pt>
                <c:pt idx="1025">
                  <c:v>B09QS9X16F</c:v>
                </c:pt>
                <c:pt idx="1026">
                  <c:v>B09QS9X9L8</c:v>
                </c:pt>
                <c:pt idx="1027">
                  <c:v>B09R1YFL6S</c:v>
                </c:pt>
                <c:pt idx="1028">
                  <c:v>B09R83SFYV</c:v>
                </c:pt>
                <c:pt idx="1029">
                  <c:v>B09RF2QXGX</c:v>
                </c:pt>
                <c:pt idx="1030">
                  <c:v>B09RFB2SJQ</c:v>
                </c:pt>
                <c:pt idx="1031">
                  <c:v>B09RFC46VP</c:v>
                </c:pt>
                <c:pt idx="1032">
                  <c:v>B09RKFBCV7</c:v>
                </c:pt>
                <c:pt idx="1033">
                  <c:v>B09RMQYHLH</c:v>
                </c:pt>
                <c:pt idx="1034">
                  <c:v>B09RQRZW2X</c:v>
                </c:pt>
                <c:pt idx="1035">
                  <c:v>B09RWQ7YR6</c:v>
                </c:pt>
                <c:pt idx="1036">
                  <c:v>B09RWZRCP1</c:v>
                </c:pt>
                <c:pt idx="1037">
                  <c:v>B09RX1FK54</c:v>
                </c:pt>
                <c:pt idx="1038">
                  <c:v>B09RZS1NQT</c:v>
                </c:pt>
                <c:pt idx="1039">
                  <c:v>B09SB6SJB4</c:v>
                </c:pt>
                <c:pt idx="1040">
                  <c:v>B09SDDQQKP</c:v>
                </c:pt>
                <c:pt idx="1041">
                  <c:v>B09SFRNKSR</c:v>
                </c:pt>
                <c:pt idx="1042">
                  <c:v>B09SGGRKV8</c:v>
                </c:pt>
                <c:pt idx="1043">
                  <c:v>B09SJ1FTYV</c:v>
                </c:pt>
                <c:pt idx="1044">
                  <c:v>B09SPTNG58</c:v>
                </c:pt>
                <c:pt idx="1045">
                  <c:v>B09SZ5TWHW</c:v>
                </c:pt>
                <c:pt idx="1046">
                  <c:v>B09T2S8X9C</c:v>
                </c:pt>
                <c:pt idx="1047">
                  <c:v>B09T2WRLJJ</c:v>
                </c:pt>
                <c:pt idx="1048">
                  <c:v>B09T37CKQ5</c:v>
                </c:pt>
                <c:pt idx="1049">
                  <c:v>B09T39K9YL</c:v>
                </c:pt>
                <c:pt idx="1050">
                  <c:v>B09T3H12GV</c:v>
                </c:pt>
                <c:pt idx="1051">
                  <c:v>B09T3KB6JZ</c:v>
                </c:pt>
                <c:pt idx="1052">
                  <c:v>B09TBCVJS3</c:v>
                </c:pt>
                <c:pt idx="1053">
                  <c:v>B09TMZ1MF8</c:v>
                </c:pt>
                <c:pt idx="1054">
                  <c:v>B09TP5KBN7</c:v>
                </c:pt>
                <c:pt idx="1055">
                  <c:v>B09TT6BFDX</c:v>
                </c:pt>
                <c:pt idx="1056">
                  <c:v>B09TWH8YHM</c:v>
                </c:pt>
                <c:pt idx="1057">
                  <c:v>B09TWHTBKQ</c:v>
                </c:pt>
                <c:pt idx="1058">
                  <c:v>B09TY4MSH3</c:v>
                </c:pt>
                <c:pt idx="1059">
                  <c:v>B09V12K8NT</c:v>
                </c:pt>
                <c:pt idx="1060">
                  <c:v>B09V175NP7</c:v>
                </c:pt>
                <c:pt idx="1061">
                  <c:v>B09V17S2BG</c:v>
                </c:pt>
                <c:pt idx="1062">
                  <c:v>B09V2PZDX8</c:v>
                </c:pt>
                <c:pt idx="1063">
                  <c:v>B09V2Q4QVQ</c:v>
                </c:pt>
                <c:pt idx="1064">
                  <c:v>B09VC2D2WG</c:v>
                </c:pt>
                <c:pt idx="1065">
                  <c:v>B09VCHLSJF</c:v>
                </c:pt>
                <c:pt idx="1066">
                  <c:v>B09VGKFM7Y</c:v>
                </c:pt>
                <c:pt idx="1067">
                  <c:v>B09VGS66FV</c:v>
                </c:pt>
                <c:pt idx="1068">
                  <c:v>B09VH568H7</c:v>
                </c:pt>
                <c:pt idx="1069">
                  <c:v>B09VKWGZD7</c:v>
                </c:pt>
                <c:pt idx="1070">
                  <c:v>B09VL9KFDB</c:v>
                </c:pt>
                <c:pt idx="1071">
                  <c:v>B09VPH38JS</c:v>
                </c:pt>
                <c:pt idx="1072">
                  <c:v>B09VT6JKRP</c:v>
                </c:pt>
                <c:pt idx="1073">
                  <c:v>B09VZBGL1N</c:v>
                </c:pt>
                <c:pt idx="1074">
                  <c:v>B09W5XR9RT</c:v>
                </c:pt>
                <c:pt idx="1075">
                  <c:v>B09W9V2PXG</c:v>
                </c:pt>
                <c:pt idx="1076">
                  <c:v>B09WF4Q7B3</c:v>
                </c:pt>
                <c:pt idx="1077">
                  <c:v>B09WMTJPG7</c:v>
                </c:pt>
                <c:pt idx="1078">
                  <c:v>B09WN3SRC7</c:v>
                </c:pt>
                <c:pt idx="1079">
                  <c:v>B09WRMNJ9G</c:v>
                </c:pt>
                <c:pt idx="1080">
                  <c:v>B09X1M3DHX</c:v>
                </c:pt>
                <c:pt idx="1081">
                  <c:v>B09X5C9VLK</c:v>
                </c:pt>
                <c:pt idx="1082">
                  <c:v>B09X5HD5T1</c:v>
                </c:pt>
                <c:pt idx="1083">
                  <c:v>B09X76VL5L</c:v>
                </c:pt>
                <c:pt idx="1084">
                  <c:v>B09X79PP8F</c:v>
                </c:pt>
                <c:pt idx="1085">
                  <c:v>B09X7DY7Q4</c:v>
                </c:pt>
                <c:pt idx="1086">
                  <c:v>B09XB1R2F3</c:v>
                </c:pt>
                <c:pt idx="1087">
                  <c:v>B09XB7DPW1</c:v>
                </c:pt>
                <c:pt idx="1088">
                  <c:v>B09XB7SRQ5</c:v>
                </c:pt>
                <c:pt idx="1089">
                  <c:v>B09XB8GFBQ</c:v>
                </c:pt>
                <c:pt idx="1090">
                  <c:v>B09XBJ1CTN</c:v>
                </c:pt>
                <c:pt idx="1091">
                  <c:v>B09XHXXCFH</c:v>
                </c:pt>
                <c:pt idx="1092">
                  <c:v>B09XJ1LM7R</c:v>
                </c:pt>
                <c:pt idx="1093">
                  <c:v>B09XJ5LD6L</c:v>
                </c:pt>
                <c:pt idx="1094">
                  <c:v>B09XRBJ94N</c:v>
                </c:pt>
                <c:pt idx="1095">
                  <c:v>B09XTQFFCG</c:v>
                </c:pt>
                <c:pt idx="1096">
                  <c:v>B09XX51X2G</c:v>
                </c:pt>
                <c:pt idx="1097">
                  <c:v>B09XXZXQC1</c:v>
                </c:pt>
                <c:pt idx="1098">
                  <c:v>B09Y14JLP3</c:v>
                </c:pt>
                <c:pt idx="1099">
                  <c:v>B09Y358DZQ</c:v>
                </c:pt>
                <c:pt idx="1100">
                  <c:v>B09Y5FZK9N</c:v>
                </c:pt>
                <c:pt idx="1101">
                  <c:v>B09Y5MP7C4</c:v>
                </c:pt>
                <c:pt idx="1102">
                  <c:v>B09YDFDVNS</c:v>
                </c:pt>
                <c:pt idx="1103">
                  <c:v>B09YDFKJF8</c:v>
                </c:pt>
                <c:pt idx="1104">
                  <c:v>B09YHLPQYT</c:v>
                </c:pt>
                <c:pt idx="1105">
                  <c:v>B09YL9SN9B</c:v>
                </c:pt>
                <c:pt idx="1106">
                  <c:v>B09YLFHFDW</c:v>
                </c:pt>
                <c:pt idx="1107">
                  <c:v>B09YLWT89W</c:v>
                </c:pt>
                <c:pt idx="1108">
                  <c:v>B09YLX91QR</c:v>
                </c:pt>
                <c:pt idx="1109">
                  <c:v>B09YLXYP7Y</c:v>
                </c:pt>
                <c:pt idx="1110">
                  <c:v>B09YLYB9PB</c:v>
                </c:pt>
                <c:pt idx="1111">
                  <c:v>B09YV3K34W</c:v>
                </c:pt>
                <c:pt idx="1112">
                  <c:v>B09YV42QHZ</c:v>
                </c:pt>
                <c:pt idx="1113">
                  <c:v>B09YV463SW</c:v>
                </c:pt>
                <c:pt idx="1114">
                  <c:v>B09YV4MW2T</c:v>
                </c:pt>
                <c:pt idx="1115">
                  <c:v>B09YV4RG4D</c:v>
                </c:pt>
                <c:pt idx="1116">
                  <c:v>B09YV575RK</c:v>
                </c:pt>
                <c:pt idx="1117">
                  <c:v>B09Z28BQZT</c:v>
                </c:pt>
                <c:pt idx="1118">
                  <c:v>B09Z6WH2N1</c:v>
                </c:pt>
                <c:pt idx="1119">
                  <c:v>B09Z7YGV3R</c:v>
                </c:pt>
                <c:pt idx="1120">
                  <c:v>B09ZDVL7L8</c:v>
                </c:pt>
                <c:pt idx="1121">
                  <c:v>B09ZHCJDP1</c:v>
                </c:pt>
                <c:pt idx="1122">
                  <c:v>B09ZK6THRR</c:v>
                </c:pt>
                <c:pt idx="1123">
                  <c:v>B09ZPJT8B2</c:v>
                </c:pt>
                <c:pt idx="1124">
                  <c:v>B09ZPL5VYM</c:v>
                </c:pt>
                <c:pt idx="1125">
                  <c:v>B09ZPM4C2C</c:v>
                </c:pt>
                <c:pt idx="1126">
                  <c:v>B09ZQK9X8G</c:v>
                </c:pt>
                <c:pt idx="1127">
                  <c:v>B09ZTZ9N3Q</c:v>
                </c:pt>
                <c:pt idx="1128">
                  <c:v>B09ZVJXN5L</c:v>
                </c:pt>
                <c:pt idx="1129">
                  <c:v>B0B12K5BPM</c:v>
                </c:pt>
                <c:pt idx="1130">
                  <c:v>B0B14MR9L1</c:v>
                </c:pt>
                <c:pt idx="1131">
                  <c:v>B0B15CPR37</c:v>
                </c:pt>
                <c:pt idx="1132">
                  <c:v>B0B15GSPQW</c:v>
                </c:pt>
                <c:pt idx="1133">
                  <c:v>B0B16KD737</c:v>
                </c:pt>
                <c:pt idx="1134">
                  <c:v>B0B19VJXQZ</c:v>
                </c:pt>
                <c:pt idx="1135">
                  <c:v>B0B1F6GQPS</c:v>
                </c:pt>
                <c:pt idx="1136">
                  <c:v>B0B1MDZV9C</c:v>
                </c:pt>
                <c:pt idx="1137">
                  <c:v>B0B1NX6JTN</c:v>
                </c:pt>
                <c:pt idx="1138">
                  <c:v>B0B1YVCJ2Y</c:v>
                </c:pt>
                <c:pt idx="1139">
                  <c:v>B0B1YY6JJL</c:v>
                </c:pt>
                <c:pt idx="1140">
                  <c:v>B0B1YZ9CB8</c:v>
                </c:pt>
                <c:pt idx="1141">
                  <c:v>B0B1YZX72F</c:v>
                </c:pt>
                <c:pt idx="1142">
                  <c:v>B0B217Z5VK</c:v>
                </c:pt>
                <c:pt idx="1143">
                  <c:v>B0B21C4BMX</c:v>
                </c:pt>
                <c:pt idx="1144">
                  <c:v>B0B21XL94T</c:v>
                </c:pt>
                <c:pt idx="1145">
                  <c:v>B0B23LW7NV</c:v>
                </c:pt>
                <c:pt idx="1146">
                  <c:v>B0B244R4KB</c:v>
                </c:pt>
                <c:pt idx="1147">
                  <c:v>B0B25DJ352</c:v>
                </c:pt>
                <c:pt idx="1148">
                  <c:v>B0B25LQQPC</c:v>
                </c:pt>
                <c:pt idx="1149">
                  <c:v>B0B2931FCV</c:v>
                </c:pt>
                <c:pt idx="1150">
                  <c:v>B0B296NTFV</c:v>
                </c:pt>
                <c:pt idx="1151">
                  <c:v>B0B298D54H</c:v>
                </c:pt>
                <c:pt idx="1152">
                  <c:v>B0B2C5MJN6</c:v>
                </c:pt>
                <c:pt idx="1153">
                  <c:v>B0B2CPVXHX</c:v>
                </c:pt>
                <c:pt idx="1154">
                  <c:v>B0B2CWRDB1</c:v>
                </c:pt>
                <c:pt idx="1155">
                  <c:v>B0B2CZTCL2</c:v>
                </c:pt>
                <c:pt idx="1156">
                  <c:v>B0B2DD66GS</c:v>
                </c:pt>
                <c:pt idx="1157">
                  <c:v>B0B2DD8BQ8</c:v>
                </c:pt>
                <c:pt idx="1158">
                  <c:v>B0B2DJ5RVQ</c:v>
                </c:pt>
                <c:pt idx="1159">
                  <c:v>B0B2DJDCPX</c:v>
                </c:pt>
                <c:pt idx="1160">
                  <c:v>B0B2DZ5S6R</c:v>
                </c:pt>
                <c:pt idx="1161">
                  <c:v>B0B2PQL5N3</c:v>
                </c:pt>
                <c:pt idx="1162">
                  <c:v>B0B2RBP83P</c:v>
                </c:pt>
                <c:pt idx="1163">
                  <c:v>B0B2X35B1K</c:v>
                </c:pt>
                <c:pt idx="1164">
                  <c:v>B0B31BYXQQ</c:v>
                </c:pt>
                <c:pt idx="1165">
                  <c:v>B0B31FR4Y2</c:v>
                </c:pt>
                <c:pt idx="1166">
                  <c:v>B0B3CPQ5PF</c:v>
                </c:pt>
                <c:pt idx="1167">
                  <c:v>B0B3CQBRB4</c:v>
                </c:pt>
                <c:pt idx="1168">
                  <c:v>B0B3D39RKV</c:v>
                </c:pt>
                <c:pt idx="1169">
                  <c:v>B0B3DV7S9B</c:v>
                </c:pt>
                <c:pt idx="1170">
                  <c:v>B0B3G5XZN5</c:v>
                </c:pt>
                <c:pt idx="1171">
                  <c:v>B0B3JSWG81</c:v>
                </c:pt>
                <c:pt idx="1172">
                  <c:v>B0B3MMYHYW</c:v>
                </c:pt>
                <c:pt idx="1173">
                  <c:v>B0B3MQXNFB</c:v>
                </c:pt>
                <c:pt idx="1174">
                  <c:v>B0B3MWYCHQ</c:v>
                </c:pt>
                <c:pt idx="1175">
                  <c:v>B0B3N7LR6K</c:v>
                </c:pt>
                <c:pt idx="1176">
                  <c:v>B0B3N8VG24</c:v>
                </c:pt>
                <c:pt idx="1177">
                  <c:v>B0B3NDPCS9</c:v>
                </c:pt>
                <c:pt idx="1178">
                  <c:v>B0B3RHX6B6</c:v>
                </c:pt>
                <c:pt idx="1179">
                  <c:v>B0B3RRWSF6</c:v>
                </c:pt>
                <c:pt idx="1180">
                  <c:v>B0B3RS9DNF</c:v>
                </c:pt>
                <c:pt idx="1181">
                  <c:v>B0B3RSDSZ3</c:v>
                </c:pt>
                <c:pt idx="1182">
                  <c:v>B0B3TBY2YX</c:v>
                </c:pt>
                <c:pt idx="1183">
                  <c:v>B0B3X2BY3M</c:v>
                </c:pt>
                <c:pt idx="1184">
                  <c:v>B0B3XXSB1K</c:v>
                </c:pt>
                <c:pt idx="1185">
                  <c:v>B0B3XY5YT4</c:v>
                </c:pt>
                <c:pt idx="1186">
                  <c:v>B0B466C3G4</c:v>
                </c:pt>
                <c:pt idx="1187">
                  <c:v>B0B467CCB9</c:v>
                </c:pt>
                <c:pt idx="1188">
                  <c:v>B0B4DT8MKT</c:v>
                </c:pt>
                <c:pt idx="1189">
                  <c:v>B0B4F1YC3J</c:v>
                </c:pt>
                <c:pt idx="1190">
                  <c:v>B0B4F2TTTS</c:v>
                </c:pt>
                <c:pt idx="1191">
                  <c:v>B0B4F2XCK3</c:v>
                </c:pt>
                <c:pt idx="1192">
                  <c:v>B0B4F2ZWL3</c:v>
                </c:pt>
                <c:pt idx="1193">
                  <c:v>B0B4F3QNDM</c:v>
                </c:pt>
                <c:pt idx="1194">
                  <c:v>B0B4F4QZ1H</c:v>
                </c:pt>
                <c:pt idx="1195">
                  <c:v>B0B4F52B5X</c:v>
                </c:pt>
                <c:pt idx="1196">
                  <c:v>B0B4F5L738</c:v>
                </c:pt>
                <c:pt idx="1197">
                  <c:v>B0B4G2MWSB</c:v>
                </c:pt>
                <c:pt idx="1198">
                  <c:v>B0B4HJNPV4</c:v>
                </c:pt>
                <c:pt idx="1199">
                  <c:v>B0B4HKH19N</c:v>
                </c:pt>
                <c:pt idx="1200">
                  <c:v>B0B4KPCBSH</c:v>
                </c:pt>
                <c:pt idx="1201">
                  <c:v>B0B4PPD89B</c:v>
                </c:pt>
                <c:pt idx="1202">
                  <c:v>B0B4SJKRDF</c:v>
                </c:pt>
                <c:pt idx="1203">
                  <c:v>B0B4T6MR8N</c:v>
                </c:pt>
                <c:pt idx="1204">
                  <c:v>B0B4T8RSJ1</c:v>
                </c:pt>
                <c:pt idx="1205">
                  <c:v>B0B53DS4TF</c:v>
                </c:pt>
                <c:pt idx="1206">
                  <c:v>B0B53NXFFR</c:v>
                </c:pt>
                <c:pt idx="1207">
                  <c:v>B0B53QFZPY</c:v>
                </c:pt>
                <c:pt idx="1208">
                  <c:v>B0B53QLB9H</c:v>
                </c:pt>
                <c:pt idx="1209">
                  <c:v>B0B54Y2SNX</c:v>
                </c:pt>
                <c:pt idx="1210">
                  <c:v>B0B56YRBNT</c:v>
                </c:pt>
                <c:pt idx="1211">
                  <c:v>B0B59K1C8F</c:v>
                </c:pt>
                <c:pt idx="1212">
                  <c:v>B0B5B6PQCT</c:v>
                </c:pt>
                <c:pt idx="1213">
                  <c:v>B0B5CGTBKV</c:v>
                </c:pt>
                <c:pt idx="1214">
                  <c:v>B0B5D39BCD</c:v>
                </c:pt>
                <c:pt idx="1215">
                  <c:v>B0B5DDJNH4</c:v>
                </c:pt>
                <c:pt idx="1216">
                  <c:v>B0B5F3YZY4</c:v>
                </c:pt>
                <c:pt idx="1217">
                  <c:v>B0B5GF6DQD</c:v>
                </c:pt>
                <c:pt idx="1218">
                  <c:v>B0B5GJRTHB</c:v>
                </c:pt>
                <c:pt idx="1219">
                  <c:v>B0B5KZ3C53</c:v>
                </c:pt>
                <c:pt idx="1220">
                  <c:v>B0B5LVS732</c:v>
                </c:pt>
                <c:pt idx="1221">
                  <c:v>B0B5RP43VN</c:v>
                </c:pt>
                <c:pt idx="1222">
                  <c:v>B0B5V47VK4</c:v>
                </c:pt>
                <c:pt idx="1223">
                  <c:v>B0B5YBGCKD</c:v>
                </c:pt>
                <c:pt idx="1224">
                  <c:v>B0B5ZF3NRK</c:v>
                </c:pt>
                <c:pt idx="1225">
                  <c:v>B0B61DSF17</c:v>
                </c:pt>
                <c:pt idx="1226">
                  <c:v>B0B61GCHC1</c:v>
                </c:pt>
                <c:pt idx="1227">
                  <c:v>B0B61HYR92</c:v>
                </c:pt>
                <c:pt idx="1228">
                  <c:v>B0B65MJ45G</c:v>
                </c:pt>
                <c:pt idx="1229">
                  <c:v>B0B65P827P</c:v>
                </c:pt>
                <c:pt idx="1230">
                  <c:v>B0B694PXQJ</c:v>
                </c:pt>
                <c:pt idx="1231">
                  <c:v>B0B6BLTGTT</c:v>
                </c:pt>
                <c:pt idx="1232">
                  <c:v>B0B6F7LX4C</c:v>
                </c:pt>
                <c:pt idx="1233">
                  <c:v>B0B6F8HHR6</c:v>
                </c:pt>
                <c:pt idx="1234">
                  <c:v>B0B6F98KJJ</c:v>
                </c:pt>
                <c:pt idx="1235">
                  <c:v>B0B72BSW7K</c:v>
                </c:pt>
                <c:pt idx="1236">
                  <c:v>B0B7B9V9QP</c:v>
                </c:pt>
                <c:pt idx="1237">
                  <c:v>B0B7DHSKS7</c:v>
                </c:pt>
                <c:pt idx="1238">
                  <c:v>B0B7FJNSZR</c:v>
                </c:pt>
                <c:pt idx="1239">
                  <c:v>B0B7L86YCB</c:v>
                </c:pt>
                <c:pt idx="1240">
                  <c:v>B0B7NWGXS6</c:v>
                </c:pt>
                <c:pt idx="1241">
                  <c:v>B0B82YGCF6</c:v>
                </c:pt>
                <c:pt idx="1242">
                  <c:v>B0B84KSH3X</c:v>
                </c:pt>
                <c:pt idx="1243">
                  <c:v>B0B84QN4CN</c:v>
                </c:pt>
                <c:pt idx="1244">
                  <c:v>B0B86CDHL1</c:v>
                </c:pt>
                <c:pt idx="1245">
                  <c:v>B0B8CB7MHW</c:v>
                </c:pt>
                <c:pt idx="1246">
                  <c:v>B0B8CHJLWJ</c:v>
                </c:pt>
                <c:pt idx="1247">
                  <c:v>B0B8CXTTG3</c:v>
                </c:pt>
                <c:pt idx="1248">
                  <c:v>B0B8SRZ5SV</c:v>
                </c:pt>
                <c:pt idx="1249">
                  <c:v>B0B8SSC5D9</c:v>
                </c:pt>
                <c:pt idx="1250">
                  <c:v>B0B8SSZ76F</c:v>
                </c:pt>
                <c:pt idx="1251">
                  <c:v>B0B8VQ7KDS</c:v>
                </c:pt>
                <c:pt idx="1252">
                  <c:v>B0B8XNPQPN</c:v>
                </c:pt>
                <c:pt idx="1253">
                  <c:v>B0B8ZKWGKD</c:v>
                </c:pt>
                <c:pt idx="1254">
                  <c:v>B0B8ZM9RVV</c:v>
                </c:pt>
                <c:pt idx="1255">
                  <c:v>B0B8ZWNR5T</c:v>
                </c:pt>
                <c:pt idx="1256">
                  <c:v>B0B935YNR7</c:v>
                </c:pt>
                <c:pt idx="1257">
                  <c:v>B0B94JPY2N</c:v>
                </c:pt>
                <c:pt idx="1258">
                  <c:v>B0B97D658R</c:v>
                </c:pt>
                <c:pt idx="1259">
                  <c:v>B0B9959XF3</c:v>
                </c:pt>
                <c:pt idx="1260">
                  <c:v>B0B997FBZT</c:v>
                </c:pt>
                <c:pt idx="1261">
                  <c:v>B0B9BD2YL4</c:v>
                </c:pt>
                <c:pt idx="1262">
                  <c:v>B0B9BXKBC7</c:v>
                </c:pt>
                <c:pt idx="1263">
                  <c:v>B0B9F9PT8R</c:v>
                </c:pt>
                <c:pt idx="1264">
                  <c:v>B0B9JZW1SQ</c:v>
                </c:pt>
                <c:pt idx="1265">
                  <c:v>B0B9LDCX89</c:v>
                </c:pt>
                <c:pt idx="1266">
                  <c:v>B0B9RN5X8B</c:v>
                </c:pt>
                <c:pt idx="1267">
                  <c:v>B0B9RZ4G4W</c:v>
                </c:pt>
                <c:pt idx="1268">
                  <c:v>B0B9XLX8VR</c:v>
                </c:pt>
                <c:pt idx="1269">
                  <c:v>B0B9XN9S3W</c:v>
                </c:pt>
                <c:pt idx="1270">
                  <c:v>B0BB3CBFBM</c:v>
                </c:pt>
                <c:pt idx="1271">
                  <c:v>B0BBFJ9M3X</c:v>
                </c:pt>
                <c:pt idx="1272">
                  <c:v>B0BBFJLP21</c:v>
                </c:pt>
                <c:pt idx="1273">
                  <c:v>B0BBLHTRM9</c:v>
                </c:pt>
                <c:pt idx="1274">
                  <c:v>B0BBMGLQDW</c:v>
                </c:pt>
                <c:pt idx="1275">
                  <c:v>B0BBMPH39N</c:v>
                </c:pt>
                <c:pt idx="1276">
                  <c:v>B0BBN3WF7V</c:v>
                </c:pt>
                <c:pt idx="1277">
                  <c:v>B0BBN4DZBD</c:v>
                </c:pt>
                <c:pt idx="1278">
                  <c:v>B0BBN56J5H</c:v>
                </c:pt>
                <c:pt idx="1279">
                  <c:v>B0BBVKRP7B</c:v>
                </c:pt>
                <c:pt idx="1280">
                  <c:v>B0BBW521YC</c:v>
                </c:pt>
                <c:pt idx="1281">
                  <c:v>B0BBWJFK5C</c:v>
                </c:pt>
                <c:pt idx="1282">
                  <c:v>B0BC8BQ432</c:v>
                </c:pt>
                <c:pt idx="1283">
                  <c:v>B0BC9BW512</c:v>
                </c:pt>
                <c:pt idx="1284">
                  <c:v>B0BCKJJN8R</c:v>
                </c:pt>
                <c:pt idx="1285">
                  <c:v>B0BCKWZ884</c:v>
                </c:pt>
                <c:pt idx="1286">
                  <c:v>B0BCVJ3PVP</c:v>
                </c:pt>
                <c:pt idx="1287">
                  <c:v>B0BCYQY9X5</c:v>
                </c:pt>
                <c:pt idx="1288">
                  <c:v>B0BCZCQTJX</c:v>
                </c:pt>
                <c:pt idx="1289">
                  <c:v>B0BD3T6Z1D</c:v>
                </c:pt>
                <c:pt idx="1290">
                  <c:v>B0BD92GDQH</c:v>
                </c:pt>
                <c:pt idx="1291">
                  <c:v>B0BDG6QDYD</c:v>
                </c:pt>
                <c:pt idx="1292">
                  <c:v>B0BDRVFDKP</c:v>
                </c:pt>
                <c:pt idx="1293">
                  <c:v>B0BDS8MY8J</c:v>
                </c:pt>
                <c:pt idx="1294">
                  <c:v>B0BDYVC5TD</c:v>
                </c:pt>
                <c:pt idx="1295">
                  <c:v>B0BDYW3RN3</c:v>
                </c:pt>
                <c:pt idx="1296">
                  <c:v>B0BDZWMGZ1</c:v>
                </c:pt>
                <c:pt idx="1297">
                  <c:v>B0BF4YBLPX</c:v>
                </c:pt>
                <c:pt idx="1298">
                  <c:v>B0BF54972T</c:v>
                </c:pt>
                <c:pt idx="1299">
                  <c:v>B0BF54LXW6</c:v>
                </c:pt>
                <c:pt idx="1300">
                  <c:v>B0BF563HB4</c:v>
                </c:pt>
                <c:pt idx="1301">
                  <c:v>B0BF57RN3K</c:v>
                </c:pt>
                <c:pt idx="1302">
                  <c:v>B0BFBNXS94</c:v>
                </c:pt>
                <c:pt idx="1303">
                  <c:v>B0BFWGBX61</c:v>
                </c:pt>
                <c:pt idx="1304">
                  <c:v>B0BG62HMDJ</c:v>
                </c:pt>
                <c:pt idx="1305">
                  <c:v>B0BGPN4GGH</c:v>
                </c:pt>
                <c:pt idx="1306">
                  <c:v>B0BGSV43WY</c:v>
                </c:pt>
                <c:pt idx="1307">
                  <c:v>B0BHNHMR3H</c:v>
                </c:pt>
                <c:pt idx="1308">
                  <c:v>B0BHVPTM2C</c:v>
                </c:pt>
                <c:pt idx="1309">
                  <c:v>B0BHYJ8CVF</c:v>
                </c:pt>
                <c:pt idx="1310">
                  <c:v>B0BHYLCL19</c:v>
                </c:pt>
                <c:pt idx="1311">
                  <c:v>B0BHZCNC4P</c:v>
                </c:pt>
                <c:pt idx="1312">
                  <c:v>B0BJ6P3LSK</c:v>
                </c:pt>
                <c:pt idx="1313">
                  <c:v>B0BJ966M5K</c:v>
                </c:pt>
                <c:pt idx="1314">
                  <c:v>B0BJYSCWFQ</c:v>
                </c:pt>
                <c:pt idx="1315">
                  <c:v>B0BK1K598K</c:v>
                </c:pt>
                <c:pt idx="1316">
                  <c:v>B0BL11S5QK</c:v>
                </c:pt>
                <c:pt idx="1317">
                  <c:v>B0BL3R4RGS</c:v>
                </c:pt>
                <c:pt idx="1318">
                  <c:v>B0BLC2BYPX</c:v>
                </c:pt>
                <c:pt idx="1319">
                  <c:v>B0BLV1GNLN</c:v>
                </c:pt>
                <c:pt idx="1320">
                  <c:v>B0BM4KTNL1</c:v>
                </c:pt>
                <c:pt idx="1321">
                  <c:v>B0BM9H2NY9</c:v>
                </c:pt>
                <c:pt idx="1322">
                  <c:v>B0BMFD94VD</c:v>
                </c:pt>
                <c:pt idx="1323">
                  <c:v>B0BMGB2TPR</c:v>
                </c:pt>
                <c:pt idx="1324">
                  <c:v>B0BMGB3CH9</c:v>
                </c:pt>
                <c:pt idx="1325">
                  <c:v>B0BMGG6NKT</c:v>
                </c:pt>
                <c:pt idx="1326">
                  <c:v>B0BMM7R92G</c:v>
                </c:pt>
                <c:pt idx="1327">
                  <c:v>B0BMTZ4T1D</c:v>
                </c:pt>
                <c:pt idx="1328">
                  <c:v>B0BMVWKZ8G</c:v>
                </c:pt>
                <c:pt idx="1329">
                  <c:v>B0BMXMLSMM</c:v>
                </c:pt>
                <c:pt idx="1330">
                  <c:v>B0BMZ6SY89</c:v>
                </c:pt>
                <c:pt idx="1331">
                  <c:v>B0BN2576GQ</c:v>
                </c:pt>
                <c:pt idx="1332">
                  <c:v>B0BN6M3TCM</c:v>
                </c:pt>
                <c:pt idx="1333">
                  <c:v>B0BNDD9TN6</c:v>
                </c:pt>
                <c:pt idx="1334">
                  <c:v>B0BNDGL26T</c:v>
                </c:pt>
                <c:pt idx="1335">
                  <c:v>B0BNDRK886</c:v>
                </c:pt>
                <c:pt idx="1336">
                  <c:v>B0BNLFQDG2</c:v>
                </c:pt>
                <c:pt idx="1337">
                  <c:v>B0BNQMF152</c:v>
                </c:pt>
                <c:pt idx="1338">
                  <c:v>B0BNV7JM5Y</c:v>
                </c:pt>
                <c:pt idx="1339">
                  <c:v>B0BNVBJW2S</c:v>
                </c:pt>
                <c:pt idx="1340">
                  <c:v>B0BNXFDTZ2</c:v>
                </c:pt>
                <c:pt idx="1341">
                  <c:v>B0BP18W8TM</c:v>
                </c:pt>
                <c:pt idx="1342">
                  <c:v>B0BP7XLX48</c:v>
                </c:pt>
                <c:pt idx="1343">
                  <c:v>B0BP89YBC1</c:v>
                </c:pt>
                <c:pt idx="1344">
                  <c:v>B0BPBG712X</c:v>
                </c:pt>
                <c:pt idx="1345">
                  <c:v>B0BPBXNQQT</c:v>
                </c:pt>
                <c:pt idx="1346">
                  <c:v>B0BPCJM7TB</c:v>
                </c:pt>
                <c:pt idx="1347">
                  <c:v>B0BPJBTB3F</c:v>
                </c:pt>
                <c:pt idx="1348">
                  <c:v>B0BQ3K23Y1</c:v>
                </c:pt>
                <c:pt idx="1349">
                  <c:v>B0BQRJ3C47</c:v>
                </c:pt>
                <c:pt idx="1350">
                  <c:v>B0BR4F878Q</c:v>
                </c:pt>
              </c:strCache>
            </c:strRef>
          </c:cat>
          <c:val>
            <c:numRef>
              <c:f>'Sum of Rating by Product'!$C$4:$C$1355</c:f>
              <c:numCache>
                <c:formatCode>0.00</c:formatCode>
                <c:ptCount val="1351"/>
                <c:pt idx="0">
                  <c:v>16262</c:v>
                </c:pt>
                <c:pt idx="1">
                  <c:v>179692</c:v>
                </c:pt>
                <c:pt idx="2">
                  <c:v>27201</c:v>
                </c:pt>
                <c:pt idx="3">
                  <c:v>31534</c:v>
                </c:pt>
                <c:pt idx="4">
                  <c:v>54405</c:v>
                </c:pt>
                <c:pt idx="5">
                  <c:v>253105</c:v>
                </c:pt>
                <c:pt idx="6">
                  <c:v>30023</c:v>
                </c:pt>
                <c:pt idx="7">
                  <c:v>30023</c:v>
                </c:pt>
                <c:pt idx="8">
                  <c:v>12091</c:v>
                </c:pt>
                <c:pt idx="9">
                  <c:v>9331</c:v>
                </c:pt>
                <c:pt idx="10">
                  <c:v>20668</c:v>
                </c:pt>
                <c:pt idx="11">
                  <c:v>22375</c:v>
                </c:pt>
                <c:pt idx="12">
                  <c:v>6055</c:v>
                </c:pt>
                <c:pt idx="13">
                  <c:v>179691</c:v>
                </c:pt>
                <c:pt idx="14">
                  <c:v>710</c:v>
                </c:pt>
                <c:pt idx="15">
                  <c:v>179691</c:v>
                </c:pt>
                <c:pt idx="16">
                  <c:v>7681</c:v>
                </c:pt>
                <c:pt idx="17">
                  <c:v>3815</c:v>
                </c:pt>
                <c:pt idx="18">
                  <c:v>20398</c:v>
                </c:pt>
                <c:pt idx="19">
                  <c:v>37974</c:v>
                </c:pt>
                <c:pt idx="20">
                  <c:v>37126</c:v>
                </c:pt>
                <c:pt idx="21">
                  <c:v>46647</c:v>
                </c:pt>
                <c:pt idx="22">
                  <c:v>13406</c:v>
                </c:pt>
                <c:pt idx="23">
                  <c:v>5967</c:v>
                </c:pt>
                <c:pt idx="24">
                  <c:v>11456</c:v>
                </c:pt>
                <c:pt idx="25">
                  <c:v>7222</c:v>
                </c:pt>
                <c:pt idx="26">
                  <c:v>9772</c:v>
                </c:pt>
                <c:pt idx="27">
                  <c:v>468</c:v>
                </c:pt>
                <c:pt idx="28">
                  <c:v>1716</c:v>
                </c:pt>
                <c:pt idx="29">
                  <c:v>2446</c:v>
                </c:pt>
                <c:pt idx="30">
                  <c:v>787</c:v>
                </c:pt>
                <c:pt idx="31">
                  <c:v>7223</c:v>
                </c:pt>
                <c:pt idx="32">
                  <c:v>54315</c:v>
                </c:pt>
                <c:pt idx="33">
                  <c:v>156638</c:v>
                </c:pt>
                <c:pt idx="34">
                  <c:v>3740</c:v>
                </c:pt>
                <c:pt idx="35">
                  <c:v>18462</c:v>
                </c:pt>
                <c:pt idx="36">
                  <c:v>36017</c:v>
                </c:pt>
                <c:pt idx="37">
                  <c:v>12179</c:v>
                </c:pt>
                <c:pt idx="38">
                  <c:v>4740</c:v>
                </c:pt>
                <c:pt idx="39">
                  <c:v>1106</c:v>
                </c:pt>
                <c:pt idx="40">
                  <c:v>13971</c:v>
                </c:pt>
                <c:pt idx="41">
                  <c:v>22860</c:v>
                </c:pt>
                <c:pt idx="42">
                  <c:v>17413</c:v>
                </c:pt>
                <c:pt idx="43">
                  <c:v>15867</c:v>
                </c:pt>
                <c:pt idx="44">
                  <c:v>31599</c:v>
                </c:pt>
                <c:pt idx="45">
                  <c:v>10907</c:v>
                </c:pt>
                <c:pt idx="46">
                  <c:v>39724</c:v>
                </c:pt>
                <c:pt idx="47">
                  <c:v>16182</c:v>
                </c:pt>
                <c:pt idx="48">
                  <c:v>5355</c:v>
                </c:pt>
                <c:pt idx="49">
                  <c:v>2957</c:v>
                </c:pt>
                <c:pt idx="50">
                  <c:v>44054</c:v>
                </c:pt>
                <c:pt idx="51">
                  <c:v>2399</c:v>
                </c:pt>
                <c:pt idx="52">
                  <c:v>1454</c:v>
                </c:pt>
                <c:pt idx="53">
                  <c:v>1127</c:v>
                </c:pt>
                <c:pt idx="54">
                  <c:v>8372</c:v>
                </c:pt>
                <c:pt idx="55">
                  <c:v>1558</c:v>
                </c:pt>
                <c:pt idx="56">
                  <c:v>13250</c:v>
                </c:pt>
                <c:pt idx="57">
                  <c:v>13300</c:v>
                </c:pt>
                <c:pt idx="58">
                  <c:v>41349</c:v>
                </c:pt>
                <c:pt idx="59">
                  <c:v>13165</c:v>
                </c:pt>
                <c:pt idx="60">
                  <c:v>3182</c:v>
                </c:pt>
                <c:pt idx="61">
                  <c:v>8031</c:v>
                </c:pt>
                <c:pt idx="62">
                  <c:v>10429</c:v>
                </c:pt>
                <c:pt idx="63">
                  <c:v>4426</c:v>
                </c:pt>
                <c:pt idx="64">
                  <c:v>6550</c:v>
                </c:pt>
                <c:pt idx="65">
                  <c:v>7801</c:v>
                </c:pt>
                <c:pt idx="66">
                  <c:v>5882</c:v>
                </c:pt>
                <c:pt idx="67">
                  <c:v>1889</c:v>
                </c:pt>
                <c:pt idx="68">
                  <c:v>49551</c:v>
                </c:pt>
                <c:pt idx="69">
                  <c:v>8053</c:v>
                </c:pt>
                <c:pt idx="70">
                  <c:v>3785</c:v>
                </c:pt>
                <c:pt idx="71">
                  <c:v>5719</c:v>
                </c:pt>
                <c:pt idx="72">
                  <c:v>3095</c:v>
                </c:pt>
                <c:pt idx="73">
                  <c:v>3061</c:v>
                </c:pt>
                <c:pt idx="74">
                  <c:v>2450</c:v>
                </c:pt>
                <c:pt idx="75">
                  <c:v>3246</c:v>
                </c:pt>
                <c:pt idx="76">
                  <c:v>2602</c:v>
                </c:pt>
                <c:pt idx="77">
                  <c:v>26556</c:v>
                </c:pt>
                <c:pt idx="78">
                  <c:v>7203</c:v>
                </c:pt>
                <c:pt idx="79">
                  <c:v>9427</c:v>
                </c:pt>
                <c:pt idx="80">
                  <c:v>4798</c:v>
                </c:pt>
                <c:pt idx="81">
                  <c:v>10170</c:v>
                </c:pt>
                <c:pt idx="82">
                  <c:v>6537</c:v>
                </c:pt>
                <c:pt idx="83">
                  <c:v>8618</c:v>
                </c:pt>
                <c:pt idx="84">
                  <c:v>3686</c:v>
                </c:pt>
                <c:pt idx="85">
                  <c:v>15233</c:v>
                </c:pt>
                <c:pt idx="86">
                  <c:v>22618</c:v>
                </c:pt>
                <c:pt idx="87">
                  <c:v>7429</c:v>
                </c:pt>
                <c:pt idx="88">
                  <c:v>14778</c:v>
                </c:pt>
                <c:pt idx="89">
                  <c:v>40895</c:v>
                </c:pt>
                <c:pt idx="90">
                  <c:v>10760</c:v>
                </c:pt>
                <c:pt idx="91">
                  <c:v>215373</c:v>
                </c:pt>
                <c:pt idx="92">
                  <c:v>149952</c:v>
                </c:pt>
                <c:pt idx="93">
                  <c:v>10911</c:v>
                </c:pt>
                <c:pt idx="94">
                  <c:v>74977</c:v>
                </c:pt>
                <c:pt idx="95">
                  <c:v>15034</c:v>
                </c:pt>
                <c:pt idx="96">
                  <c:v>21010</c:v>
                </c:pt>
                <c:pt idx="97">
                  <c:v>15592</c:v>
                </c:pt>
                <c:pt idx="98">
                  <c:v>14120</c:v>
                </c:pt>
                <c:pt idx="99">
                  <c:v>12999</c:v>
                </c:pt>
                <c:pt idx="100">
                  <c:v>1902</c:v>
                </c:pt>
                <c:pt idx="101">
                  <c:v>7229</c:v>
                </c:pt>
                <c:pt idx="102">
                  <c:v>8938</c:v>
                </c:pt>
                <c:pt idx="103">
                  <c:v>1269</c:v>
                </c:pt>
                <c:pt idx="104">
                  <c:v>4428</c:v>
                </c:pt>
                <c:pt idx="105">
                  <c:v>4238</c:v>
                </c:pt>
                <c:pt idx="106">
                  <c:v>4875</c:v>
                </c:pt>
                <c:pt idx="107">
                  <c:v>1383</c:v>
                </c:pt>
                <c:pt idx="108">
                  <c:v>3231</c:v>
                </c:pt>
                <c:pt idx="109">
                  <c:v>6199</c:v>
                </c:pt>
                <c:pt idx="110">
                  <c:v>2810</c:v>
                </c:pt>
                <c:pt idx="111">
                  <c:v>2781</c:v>
                </c:pt>
                <c:pt idx="112">
                  <c:v>7786</c:v>
                </c:pt>
                <c:pt idx="113">
                  <c:v>3036</c:v>
                </c:pt>
                <c:pt idx="114">
                  <c:v>3543</c:v>
                </c:pt>
                <c:pt idx="115">
                  <c:v>2518</c:v>
                </c:pt>
                <c:pt idx="116">
                  <c:v>9344</c:v>
                </c:pt>
                <c:pt idx="117">
                  <c:v>13572</c:v>
                </c:pt>
                <c:pt idx="118">
                  <c:v>22420</c:v>
                </c:pt>
                <c:pt idx="119">
                  <c:v>32931</c:v>
                </c:pt>
                <c:pt idx="120">
                  <c:v>5036</c:v>
                </c:pt>
                <c:pt idx="121">
                  <c:v>26164</c:v>
                </c:pt>
                <c:pt idx="122">
                  <c:v>13797</c:v>
                </c:pt>
                <c:pt idx="123">
                  <c:v>31388</c:v>
                </c:pt>
                <c:pt idx="124">
                  <c:v>14290</c:v>
                </c:pt>
                <c:pt idx="125">
                  <c:v>989</c:v>
                </c:pt>
                <c:pt idx="126">
                  <c:v>28829</c:v>
                </c:pt>
                <c:pt idx="127">
                  <c:v>11339</c:v>
                </c:pt>
                <c:pt idx="128">
                  <c:v>4642</c:v>
                </c:pt>
                <c:pt idx="129">
                  <c:v>9275</c:v>
                </c:pt>
                <c:pt idx="130">
                  <c:v>4570</c:v>
                </c:pt>
                <c:pt idx="131">
                  <c:v>25771</c:v>
                </c:pt>
                <c:pt idx="132">
                  <c:v>15276</c:v>
                </c:pt>
                <c:pt idx="133">
                  <c:v>20268</c:v>
                </c:pt>
                <c:pt idx="134">
                  <c:v>6987</c:v>
                </c:pt>
                <c:pt idx="135">
                  <c:v>16146</c:v>
                </c:pt>
                <c:pt idx="136">
                  <c:v>3584</c:v>
                </c:pt>
                <c:pt idx="137">
                  <c:v>426973</c:v>
                </c:pt>
                <c:pt idx="138">
                  <c:v>426973</c:v>
                </c:pt>
                <c:pt idx="139">
                  <c:v>28030</c:v>
                </c:pt>
                <c:pt idx="140">
                  <c:v>2111</c:v>
                </c:pt>
                <c:pt idx="141">
                  <c:v>1202</c:v>
                </c:pt>
                <c:pt idx="142">
                  <c:v>28638</c:v>
                </c:pt>
                <c:pt idx="143">
                  <c:v>11687</c:v>
                </c:pt>
                <c:pt idx="144">
                  <c:v>6736</c:v>
                </c:pt>
                <c:pt idx="145">
                  <c:v>5626</c:v>
                </c:pt>
                <c:pt idx="146">
                  <c:v>25</c:v>
                </c:pt>
                <c:pt idx="147">
                  <c:v>15783</c:v>
                </c:pt>
                <c:pt idx="148">
                  <c:v>20342</c:v>
                </c:pt>
                <c:pt idx="149">
                  <c:v>25607</c:v>
                </c:pt>
                <c:pt idx="150">
                  <c:v>6531</c:v>
                </c:pt>
                <c:pt idx="151">
                  <c:v>11828</c:v>
                </c:pt>
                <c:pt idx="152">
                  <c:v>11957</c:v>
                </c:pt>
                <c:pt idx="153">
                  <c:v>388</c:v>
                </c:pt>
                <c:pt idx="154">
                  <c:v>23316</c:v>
                </c:pt>
                <c:pt idx="155">
                  <c:v>24247</c:v>
                </c:pt>
                <c:pt idx="156">
                  <c:v>3524</c:v>
                </c:pt>
                <c:pt idx="157">
                  <c:v>69538</c:v>
                </c:pt>
                <c:pt idx="158">
                  <c:v>12835</c:v>
                </c:pt>
                <c:pt idx="159">
                  <c:v>8714</c:v>
                </c:pt>
                <c:pt idx="160">
                  <c:v>385177</c:v>
                </c:pt>
                <c:pt idx="161">
                  <c:v>192589</c:v>
                </c:pt>
                <c:pt idx="162">
                  <c:v>8076</c:v>
                </c:pt>
                <c:pt idx="163">
                  <c:v>17810</c:v>
                </c:pt>
                <c:pt idx="164">
                  <c:v>12185</c:v>
                </c:pt>
                <c:pt idx="165">
                  <c:v>15453</c:v>
                </c:pt>
                <c:pt idx="166">
                  <c:v>82356</c:v>
                </c:pt>
                <c:pt idx="167">
                  <c:v>31539</c:v>
                </c:pt>
                <c:pt idx="168">
                  <c:v>31539</c:v>
                </c:pt>
                <c:pt idx="169">
                  <c:v>4971</c:v>
                </c:pt>
                <c:pt idx="170">
                  <c:v>194349</c:v>
                </c:pt>
                <c:pt idx="171">
                  <c:v>54032</c:v>
                </c:pt>
                <c:pt idx="172">
                  <c:v>60158</c:v>
                </c:pt>
                <c:pt idx="173">
                  <c:v>59492</c:v>
                </c:pt>
                <c:pt idx="174">
                  <c:v>29746</c:v>
                </c:pt>
                <c:pt idx="175">
                  <c:v>26543</c:v>
                </c:pt>
                <c:pt idx="176">
                  <c:v>122478</c:v>
                </c:pt>
                <c:pt idx="177">
                  <c:v>33176</c:v>
                </c:pt>
                <c:pt idx="178">
                  <c:v>14667</c:v>
                </c:pt>
                <c:pt idx="179">
                  <c:v>24432</c:v>
                </c:pt>
                <c:pt idx="180">
                  <c:v>10174</c:v>
                </c:pt>
                <c:pt idx="181">
                  <c:v>61314</c:v>
                </c:pt>
                <c:pt idx="182">
                  <c:v>33434</c:v>
                </c:pt>
                <c:pt idx="183">
                  <c:v>25177</c:v>
                </c:pt>
                <c:pt idx="184">
                  <c:v>8280</c:v>
                </c:pt>
                <c:pt idx="185">
                  <c:v>2026</c:v>
                </c:pt>
                <c:pt idx="186">
                  <c:v>23174</c:v>
                </c:pt>
                <c:pt idx="187">
                  <c:v>4157</c:v>
                </c:pt>
                <c:pt idx="188">
                  <c:v>2686</c:v>
                </c:pt>
                <c:pt idx="189">
                  <c:v>64273</c:v>
                </c:pt>
                <c:pt idx="190">
                  <c:v>14896</c:v>
                </c:pt>
                <c:pt idx="191">
                  <c:v>270563</c:v>
                </c:pt>
                <c:pt idx="192">
                  <c:v>7274</c:v>
                </c:pt>
                <c:pt idx="193">
                  <c:v>4959</c:v>
                </c:pt>
                <c:pt idx="194">
                  <c:v>9650</c:v>
                </c:pt>
                <c:pt idx="195">
                  <c:v>19998</c:v>
                </c:pt>
                <c:pt idx="196">
                  <c:v>356</c:v>
                </c:pt>
                <c:pt idx="197">
                  <c:v>24306</c:v>
                </c:pt>
                <c:pt idx="198">
                  <c:v>12153</c:v>
                </c:pt>
                <c:pt idx="199">
                  <c:v>7946</c:v>
                </c:pt>
                <c:pt idx="200">
                  <c:v>2961</c:v>
                </c:pt>
                <c:pt idx="201">
                  <c:v>4118</c:v>
                </c:pt>
                <c:pt idx="202">
                  <c:v>3973</c:v>
                </c:pt>
                <c:pt idx="203">
                  <c:v>34852</c:v>
                </c:pt>
                <c:pt idx="204">
                  <c:v>273189</c:v>
                </c:pt>
                <c:pt idx="205">
                  <c:v>12375</c:v>
                </c:pt>
                <c:pt idx="206">
                  <c:v>63350</c:v>
                </c:pt>
                <c:pt idx="207">
                  <c:v>1379</c:v>
                </c:pt>
                <c:pt idx="208">
                  <c:v>2280</c:v>
                </c:pt>
                <c:pt idx="209">
                  <c:v>13029</c:v>
                </c:pt>
                <c:pt idx="210">
                  <c:v>1017</c:v>
                </c:pt>
                <c:pt idx="211">
                  <c:v>7241</c:v>
                </c:pt>
                <c:pt idx="212">
                  <c:v>17325</c:v>
                </c:pt>
                <c:pt idx="213">
                  <c:v>189104</c:v>
                </c:pt>
                <c:pt idx="214">
                  <c:v>2960</c:v>
                </c:pt>
                <c:pt idx="215">
                  <c:v>2585</c:v>
                </c:pt>
                <c:pt idx="216">
                  <c:v>4859</c:v>
                </c:pt>
                <c:pt idx="217">
                  <c:v>25006</c:v>
                </c:pt>
                <c:pt idx="218">
                  <c:v>4296</c:v>
                </c:pt>
                <c:pt idx="219">
                  <c:v>3022</c:v>
                </c:pt>
                <c:pt idx="220">
                  <c:v>4584</c:v>
                </c:pt>
                <c:pt idx="221">
                  <c:v>4244</c:v>
                </c:pt>
                <c:pt idx="222">
                  <c:v>18872</c:v>
                </c:pt>
                <c:pt idx="223">
                  <c:v>38221</c:v>
                </c:pt>
                <c:pt idx="224">
                  <c:v>4074</c:v>
                </c:pt>
                <c:pt idx="225">
                  <c:v>7241</c:v>
                </c:pt>
                <c:pt idx="226">
                  <c:v>92595</c:v>
                </c:pt>
                <c:pt idx="227">
                  <c:v>910</c:v>
                </c:pt>
                <c:pt idx="228">
                  <c:v>8958</c:v>
                </c:pt>
                <c:pt idx="229">
                  <c:v>20850</c:v>
                </c:pt>
                <c:pt idx="230">
                  <c:v>1951</c:v>
                </c:pt>
                <c:pt idx="231">
                  <c:v>7949</c:v>
                </c:pt>
                <c:pt idx="232">
                  <c:v>363711</c:v>
                </c:pt>
                <c:pt idx="233">
                  <c:v>13944</c:v>
                </c:pt>
                <c:pt idx="234">
                  <c:v>185190</c:v>
                </c:pt>
                <c:pt idx="235">
                  <c:v>17994</c:v>
                </c:pt>
                <c:pt idx="236">
                  <c:v>3065</c:v>
                </c:pt>
                <c:pt idx="237">
                  <c:v>25886</c:v>
                </c:pt>
                <c:pt idx="238">
                  <c:v>46399</c:v>
                </c:pt>
                <c:pt idx="239">
                  <c:v>2493</c:v>
                </c:pt>
                <c:pt idx="240">
                  <c:v>11148</c:v>
                </c:pt>
                <c:pt idx="241">
                  <c:v>15137</c:v>
                </c:pt>
                <c:pt idx="242">
                  <c:v>8610</c:v>
                </c:pt>
                <c:pt idx="243">
                  <c:v>25488</c:v>
                </c:pt>
                <c:pt idx="244">
                  <c:v>43070</c:v>
                </c:pt>
                <c:pt idx="245">
                  <c:v>6919</c:v>
                </c:pt>
                <c:pt idx="246">
                  <c:v>1236</c:v>
                </c:pt>
                <c:pt idx="247">
                  <c:v>68409</c:v>
                </c:pt>
                <c:pt idx="248">
                  <c:v>25996</c:v>
                </c:pt>
                <c:pt idx="249">
                  <c:v>20869</c:v>
                </c:pt>
                <c:pt idx="250">
                  <c:v>15252</c:v>
                </c:pt>
                <c:pt idx="251">
                  <c:v>1408</c:v>
                </c:pt>
                <c:pt idx="252">
                  <c:v>3300</c:v>
                </c:pt>
                <c:pt idx="253">
                  <c:v>35877</c:v>
                </c:pt>
                <c:pt idx="254">
                  <c:v>1888</c:v>
                </c:pt>
                <c:pt idx="255">
                  <c:v>4401</c:v>
                </c:pt>
                <c:pt idx="256">
                  <c:v>13568</c:v>
                </c:pt>
                <c:pt idx="257">
                  <c:v>68664</c:v>
                </c:pt>
                <c:pt idx="258">
                  <c:v>1868</c:v>
                </c:pt>
                <c:pt idx="259">
                  <c:v>588</c:v>
                </c:pt>
                <c:pt idx="260">
                  <c:v>33735</c:v>
                </c:pt>
                <c:pt idx="261">
                  <c:v>62550</c:v>
                </c:pt>
                <c:pt idx="262">
                  <c:v>188727</c:v>
                </c:pt>
                <c:pt idx="263">
                  <c:v>28807</c:v>
                </c:pt>
                <c:pt idx="264">
                  <c:v>12837</c:v>
                </c:pt>
                <c:pt idx="265">
                  <c:v>13544</c:v>
                </c:pt>
                <c:pt idx="266">
                  <c:v>646</c:v>
                </c:pt>
                <c:pt idx="267">
                  <c:v>11924</c:v>
                </c:pt>
                <c:pt idx="268">
                  <c:v>561</c:v>
                </c:pt>
                <c:pt idx="269">
                  <c:v>2751</c:v>
                </c:pt>
                <c:pt idx="270">
                  <c:v>2732</c:v>
                </c:pt>
                <c:pt idx="271">
                  <c:v>35693</c:v>
                </c:pt>
                <c:pt idx="272">
                  <c:v>91188</c:v>
                </c:pt>
                <c:pt idx="273">
                  <c:v>4022</c:v>
                </c:pt>
                <c:pt idx="274">
                  <c:v>2593</c:v>
                </c:pt>
                <c:pt idx="275">
                  <c:v>2117</c:v>
                </c:pt>
                <c:pt idx="276">
                  <c:v>2727</c:v>
                </c:pt>
                <c:pt idx="277">
                  <c:v>4881</c:v>
                </c:pt>
                <c:pt idx="278">
                  <c:v>17394</c:v>
                </c:pt>
                <c:pt idx="279">
                  <c:v>14237</c:v>
                </c:pt>
                <c:pt idx="280">
                  <c:v>3044</c:v>
                </c:pt>
                <c:pt idx="281">
                  <c:v>2201</c:v>
                </c:pt>
                <c:pt idx="282">
                  <c:v>1776</c:v>
                </c:pt>
                <c:pt idx="283">
                  <c:v>63899</c:v>
                </c:pt>
                <c:pt idx="284">
                  <c:v>3663</c:v>
                </c:pt>
                <c:pt idx="285">
                  <c:v>27223</c:v>
                </c:pt>
                <c:pt idx="286">
                  <c:v>119466</c:v>
                </c:pt>
                <c:pt idx="287">
                  <c:v>94363</c:v>
                </c:pt>
                <c:pt idx="288">
                  <c:v>6027</c:v>
                </c:pt>
                <c:pt idx="289">
                  <c:v>5451</c:v>
                </c:pt>
                <c:pt idx="290">
                  <c:v>5451</c:v>
                </c:pt>
                <c:pt idx="291">
                  <c:v>1899</c:v>
                </c:pt>
                <c:pt idx="292">
                  <c:v>2737</c:v>
                </c:pt>
                <c:pt idx="293">
                  <c:v>178817</c:v>
                </c:pt>
                <c:pt idx="294">
                  <c:v>53648</c:v>
                </c:pt>
                <c:pt idx="295">
                  <c:v>25340</c:v>
                </c:pt>
                <c:pt idx="296">
                  <c:v>4598</c:v>
                </c:pt>
                <c:pt idx="297">
                  <c:v>65250</c:v>
                </c:pt>
                <c:pt idx="298">
                  <c:v>15032</c:v>
                </c:pt>
                <c:pt idx="299">
                  <c:v>1588</c:v>
                </c:pt>
                <c:pt idx="300">
                  <c:v>34540</c:v>
                </c:pt>
                <c:pt idx="301">
                  <c:v>2112</c:v>
                </c:pt>
                <c:pt idx="302">
                  <c:v>3160</c:v>
                </c:pt>
                <c:pt idx="303">
                  <c:v>10576</c:v>
                </c:pt>
                <c:pt idx="304">
                  <c:v>693</c:v>
                </c:pt>
                <c:pt idx="305">
                  <c:v>2311</c:v>
                </c:pt>
                <c:pt idx="306">
                  <c:v>2664</c:v>
                </c:pt>
                <c:pt idx="307">
                  <c:v>5891</c:v>
                </c:pt>
                <c:pt idx="308">
                  <c:v>11217</c:v>
                </c:pt>
                <c:pt idx="309">
                  <c:v>3160</c:v>
                </c:pt>
                <c:pt idx="310">
                  <c:v>727</c:v>
                </c:pt>
                <c:pt idx="311">
                  <c:v>92925</c:v>
                </c:pt>
                <c:pt idx="312">
                  <c:v>8566</c:v>
                </c:pt>
                <c:pt idx="313">
                  <c:v>3858</c:v>
                </c:pt>
                <c:pt idx="314">
                  <c:v>2832</c:v>
                </c:pt>
                <c:pt idx="315">
                  <c:v>3096</c:v>
                </c:pt>
                <c:pt idx="316">
                  <c:v>18654</c:v>
                </c:pt>
                <c:pt idx="317">
                  <c:v>363713</c:v>
                </c:pt>
                <c:pt idx="318">
                  <c:v>363713</c:v>
                </c:pt>
                <c:pt idx="319">
                  <c:v>21152</c:v>
                </c:pt>
                <c:pt idx="320">
                  <c:v>35024</c:v>
                </c:pt>
                <c:pt idx="321">
                  <c:v>4716</c:v>
                </c:pt>
                <c:pt idx="322">
                  <c:v>42641</c:v>
                </c:pt>
                <c:pt idx="323">
                  <c:v>8427</c:v>
                </c:pt>
                <c:pt idx="324">
                  <c:v>9340</c:v>
                </c:pt>
                <c:pt idx="325">
                  <c:v>11935</c:v>
                </c:pt>
                <c:pt idx="326">
                  <c:v>15646</c:v>
                </c:pt>
                <c:pt idx="327">
                  <c:v>252</c:v>
                </c:pt>
                <c:pt idx="328">
                  <c:v>21</c:v>
                </c:pt>
                <c:pt idx="329">
                  <c:v>1367</c:v>
                </c:pt>
                <c:pt idx="330">
                  <c:v>8314</c:v>
                </c:pt>
                <c:pt idx="331">
                  <c:v>7945</c:v>
                </c:pt>
                <c:pt idx="332">
                  <c:v>6301</c:v>
                </c:pt>
                <c:pt idx="333">
                  <c:v>550</c:v>
                </c:pt>
                <c:pt idx="334">
                  <c:v>10718</c:v>
                </c:pt>
                <c:pt idx="335">
                  <c:v>20218</c:v>
                </c:pt>
                <c:pt idx="336">
                  <c:v>10308</c:v>
                </c:pt>
                <c:pt idx="337">
                  <c:v>24269</c:v>
                </c:pt>
                <c:pt idx="338">
                  <c:v>24269</c:v>
                </c:pt>
                <c:pt idx="339">
                  <c:v>24269</c:v>
                </c:pt>
                <c:pt idx="340">
                  <c:v>55747</c:v>
                </c:pt>
                <c:pt idx="341">
                  <c:v>13120</c:v>
                </c:pt>
                <c:pt idx="342">
                  <c:v>13120</c:v>
                </c:pt>
                <c:pt idx="343">
                  <c:v>9275</c:v>
                </c:pt>
                <c:pt idx="344">
                  <c:v>92995</c:v>
                </c:pt>
                <c:pt idx="345">
                  <c:v>24269</c:v>
                </c:pt>
                <c:pt idx="346">
                  <c:v>72808</c:v>
                </c:pt>
                <c:pt idx="347">
                  <c:v>2377</c:v>
                </c:pt>
                <c:pt idx="348">
                  <c:v>195</c:v>
                </c:pt>
                <c:pt idx="349">
                  <c:v>5059</c:v>
                </c:pt>
                <c:pt idx="350">
                  <c:v>5792</c:v>
                </c:pt>
                <c:pt idx="351">
                  <c:v>1558</c:v>
                </c:pt>
                <c:pt idx="352">
                  <c:v>2535</c:v>
                </c:pt>
                <c:pt idx="353">
                  <c:v>17348</c:v>
                </c:pt>
                <c:pt idx="354">
                  <c:v>24186</c:v>
                </c:pt>
                <c:pt idx="355">
                  <c:v>3565</c:v>
                </c:pt>
                <c:pt idx="356">
                  <c:v>853945</c:v>
                </c:pt>
                <c:pt idx="357">
                  <c:v>91770</c:v>
                </c:pt>
                <c:pt idx="358">
                  <c:v>7689</c:v>
                </c:pt>
                <c:pt idx="359">
                  <c:v>6742</c:v>
                </c:pt>
                <c:pt idx="360">
                  <c:v>8614</c:v>
                </c:pt>
                <c:pt idx="361">
                  <c:v>60026</c:v>
                </c:pt>
                <c:pt idx="362">
                  <c:v>5057</c:v>
                </c:pt>
                <c:pt idx="363">
                  <c:v>6400</c:v>
                </c:pt>
                <c:pt idx="364">
                  <c:v>4184</c:v>
                </c:pt>
                <c:pt idx="365">
                  <c:v>1926</c:v>
                </c:pt>
                <c:pt idx="366">
                  <c:v>1092</c:v>
                </c:pt>
                <c:pt idx="367">
                  <c:v>103052</c:v>
                </c:pt>
                <c:pt idx="368">
                  <c:v>3195</c:v>
                </c:pt>
                <c:pt idx="369">
                  <c:v>24269</c:v>
                </c:pt>
                <c:pt idx="370">
                  <c:v>23169</c:v>
                </c:pt>
                <c:pt idx="371">
                  <c:v>4003</c:v>
                </c:pt>
                <c:pt idx="372">
                  <c:v>4003</c:v>
                </c:pt>
                <c:pt idx="373">
                  <c:v>11499</c:v>
                </c:pt>
                <c:pt idx="374">
                  <c:v>1660</c:v>
                </c:pt>
                <c:pt idx="375">
                  <c:v>6422</c:v>
                </c:pt>
                <c:pt idx="376">
                  <c:v>8873</c:v>
                </c:pt>
                <c:pt idx="377">
                  <c:v>27139</c:v>
                </c:pt>
                <c:pt idx="378">
                  <c:v>16685</c:v>
                </c:pt>
                <c:pt idx="379">
                  <c:v>41226</c:v>
                </c:pt>
                <c:pt idx="380">
                  <c:v>3578</c:v>
                </c:pt>
                <c:pt idx="381">
                  <c:v>2138</c:v>
                </c:pt>
                <c:pt idx="382">
                  <c:v>5873</c:v>
                </c:pt>
                <c:pt idx="383">
                  <c:v>2206</c:v>
                </c:pt>
                <c:pt idx="384">
                  <c:v>3025</c:v>
                </c:pt>
                <c:pt idx="385">
                  <c:v>9734</c:v>
                </c:pt>
                <c:pt idx="386">
                  <c:v>1367</c:v>
                </c:pt>
                <c:pt idx="387">
                  <c:v>49560</c:v>
                </c:pt>
                <c:pt idx="388">
                  <c:v>14184</c:v>
                </c:pt>
                <c:pt idx="389">
                  <c:v>14185</c:v>
                </c:pt>
                <c:pt idx="390">
                  <c:v>9638</c:v>
                </c:pt>
                <c:pt idx="391">
                  <c:v>107151</c:v>
                </c:pt>
                <c:pt idx="392">
                  <c:v>1644</c:v>
                </c:pt>
                <c:pt idx="393">
                  <c:v>28978</c:v>
                </c:pt>
                <c:pt idx="394">
                  <c:v>644</c:v>
                </c:pt>
                <c:pt idx="395">
                  <c:v>14560</c:v>
                </c:pt>
                <c:pt idx="396">
                  <c:v>8090</c:v>
                </c:pt>
                <c:pt idx="397">
                  <c:v>6355</c:v>
                </c:pt>
                <c:pt idx="398">
                  <c:v>1552</c:v>
                </c:pt>
                <c:pt idx="399">
                  <c:v>206</c:v>
                </c:pt>
                <c:pt idx="400">
                  <c:v>2288</c:v>
                </c:pt>
                <c:pt idx="401">
                  <c:v>5985</c:v>
                </c:pt>
                <c:pt idx="402">
                  <c:v>3552</c:v>
                </c:pt>
                <c:pt idx="403">
                  <c:v>37356</c:v>
                </c:pt>
                <c:pt idx="404">
                  <c:v>2165</c:v>
                </c:pt>
                <c:pt idx="405">
                  <c:v>13127</c:v>
                </c:pt>
                <c:pt idx="406">
                  <c:v>1029</c:v>
                </c:pt>
                <c:pt idx="407">
                  <c:v>10773</c:v>
                </c:pt>
                <c:pt idx="408">
                  <c:v>9998</c:v>
                </c:pt>
                <c:pt idx="409">
                  <c:v>40106</c:v>
                </c:pt>
                <c:pt idx="410">
                  <c:v>4867</c:v>
                </c:pt>
                <c:pt idx="411">
                  <c:v>161679</c:v>
                </c:pt>
                <c:pt idx="412">
                  <c:v>4308</c:v>
                </c:pt>
                <c:pt idx="413">
                  <c:v>30058</c:v>
                </c:pt>
                <c:pt idx="414">
                  <c:v>8095</c:v>
                </c:pt>
                <c:pt idx="415">
                  <c:v>9349</c:v>
                </c:pt>
                <c:pt idx="416">
                  <c:v>14368</c:v>
                </c:pt>
                <c:pt idx="417">
                  <c:v>3219</c:v>
                </c:pt>
                <c:pt idx="418">
                  <c:v>710</c:v>
                </c:pt>
                <c:pt idx="419">
                  <c:v>2198</c:v>
                </c:pt>
                <c:pt idx="420">
                  <c:v>21764</c:v>
                </c:pt>
                <c:pt idx="421">
                  <c:v>13199</c:v>
                </c:pt>
                <c:pt idx="422">
                  <c:v>3195</c:v>
                </c:pt>
                <c:pt idx="423">
                  <c:v>77027</c:v>
                </c:pt>
                <c:pt idx="424">
                  <c:v>16680</c:v>
                </c:pt>
                <c:pt idx="425">
                  <c:v>25903</c:v>
                </c:pt>
                <c:pt idx="426">
                  <c:v>1846</c:v>
                </c:pt>
                <c:pt idx="427">
                  <c:v>11004</c:v>
                </c:pt>
                <c:pt idx="428">
                  <c:v>466</c:v>
                </c:pt>
                <c:pt idx="429">
                  <c:v>7113</c:v>
                </c:pt>
                <c:pt idx="430">
                  <c:v>171</c:v>
                </c:pt>
                <c:pt idx="431">
                  <c:v>31783</c:v>
                </c:pt>
                <c:pt idx="432">
                  <c:v>44994</c:v>
                </c:pt>
                <c:pt idx="433">
                  <c:v>24</c:v>
                </c:pt>
                <c:pt idx="434">
                  <c:v>73005</c:v>
                </c:pt>
                <c:pt idx="435">
                  <c:v>2628</c:v>
                </c:pt>
                <c:pt idx="436">
                  <c:v>1796</c:v>
                </c:pt>
                <c:pt idx="437">
                  <c:v>18543</c:v>
                </c:pt>
                <c:pt idx="438">
                  <c:v>5160</c:v>
                </c:pt>
                <c:pt idx="439">
                  <c:v>1527</c:v>
                </c:pt>
                <c:pt idx="440">
                  <c:v>7333</c:v>
                </c:pt>
                <c:pt idx="441">
                  <c:v>3842</c:v>
                </c:pt>
                <c:pt idx="442">
                  <c:v>30469</c:v>
                </c:pt>
                <c:pt idx="443">
                  <c:v>25262</c:v>
                </c:pt>
                <c:pt idx="444">
                  <c:v>12679</c:v>
                </c:pt>
                <c:pt idx="445">
                  <c:v>9499</c:v>
                </c:pt>
                <c:pt idx="446">
                  <c:v>19252</c:v>
                </c:pt>
                <c:pt idx="447">
                  <c:v>20311</c:v>
                </c:pt>
                <c:pt idx="448">
                  <c:v>19252</c:v>
                </c:pt>
                <c:pt idx="449">
                  <c:v>9499</c:v>
                </c:pt>
                <c:pt idx="450">
                  <c:v>28565</c:v>
                </c:pt>
                <c:pt idx="451">
                  <c:v>21350</c:v>
                </c:pt>
                <c:pt idx="452">
                  <c:v>17424</c:v>
                </c:pt>
                <c:pt idx="453">
                  <c:v>19253</c:v>
                </c:pt>
                <c:pt idx="454">
                  <c:v>19252</c:v>
                </c:pt>
                <c:pt idx="455">
                  <c:v>21350</c:v>
                </c:pt>
                <c:pt idx="456">
                  <c:v>19252</c:v>
                </c:pt>
                <c:pt idx="457">
                  <c:v>8399</c:v>
                </c:pt>
                <c:pt idx="458">
                  <c:v>9499</c:v>
                </c:pt>
                <c:pt idx="459">
                  <c:v>19252</c:v>
                </c:pt>
                <c:pt idx="460">
                  <c:v>21350</c:v>
                </c:pt>
                <c:pt idx="461">
                  <c:v>8446</c:v>
                </c:pt>
                <c:pt idx="462">
                  <c:v>5292</c:v>
                </c:pt>
                <c:pt idx="463">
                  <c:v>2581</c:v>
                </c:pt>
                <c:pt idx="464">
                  <c:v>123365</c:v>
                </c:pt>
                <c:pt idx="465">
                  <c:v>2891</c:v>
                </c:pt>
                <c:pt idx="466">
                  <c:v>1393</c:v>
                </c:pt>
                <c:pt idx="467">
                  <c:v>10652</c:v>
                </c:pt>
                <c:pt idx="468">
                  <c:v>36384</c:v>
                </c:pt>
                <c:pt idx="469">
                  <c:v>24791</c:v>
                </c:pt>
                <c:pt idx="470">
                  <c:v>72563</c:v>
                </c:pt>
                <c:pt idx="471">
                  <c:v>19584</c:v>
                </c:pt>
                <c:pt idx="472">
                  <c:v>40656</c:v>
                </c:pt>
                <c:pt idx="473">
                  <c:v>93112</c:v>
                </c:pt>
                <c:pt idx="474">
                  <c:v>1181</c:v>
                </c:pt>
                <c:pt idx="475">
                  <c:v>14160</c:v>
                </c:pt>
                <c:pt idx="476">
                  <c:v>5137</c:v>
                </c:pt>
                <c:pt idx="477">
                  <c:v>18497</c:v>
                </c:pt>
                <c:pt idx="478">
                  <c:v>780</c:v>
                </c:pt>
                <c:pt idx="479">
                  <c:v>5554</c:v>
                </c:pt>
                <c:pt idx="480">
                  <c:v>7758</c:v>
                </c:pt>
                <c:pt idx="481">
                  <c:v>5556</c:v>
                </c:pt>
                <c:pt idx="482">
                  <c:v>64705</c:v>
                </c:pt>
                <c:pt idx="483">
                  <c:v>314</c:v>
                </c:pt>
                <c:pt idx="484">
                  <c:v>14030</c:v>
                </c:pt>
                <c:pt idx="485">
                  <c:v>3271</c:v>
                </c:pt>
                <c:pt idx="486">
                  <c:v>30411</c:v>
                </c:pt>
                <c:pt idx="487">
                  <c:v>7601</c:v>
                </c:pt>
                <c:pt idx="488">
                  <c:v>92588</c:v>
                </c:pt>
                <c:pt idx="489">
                  <c:v>7636</c:v>
                </c:pt>
                <c:pt idx="490">
                  <c:v>9940</c:v>
                </c:pt>
                <c:pt idx="491">
                  <c:v>11330</c:v>
                </c:pt>
                <c:pt idx="492">
                  <c:v>9701</c:v>
                </c:pt>
                <c:pt idx="493">
                  <c:v>5730</c:v>
                </c:pt>
                <c:pt idx="494">
                  <c:v>4353</c:v>
                </c:pt>
                <c:pt idx="495">
                  <c:v>11006</c:v>
                </c:pt>
                <c:pt idx="496">
                  <c:v>5911</c:v>
                </c:pt>
                <c:pt idx="497">
                  <c:v>8656</c:v>
                </c:pt>
                <c:pt idx="498">
                  <c:v>2640</c:v>
                </c:pt>
                <c:pt idx="499">
                  <c:v>4049</c:v>
                </c:pt>
                <c:pt idx="500">
                  <c:v>1470</c:v>
                </c:pt>
                <c:pt idx="501">
                  <c:v>5380</c:v>
                </c:pt>
                <c:pt idx="502">
                  <c:v>10751</c:v>
                </c:pt>
                <c:pt idx="503">
                  <c:v>18139</c:v>
                </c:pt>
                <c:pt idx="504">
                  <c:v>53464</c:v>
                </c:pt>
                <c:pt idx="505">
                  <c:v>638</c:v>
                </c:pt>
                <c:pt idx="506">
                  <c:v>6255</c:v>
                </c:pt>
                <c:pt idx="507">
                  <c:v>6255</c:v>
                </c:pt>
                <c:pt idx="508">
                  <c:v>1193</c:v>
                </c:pt>
                <c:pt idx="509">
                  <c:v>82</c:v>
                </c:pt>
                <c:pt idx="510">
                  <c:v>7619</c:v>
                </c:pt>
                <c:pt idx="511">
                  <c:v>2737</c:v>
                </c:pt>
                <c:pt idx="512">
                  <c:v>27441</c:v>
                </c:pt>
                <c:pt idx="513">
                  <c:v>1765</c:v>
                </c:pt>
                <c:pt idx="514">
                  <c:v>87988</c:v>
                </c:pt>
                <c:pt idx="515">
                  <c:v>87988</c:v>
                </c:pt>
                <c:pt idx="516">
                  <c:v>42301</c:v>
                </c:pt>
                <c:pt idx="517">
                  <c:v>6547</c:v>
                </c:pt>
                <c:pt idx="518">
                  <c:v>5492</c:v>
                </c:pt>
                <c:pt idx="519">
                  <c:v>24564</c:v>
                </c:pt>
                <c:pt idx="520">
                  <c:v>1662</c:v>
                </c:pt>
                <c:pt idx="521">
                  <c:v>9791</c:v>
                </c:pt>
                <c:pt idx="522">
                  <c:v>56271</c:v>
                </c:pt>
                <c:pt idx="523">
                  <c:v>328</c:v>
                </c:pt>
                <c:pt idx="524">
                  <c:v>23484</c:v>
                </c:pt>
                <c:pt idx="525">
                  <c:v>1161</c:v>
                </c:pt>
                <c:pt idx="526">
                  <c:v>10234</c:v>
                </c:pt>
                <c:pt idx="527">
                  <c:v>3242</c:v>
                </c:pt>
                <c:pt idx="528">
                  <c:v>9695</c:v>
                </c:pt>
                <c:pt idx="529">
                  <c:v>3846</c:v>
                </c:pt>
                <c:pt idx="530">
                  <c:v>8258</c:v>
                </c:pt>
                <c:pt idx="531">
                  <c:v>3441</c:v>
                </c:pt>
                <c:pt idx="532">
                  <c:v>98250</c:v>
                </c:pt>
                <c:pt idx="533">
                  <c:v>928</c:v>
                </c:pt>
                <c:pt idx="534">
                  <c:v>58506</c:v>
                </c:pt>
                <c:pt idx="535">
                  <c:v>7317</c:v>
                </c:pt>
                <c:pt idx="536">
                  <c:v>5760</c:v>
                </c:pt>
                <c:pt idx="537">
                  <c:v>27508</c:v>
                </c:pt>
                <c:pt idx="538">
                  <c:v>2301</c:v>
                </c:pt>
                <c:pt idx="539">
                  <c:v>4723</c:v>
                </c:pt>
                <c:pt idx="540">
                  <c:v>408</c:v>
                </c:pt>
                <c:pt idx="541">
                  <c:v>2523</c:v>
                </c:pt>
                <c:pt idx="542">
                  <c:v>3492</c:v>
                </c:pt>
                <c:pt idx="543">
                  <c:v>7318</c:v>
                </c:pt>
                <c:pt idx="544">
                  <c:v>1951</c:v>
                </c:pt>
                <c:pt idx="545">
                  <c:v>474</c:v>
                </c:pt>
                <c:pt idx="546">
                  <c:v>1951</c:v>
                </c:pt>
                <c:pt idx="547">
                  <c:v>577</c:v>
                </c:pt>
                <c:pt idx="548">
                  <c:v>7318</c:v>
                </c:pt>
                <c:pt idx="549">
                  <c:v>23022</c:v>
                </c:pt>
                <c:pt idx="550">
                  <c:v>21924</c:v>
                </c:pt>
                <c:pt idx="551">
                  <c:v>33584</c:v>
                </c:pt>
                <c:pt idx="552">
                  <c:v>55192</c:v>
                </c:pt>
                <c:pt idx="553">
                  <c:v>24780</c:v>
                </c:pt>
                <c:pt idx="554">
                  <c:v>21916</c:v>
                </c:pt>
                <c:pt idx="555">
                  <c:v>6787</c:v>
                </c:pt>
                <c:pt idx="556">
                  <c:v>2792</c:v>
                </c:pt>
                <c:pt idx="557">
                  <c:v>2162</c:v>
                </c:pt>
                <c:pt idx="558">
                  <c:v>83996</c:v>
                </c:pt>
                <c:pt idx="559">
                  <c:v>4200</c:v>
                </c:pt>
                <c:pt idx="560">
                  <c:v>11074</c:v>
                </c:pt>
                <c:pt idx="561">
                  <c:v>618</c:v>
                </c:pt>
                <c:pt idx="562">
                  <c:v>19763</c:v>
                </c:pt>
                <c:pt idx="563">
                  <c:v>1674</c:v>
                </c:pt>
                <c:pt idx="564">
                  <c:v>4951</c:v>
                </c:pt>
                <c:pt idx="565">
                  <c:v>47521</c:v>
                </c:pt>
                <c:pt idx="566">
                  <c:v>13251</c:v>
                </c:pt>
                <c:pt idx="567">
                  <c:v>42775</c:v>
                </c:pt>
                <c:pt idx="568">
                  <c:v>15295</c:v>
                </c:pt>
                <c:pt idx="569">
                  <c:v>3518</c:v>
                </c:pt>
                <c:pt idx="570">
                  <c:v>16166</c:v>
                </c:pt>
                <c:pt idx="571">
                  <c:v>4580</c:v>
                </c:pt>
                <c:pt idx="572">
                  <c:v>6183</c:v>
                </c:pt>
                <c:pt idx="573">
                  <c:v>1065</c:v>
                </c:pt>
                <c:pt idx="574">
                  <c:v>10480</c:v>
                </c:pt>
                <c:pt idx="575">
                  <c:v>28978</c:v>
                </c:pt>
                <c:pt idx="576">
                  <c:v>17218</c:v>
                </c:pt>
                <c:pt idx="577">
                  <c:v>1108</c:v>
                </c:pt>
                <c:pt idx="578">
                  <c:v>14404</c:v>
                </c:pt>
                <c:pt idx="579">
                  <c:v>34899</c:v>
                </c:pt>
                <c:pt idx="580">
                  <c:v>6676</c:v>
                </c:pt>
                <c:pt idx="581">
                  <c:v>12982</c:v>
                </c:pt>
                <c:pt idx="582">
                  <c:v>538</c:v>
                </c:pt>
                <c:pt idx="583">
                  <c:v>8948</c:v>
                </c:pt>
                <c:pt idx="584">
                  <c:v>21666</c:v>
                </c:pt>
                <c:pt idx="585">
                  <c:v>26194</c:v>
                </c:pt>
                <c:pt idx="586">
                  <c:v>925</c:v>
                </c:pt>
                <c:pt idx="587">
                  <c:v>14128</c:v>
                </c:pt>
                <c:pt idx="588">
                  <c:v>50715</c:v>
                </c:pt>
                <c:pt idx="589">
                  <c:v>40173</c:v>
                </c:pt>
                <c:pt idx="590">
                  <c:v>3066</c:v>
                </c:pt>
                <c:pt idx="591">
                  <c:v>25910</c:v>
                </c:pt>
                <c:pt idx="592">
                  <c:v>14062</c:v>
                </c:pt>
                <c:pt idx="593">
                  <c:v>1988</c:v>
                </c:pt>
                <c:pt idx="594">
                  <c:v>1045</c:v>
                </c:pt>
                <c:pt idx="595">
                  <c:v>15790</c:v>
                </c:pt>
                <c:pt idx="596">
                  <c:v>339</c:v>
                </c:pt>
                <c:pt idx="597">
                  <c:v>7988</c:v>
                </c:pt>
                <c:pt idx="598">
                  <c:v>4541</c:v>
                </c:pt>
                <c:pt idx="599">
                  <c:v>6088</c:v>
                </c:pt>
                <c:pt idx="600">
                  <c:v>2651</c:v>
                </c:pt>
                <c:pt idx="601">
                  <c:v>2651</c:v>
                </c:pt>
                <c:pt idx="602">
                  <c:v>4149</c:v>
                </c:pt>
                <c:pt idx="603">
                  <c:v>4567</c:v>
                </c:pt>
                <c:pt idx="604">
                  <c:v>7199</c:v>
                </c:pt>
                <c:pt idx="605">
                  <c:v>1462</c:v>
                </c:pt>
                <c:pt idx="606">
                  <c:v>28324</c:v>
                </c:pt>
                <c:pt idx="607">
                  <c:v>8537</c:v>
                </c:pt>
                <c:pt idx="608">
                  <c:v>1051</c:v>
                </c:pt>
                <c:pt idx="609">
                  <c:v>18202</c:v>
                </c:pt>
                <c:pt idx="610">
                  <c:v>58162</c:v>
                </c:pt>
                <c:pt idx="611">
                  <c:v>4199</c:v>
                </c:pt>
                <c:pt idx="612">
                  <c:v>21762</c:v>
                </c:pt>
                <c:pt idx="613">
                  <c:v>479</c:v>
                </c:pt>
                <c:pt idx="614">
                  <c:v>91233</c:v>
                </c:pt>
                <c:pt idx="615">
                  <c:v>23952</c:v>
                </c:pt>
                <c:pt idx="616">
                  <c:v>19621</c:v>
                </c:pt>
                <c:pt idx="617">
                  <c:v>87798</c:v>
                </c:pt>
                <c:pt idx="618">
                  <c:v>2951</c:v>
                </c:pt>
                <c:pt idx="619">
                  <c:v>10725</c:v>
                </c:pt>
                <c:pt idx="620">
                  <c:v>4390</c:v>
                </c:pt>
                <c:pt idx="621">
                  <c:v>3369</c:v>
                </c:pt>
                <c:pt idx="622">
                  <c:v>13049</c:v>
                </c:pt>
                <c:pt idx="623">
                  <c:v>22420</c:v>
                </c:pt>
                <c:pt idx="624">
                  <c:v>151</c:v>
                </c:pt>
                <c:pt idx="625">
                  <c:v>37817</c:v>
                </c:pt>
                <c:pt idx="626">
                  <c:v>163</c:v>
                </c:pt>
                <c:pt idx="627">
                  <c:v>4978</c:v>
                </c:pt>
                <c:pt idx="628">
                  <c:v>3837</c:v>
                </c:pt>
                <c:pt idx="629">
                  <c:v>490</c:v>
                </c:pt>
                <c:pt idx="630">
                  <c:v>1771</c:v>
                </c:pt>
                <c:pt idx="631">
                  <c:v>14391</c:v>
                </c:pt>
                <c:pt idx="632">
                  <c:v>41398</c:v>
                </c:pt>
                <c:pt idx="633">
                  <c:v>69585</c:v>
                </c:pt>
                <c:pt idx="634">
                  <c:v>14266</c:v>
                </c:pt>
                <c:pt idx="635">
                  <c:v>3049</c:v>
                </c:pt>
                <c:pt idx="636">
                  <c:v>4664</c:v>
                </c:pt>
                <c:pt idx="637">
                  <c:v>1954</c:v>
                </c:pt>
                <c:pt idx="638">
                  <c:v>2299</c:v>
                </c:pt>
                <c:pt idx="639">
                  <c:v>161677</c:v>
                </c:pt>
                <c:pt idx="640">
                  <c:v>2804</c:v>
                </c:pt>
                <c:pt idx="641">
                  <c:v>743</c:v>
                </c:pt>
                <c:pt idx="642">
                  <c:v>94363</c:v>
                </c:pt>
                <c:pt idx="643">
                  <c:v>283091</c:v>
                </c:pt>
                <c:pt idx="644">
                  <c:v>36384</c:v>
                </c:pt>
                <c:pt idx="645">
                  <c:v>5178</c:v>
                </c:pt>
                <c:pt idx="646">
                  <c:v>11716</c:v>
                </c:pt>
                <c:pt idx="647">
                  <c:v>26423</c:v>
                </c:pt>
                <c:pt idx="648">
                  <c:v>92588</c:v>
                </c:pt>
                <c:pt idx="649">
                  <c:v>178912</c:v>
                </c:pt>
                <c:pt idx="650">
                  <c:v>178912</c:v>
                </c:pt>
                <c:pt idx="651">
                  <c:v>178912</c:v>
                </c:pt>
                <c:pt idx="652">
                  <c:v>5736</c:v>
                </c:pt>
                <c:pt idx="653">
                  <c:v>1728</c:v>
                </c:pt>
                <c:pt idx="654">
                  <c:v>2623</c:v>
                </c:pt>
                <c:pt idx="655">
                  <c:v>18656</c:v>
                </c:pt>
                <c:pt idx="656">
                  <c:v>2326</c:v>
                </c:pt>
                <c:pt idx="657">
                  <c:v>18331</c:v>
                </c:pt>
                <c:pt idx="658">
                  <c:v>180998</c:v>
                </c:pt>
                <c:pt idx="659">
                  <c:v>550</c:v>
                </c:pt>
                <c:pt idx="660">
                  <c:v>8380</c:v>
                </c:pt>
                <c:pt idx="661">
                  <c:v>1436</c:v>
                </c:pt>
                <c:pt idx="662">
                  <c:v>33114</c:v>
                </c:pt>
                <c:pt idx="663">
                  <c:v>16557</c:v>
                </c:pt>
                <c:pt idx="664">
                  <c:v>7352</c:v>
                </c:pt>
                <c:pt idx="665">
                  <c:v>6530</c:v>
                </c:pt>
                <c:pt idx="666">
                  <c:v>11213</c:v>
                </c:pt>
                <c:pt idx="667">
                  <c:v>6233</c:v>
                </c:pt>
                <c:pt idx="668">
                  <c:v>1456</c:v>
                </c:pt>
                <c:pt idx="669">
                  <c:v>992</c:v>
                </c:pt>
                <c:pt idx="670">
                  <c:v>3295</c:v>
                </c:pt>
                <c:pt idx="671">
                  <c:v>67260</c:v>
                </c:pt>
                <c:pt idx="672">
                  <c:v>67259</c:v>
                </c:pt>
                <c:pt idx="673">
                  <c:v>1090</c:v>
                </c:pt>
                <c:pt idx="674">
                  <c:v>2014</c:v>
                </c:pt>
                <c:pt idx="675">
                  <c:v>4736</c:v>
                </c:pt>
                <c:pt idx="676">
                  <c:v>1097</c:v>
                </c:pt>
                <c:pt idx="677">
                  <c:v>21372</c:v>
                </c:pt>
                <c:pt idx="678">
                  <c:v>10541</c:v>
                </c:pt>
                <c:pt idx="679">
                  <c:v>1672</c:v>
                </c:pt>
                <c:pt idx="680">
                  <c:v>4099</c:v>
                </c:pt>
                <c:pt idx="681">
                  <c:v>4674</c:v>
                </c:pt>
                <c:pt idx="682">
                  <c:v>15970</c:v>
                </c:pt>
                <c:pt idx="683">
                  <c:v>12958</c:v>
                </c:pt>
                <c:pt idx="684">
                  <c:v>11998</c:v>
                </c:pt>
                <c:pt idx="685">
                  <c:v>76042</c:v>
                </c:pt>
                <c:pt idx="686">
                  <c:v>3366</c:v>
                </c:pt>
                <c:pt idx="687">
                  <c:v>95</c:v>
                </c:pt>
                <c:pt idx="688">
                  <c:v>63</c:v>
                </c:pt>
                <c:pt idx="689">
                  <c:v>5072</c:v>
                </c:pt>
                <c:pt idx="690">
                  <c:v>5206</c:v>
                </c:pt>
                <c:pt idx="691">
                  <c:v>322</c:v>
                </c:pt>
                <c:pt idx="692">
                  <c:v>20457</c:v>
                </c:pt>
                <c:pt idx="693">
                  <c:v>9378</c:v>
                </c:pt>
                <c:pt idx="694">
                  <c:v>3192</c:v>
                </c:pt>
                <c:pt idx="695">
                  <c:v>28791</c:v>
                </c:pt>
                <c:pt idx="696">
                  <c:v>838</c:v>
                </c:pt>
                <c:pt idx="697">
                  <c:v>9378</c:v>
                </c:pt>
                <c:pt idx="698">
                  <c:v>903</c:v>
                </c:pt>
                <c:pt idx="699">
                  <c:v>136</c:v>
                </c:pt>
                <c:pt idx="700">
                  <c:v>1237</c:v>
                </c:pt>
                <c:pt idx="701">
                  <c:v>2685</c:v>
                </c:pt>
                <c:pt idx="702">
                  <c:v>2685</c:v>
                </c:pt>
                <c:pt idx="703">
                  <c:v>16299</c:v>
                </c:pt>
                <c:pt idx="704">
                  <c:v>6347</c:v>
                </c:pt>
                <c:pt idx="705">
                  <c:v>2866</c:v>
                </c:pt>
                <c:pt idx="706">
                  <c:v>144</c:v>
                </c:pt>
                <c:pt idx="707">
                  <c:v>5176</c:v>
                </c:pt>
                <c:pt idx="708">
                  <c:v>1948</c:v>
                </c:pt>
                <c:pt idx="709">
                  <c:v>974</c:v>
                </c:pt>
                <c:pt idx="710">
                  <c:v>19</c:v>
                </c:pt>
                <c:pt idx="711">
                  <c:v>902</c:v>
                </c:pt>
                <c:pt idx="712">
                  <c:v>23196</c:v>
                </c:pt>
                <c:pt idx="713">
                  <c:v>7732</c:v>
                </c:pt>
                <c:pt idx="714">
                  <c:v>1313</c:v>
                </c:pt>
                <c:pt idx="715">
                  <c:v>197</c:v>
                </c:pt>
                <c:pt idx="716">
                  <c:v>1121</c:v>
                </c:pt>
                <c:pt idx="717">
                  <c:v>254</c:v>
                </c:pt>
                <c:pt idx="718">
                  <c:v>285</c:v>
                </c:pt>
                <c:pt idx="719">
                  <c:v>121</c:v>
                </c:pt>
                <c:pt idx="720">
                  <c:v>1777</c:v>
                </c:pt>
                <c:pt idx="721">
                  <c:v>2116</c:v>
                </c:pt>
                <c:pt idx="722">
                  <c:v>418</c:v>
                </c:pt>
                <c:pt idx="723">
                  <c:v>1802</c:v>
                </c:pt>
                <c:pt idx="724">
                  <c:v>5195</c:v>
                </c:pt>
                <c:pt idx="725">
                  <c:v>14969</c:v>
                </c:pt>
                <c:pt idx="726">
                  <c:v>3739</c:v>
                </c:pt>
                <c:pt idx="727">
                  <c:v>1021</c:v>
                </c:pt>
                <c:pt idx="728">
                  <c:v>2908</c:v>
                </c:pt>
                <c:pt idx="729">
                  <c:v>63</c:v>
                </c:pt>
                <c:pt idx="730">
                  <c:v>3344</c:v>
                </c:pt>
                <c:pt idx="731">
                  <c:v>5958</c:v>
                </c:pt>
                <c:pt idx="732">
                  <c:v>3664</c:v>
                </c:pt>
                <c:pt idx="733">
                  <c:v>1282</c:v>
                </c:pt>
                <c:pt idx="734">
                  <c:v>2868</c:v>
                </c:pt>
                <c:pt idx="735">
                  <c:v>3527</c:v>
                </c:pt>
                <c:pt idx="736">
                  <c:v>1811</c:v>
                </c:pt>
                <c:pt idx="737">
                  <c:v>141841</c:v>
                </c:pt>
                <c:pt idx="738">
                  <c:v>708</c:v>
                </c:pt>
                <c:pt idx="739">
                  <c:v>838</c:v>
                </c:pt>
                <c:pt idx="740">
                  <c:v>32916</c:v>
                </c:pt>
                <c:pt idx="741">
                  <c:v>32916</c:v>
                </c:pt>
                <c:pt idx="742">
                  <c:v>27790</c:v>
                </c:pt>
                <c:pt idx="743">
                  <c:v>7462</c:v>
                </c:pt>
                <c:pt idx="744">
                  <c:v>8891</c:v>
                </c:pt>
                <c:pt idx="745">
                  <c:v>330</c:v>
                </c:pt>
                <c:pt idx="746">
                  <c:v>3688</c:v>
                </c:pt>
                <c:pt idx="747">
                  <c:v>1996</c:v>
                </c:pt>
                <c:pt idx="748">
                  <c:v>4370</c:v>
                </c:pt>
                <c:pt idx="749">
                  <c:v>3454</c:v>
                </c:pt>
                <c:pt idx="750">
                  <c:v>8599</c:v>
                </c:pt>
                <c:pt idx="751">
                  <c:v>8751</c:v>
                </c:pt>
                <c:pt idx="752">
                  <c:v>296</c:v>
                </c:pt>
                <c:pt idx="753">
                  <c:v>1208</c:v>
                </c:pt>
                <c:pt idx="754">
                  <c:v>2453</c:v>
                </c:pt>
                <c:pt idx="755">
                  <c:v>1667</c:v>
                </c:pt>
                <c:pt idx="756">
                  <c:v>2806</c:v>
                </c:pt>
                <c:pt idx="757">
                  <c:v>2806</c:v>
                </c:pt>
                <c:pt idx="758">
                  <c:v>4219</c:v>
                </c:pt>
                <c:pt idx="759">
                  <c:v>26090</c:v>
                </c:pt>
                <c:pt idx="760">
                  <c:v>5865</c:v>
                </c:pt>
                <c:pt idx="761">
                  <c:v>45566</c:v>
                </c:pt>
                <c:pt idx="762">
                  <c:v>898</c:v>
                </c:pt>
                <c:pt idx="763">
                  <c:v>594</c:v>
                </c:pt>
                <c:pt idx="764">
                  <c:v>2449</c:v>
                </c:pt>
                <c:pt idx="765">
                  <c:v>789</c:v>
                </c:pt>
                <c:pt idx="766">
                  <c:v>576</c:v>
                </c:pt>
                <c:pt idx="767">
                  <c:v>3530</c:v>
                </c:pt>
                <c:pt idx="768">
                  <c:v>1712</c:v>
                </c:pt>
                <c:pt idx="769">
                  <c:v>112</c:v>
                </c:pt>
                <c:pt idx="770">
                  <c:v>49741</c:v>
                </c:pt>
                <c:pt idx="771">
                  <c:v>74611</c:v>
                </c:pt>
                <c:pt idx="772">
                  <c:v>45238</c:v>
                </c:pt>
                <c:pt idx="773">
                  <c:v>485</c:v>
                </c:pt>
                <c:pt idx="774">
                  <c:v>24871</c:v>
                </c:pt>
                <c:pt idx="775">
                  <c:v>357</c:v>
                </c:pt>
                <c:pt idx="776">
                  <c:v>28629</c:v>
                </c:pt>
                <c:pt idx="777">
                  <c:v>2375</c:v>
                </c:pt>
                <c:pt idx="778">
                  <c:v>1690</c:v>
                </c:pt>
                <c:pt idx="779">
                  <c:v>11827</c:v>
                </c:pt>
                <c:pt idx="780">
                  <c:v>617</c:v>
                </c:pt>
                <c:pt idx="781">
                  <c:v>2569</c:v>
                </c:pt>
                <c:pt idx="782">
                  <c:v>200</c:v>
                </c:pt>
                <c:pt idx="783">
                  <c:v>7140</c:v>
                </c:pt>
                <c:pt idx="784">
                  <c:v>50810</c:v>
                </c:pt>
                <c:pt idx="785">
                  <c:v>14648</c:v>
                </c:pt>
                <c:pt idx="786">
                  <c:v>2283</c:v>
                </c:pt>
                <c:pt idx="787">
                  <c:v>425</c:v>
                </c:pt>
                <c:pt idx="788">
                  <c:v>1118</c:v>
                </c:pt>
                <c:pt idx="789">
                  <c:v>1662</c:v>
                </c:pt>
                <c:pt idx="790">
                  <c:v>1173</c:v>
                </c:pt>
                <c:pt idx="791">
                  <c:v>1240</c:v>
                </c:pt>
                <c:pt idx="792">
                  <c:v>2466</c:v>
                </c:pt>
                <c:pt idx="793">
                  <c:v>2351</c:v>
                </c:pt>
                <c:pt idx="794">
                  <c:v>7109</c:v>
                </c:pt>
                <c:pt idx="795">
                  <c:v>7109</c:v>
                </c:pt>
                <c:pt idx="796">
                  <c:v>3234</c:v>
                </c:pt>
                <c:pt idx="797">
                  <c:v>2536</c:v>
                </c:pt>
                <c:pt idx="798">
                  <c:v>109864</c:v>
                </c:pt>
                <c:pt idx="799">
                  <c:v>1977</c:v>
                </c:pt>
                <c:pt idx="800">
                  <c:v>1079</c:v>
                </c:pt>
                <c:pt idx="801">
                  <c:v>41</c:v>
                </c:pt>
                <c:pt idx="802">
                  <c:v>386</c:v>
                </c:pt>
                <c:pt idx="803">
                  <c:v>2162</c:v>
                </c:pt>
                <c:pt idx="804">
                  <c:v>53760</c:v>
                </c:pt>
                <c:pt idx="805">
                  <c:v>1540</c:v>
                </c:pt>
                <c:pt idx="806">
                  <c:v>305</c:v>
                </c:pt>
                <c:pt idx="807">
                  <c:v>38879</c:v>
                </c:pt>
                <c:pt idx="808">
                  <c:v>5532</c:v>
                </c:pt>
                <c:pt idx="809">
                  <c:v>50273</c:v>
                </c:pt>
                <c:pt idx="810">
                  <c:v>6764</c:v>
                </c:pt>
                <c:pt idx="811">
                  <c:v>2249</c:v>
                </c:pt>
                <c:pt idx="812">
                  <c:v>6753</c:v>
                </c:pt>
                <c:pt idx="813">
                  <c:v>6753</c:v>
                </c:pt>
                <c:pt idx="814">
                  <c:v>590</c:v>
                </c:pt>
                <c:pt idx="815">
                  <c:v>15382</c:v>
                </c:pt>
                <c:pt idx="816">
                  <c:v>26603</c:v>
                </c:pt>
                <c:pt idx="817">
                  <c:v>388</c:v>
                </c:pt>
                <c:pt idx="818">
                  <c:v>5911</c:v>
                </c:pt>
                <c:pt idx="819">
                  <c:v>23784</c:v>
                </c:pt>
                <c:pt idx="820">
                  <c:v>11206</c:v>
                </c:pt>
                <c:pt idx="821">
                  <c:v>1475</c:v>
                </c:pt>
                <c:pt idx="822">
                  <c:v>96897</c:v>
                </c:pt>
                <c:pt idx="823">
                  <c:v>1074</c:v>
                </c:pt>
                <c:pt idx="824">
                  <c:v>4969</c:v>
                </c:pt>
                <c:pt idx="825">
                  <c:v>42139</c:v>
                </c:pt>
                <c:pt idx="826">
                  <c:v>20850</c:v>
                </c:pt>
                <c:pt idx="827">
                  <c:v>28791</c:v>
                </c:pt>
                <c:pt idx="828">
                  <c:v>534</c:v>
                </c:pt>
                <c:pt idx="829">
                  <c:v>897</c:v>
                </c:pt>
                <c:pt idx="830">
                  <c:v>4426</c:v>
                </c:pt>
                <c:pt idx="831">
                  <c:v>9385</c:v>
                </c:pt>
                <c:pt idx="832">
                  <c:v>621</c:v>
                </c:pt>
                <c:pt idx="833">
                  <c:v>7968</c:v>
                </c:pt>
                <c:pt idx="834">
                  <c:v>135901</c:v>
                </c:pt>
                <c:pt idx="835">
                  <c:v>21783</c:v>
                </c:pt>
                <c:pt idx="836">
                  <c:v>3233</c:v>
                </c:pt>
                <c:pt idx="837">
                  <c:v>6398</c:v>
                </c:pt>
                <c:pt idx="838">
                  <c:v>1772</c:v>
                </c:pt>
                <c:pt idx="839">
                  <c:v>2981</c:v>
                </c:pt>
                <c:pt idx="840">
                  <c:v>1066</c:v>
                </c:pt>
                <c:pt idx="841">
                  <c:v>8866</c:v>
                </c:pt>
                <c:pt idx="842">
                  <c:v>431</c:v>
                </c:pt>
                <c:pt idx="843">
                  <c:v>766</c:v>
                </c:pt>
                <c:pt idx="844">
                  <c:v>2877</c:v>
                </c:pt>
                <c:pt idx="845">
                  <c:v>2809</c:v>
                </c:pt>
                <c:pt idx="846">
                  <c:v>95116</c:v>
                </c:pt>
                <c:pt idx="847">
                  <c:v>513</c:v>
                </c:pt>
                <c:pt idx="848">
                  <c:v>131981</c:v>
                </c:pt>
                <c:pt idx="849">
                  <c:v>3156</c:v>
                </c:pt>
                <c:pt idx="850">
                  <c:v>14629</c:v>
                </c:pt>
                <c:pt idx="851">
                  <c:v>74</c:v>
                </c:pt>
                <c:pt idx="852">
                  <c:v>197</c:v>
                </c:pt>
                <c:pt idx="853">
                  <c:v>1026</c:v>
                </c:pt>
                <c:pt idx="854">
                  <c:v>7222</c:v>
                </c:pt>
                <c:pt idx="855">
                  <c:v>2626</c:v>
                </c:pt>
                <c:pt idx="856">
                  <c:v>5692</c:v>
                </c:pt>
                <c:pt idx="857">
                  <c:v>203</c:v>
                </c:pt>
                <c:pt idx="858">
                  <c:v>1259</c:v>
                </c:pt>
                <c:pt idx="859">
                  <c:v>49</c:v>
                </c:pt>
                <c:pt idx="860">
                  <c:v>419</c:v>
                </c:pt>
                <c:pt idx="861">
                  <c:v>3482</c:v>
                </c:pt>
                <c:pt idx="862">
                  <c:v>1404</c:v>
                </c:pt>
                <c:pt idx="863">
                  <c:v>323</c:v>
                </c:pt>
                <c:pt idx="864">
                  <c:v>2740</c:v>
                </c:pt>
                <c:pt idx="865">
                  <c:v>4971</c:v>
                </c:pt>
                <c:pt idx="866">
                  <c:v>2352</c:v>
                </c:pt>
                <c:pt idx="867">
                  <c:v>490</c:v>
                </c:pt>
                <c:pt idx="868">
                  <c:v>14371</c:v>
                </c:pt>
                <c:pt idx="869">
                  <c:v>38879</c:v>
                </c:pt>
                <c:pt idx="870">
                  <c:v>1271</c:v>
                </c:pt>
                <c:pt idx="871">
                  <c:v>295</c:v>
                </c:pt>
                <c:pt idx="872">
                  <c:v>4145</c:v>
                </c:pt>
                <c:pt idx="873">
                  <c:v>839</c:v>
                </c:pt>
                <c:pt idx="874">
                  <c:v>491</c:v>
                </c:pt>
                <c:pt idx="875">
                  <c:v>387</c:v>
                </c:pt>
                <c:pt idx="876">
                  <c:v>924</c:v>
                </c:pt>
                <c:pt idx="877">
                  <c:v>2445</c:v>
                </c:pt>
                <c:pt idx="878">
                  <c:v>237</c:v>
                </c:pt>
                <c:pt idx="879">
                  <c:v>1646</c:v>
                </c:pt>
                <c:pt idx="880">
                  <c:v>3867</c:v>
                </c:pt>
                <c:pt idx="881">
                  <c:v>1806</c:v>
                </c:pt>
                <c:pt idx="882">
                  <c:v>919</c:v>
                </c:pt>
                <c:pt idx="883">
                  <c:v>7354</c:v>
                </c:pt>
                <c:pt idx="884">
                  <c:v>1964</c:v>
                </c:pt>
                <c:pt idx="885">
                  <c:v>44696</c:v>
                </c:pt>
                <c:pt idx="886">
                  <c:v>590</c:v>
                </c:pt>
                <c:pt idx="887">
                  <c:v>4744</c:v>
                </c:pt>
                <c:pt idx="888">
                  <c:v>444</c:v>
                </c:pt>
                <c:pt idx="889">
                  <c:v>1015</c:v>
                </c:pt>
                <c:pt idx="890">
                  <c:v>1510</c:v>
                </c:pt>
                <c:pt idx="891">
                  <c:v>817</c:v>
                </c:pt>
                <c:pt idx="892">
                  <c:v>3652</c:v>
                </c:pt>
                <c:pt idx="893">
                  <c:v>103</c:v>
                </c:pt>
                <c:pt idx="894">
                  <c:v>1498</c:v>
                </c:pt>
                <c:pt idx="895">
                  <c:v>32598</c:v>
                </c:pt>
                <c:pt idx="896">
                  <c:v>2581</c:v>
                </c:pt>
                <c:pt idx="897">
                  <c:v>90475</c:v>
                </c:pt>
                <c:pt idx="898">
                  <c:v>1680</c:v>
                </c:pt>
                <c:pt idx="899">
                  <c:v>212</c:v>
                </c:pt>
                <c:pt idx="900">
                  <c:v>30907</c:v>
                </c:pt>
                <c:pt idx="901">
                  <c:v>827</c:v>
                </c:pt>
                <c:pt idx="902">
                  <c:v>1191</c:v>
                </c:pt>
                <c:pt idx="903">
                  <c:v>557</c:v>
                </c:pt>
                <c:pt idx="904">
                  <c:v>2905</c:v>
                </c:pt>
                <c:pt idx="905">
                  <c:v>4018</c:v>
                </c:pt>
                <c:pt idx="906">
                  <c:v>427</c:v>
                </c:pt>
                <c:pt idx="907">
                  <c:v>313836</c:v>
                </c:pt>
                <c:pt idx="908">
                  <c:v>313832</c:v>
                </c:pt>
                <c:pt idx="909">
                  <c:v>1779</c:v>
                </c:pt>
                <c:pt idx="910">
                  <c:v>313832</c:v>
                </c:pt>
                <c:pt idx="911">
                  <c:v>313836</c:v>
                </c:pt>
                <c:pt idx="912">
                  <c:v>9169</c:v>
                </c:pt>
                <c:pt idx="913">
                  <c:v>8891</c:v>
                </c:pt>
                <c:pt idx="914">
                  <c:v>4383</c:v>
                </c:pt>
                <c:pt idx="915">
                  <c:v>166</c:v>
                </c:pt>
                <c:pt idx="916">
                  <c:v>246</c:v>
                </c:pt>
                <c:pt idx="917">
                  <c:v>578</c:v>
                </c:pt>
                <c:pt idx="918">
                  <c:v>178</c:v>
                </c:pt>
                <c:pt idx="919">
                  <c:v>390</c:v>
                </c:pt>
                <c:pt idx="920">
                  <c:v>1335</c:v>
                </c:pt>
                <c:pt idx="921">
                  <c:v>184</c:v>
                </c:pt>
                <c:pt idx="922">
                  <c:v>32840</c:v>
                </c:pt>
                <c:pt idx="923">
                  <c:v>287</c:v>
                </c:pt>
                <c:pt idx="924">
                  <c:v>1376</c:v>
                </c:pt>
                <c:pt idx="925">
                  <c:v>1045</c:v>
                </c:pt>
                <c:pt idx="926">
                  <c:v>2646</c:v>
                </c:pt>
                <c:pt idx="927">
                  <c:v>303</c:v>
                </c:pt>
                <c:pt idx="928">
                  <c:v>4927</c:v>
                </c:pt>
                <c:pt idx="929">
                  <c:v>461</c:v>
                </c:pt>
                <c:pt idx="930">
                  <c:v>1004</c:v>
                </c:pt>
                <c:pt idx="931">
                  <c:v>343</c:v>
                </c:pt>
                <c:pt idx="932">
                  <c:v>124</c:v>
                </c:pt>
                <c:pt idx="933">
                  <c:v>27151</c:v>
                </c:pt>
                <c:pt idx="934">
                  <c:v>9378</c:v>
                </c:pt>
                <c:pt idx="935">
                  <c:v>9378</c:v>
                </c:pt>
                <c:pt idx="936">
                  <c:v>356</c:v>
                </c:pt>
                <c:pt idx="937">
                  <c:v>34258</c:v>
                </c:pt>
                <c:pt idx="938">
                  <c:v>1717</c:v>
                </c:pt>
                <c:pt idx="939">
                  <c:v>14304</c:v>
                </c:pt>
                <c:pt idx="940">
                  <c:v>257</c:v>
                </c:pt>
                <c:pt idx="941">
                  <c:v>1679</c:v>
                </c:pt>
                <c:pt idx="942">
                  <c:v>313</c:v>
                </c:pt>
                <c:pt idx="943">
                  <c:v>1335</c:v>
                </c:pt>
                <c:pt idx="944">
                  <c:v>493</c:v>
                </c:pt>
                <c:pt idx="945">
                  <c:v>313</c:v>
                </c:pt>
                <c:pt idx="946">
                  <c:v>3606</c:v>
                </c:pt>
                <c:pt idx="947">
                  <c:v>832</c:v>
                </c:pt>
                <c:pt idx="948">
                  <c:v>612</c:v>
                </c:pt>
                <c:pt idx="949">
                  <c:v>31822</c:v>
                </c:pt>
                <c:pt idx="950">
                  <c:v>31822</c:v>
                </c:pt>
                <c:pt idx="951">
                  <c:v>31822</c:v>
                </c:pt>
                <c:pt idx="952">
                  <c:v>451</c:v>
                </c:pt>
                <c:pt idx="953">
                  <c:v>1163</c:v>
                </c:pt>
                <c:pt idx="954">
                  <c:v>224</c:v>
                </c:pt>
                <c:pt idx="955">
                  <c:v>282</c:v>
                </c:pt>
                <c:pt idx="956">
                  <c:v>23</c:v>
                </c:pt>
                <c:pt idx="957">
                  <c:v>291</c:v>
                </c:pt>
                <c:pt idx="958">
                  <c:v>79</c:v>
                </c:pt>
                <c:pt idx="959">
                  <c:v>3201</c:v>
                </c:pt>
                <c:pt idx="960">
                  <c:v>2125</c:v>
                </c:pt>
                <c:pt idx="961">
                  <c:v>340</c:v>
                </c:pt>
                <c:pt idx="962">
                  <c:v>2043</c:v>
                </c:pt>
                <c:pt idx="963">
                  <c:v>777</c:v>
                </c:pt>
                <c:pt idx="964">
                  <c:v>21252</c:v>
                </c:pt>
                <c:pt idx="965">
                  <c:v>11113</c:v>
                </c:pt>
                <c:pt idx="966">
                  <c:v>6662</c:v>
                </c:pt>
                <c:pt idx="967">
                  <c:v>284</c:v>
                </c:pt>
                <c:pt idx="968">
                  <c:v>214</c:v>
                </c:pt>
                <c:pt idx="969">
                  <c:v>157</c:v>
                </c:pt>
                <c:pt idx="970">
                  <c:v>139241</c:v>
                </c:pt>
                <c:pt idx="971">
                  <c:v>140036</c:v>
                </c:pt>
                <c:pt idx="972">
                  <c:v>280071</c:v>
                </c:pt>
                <c:pt idx="973">
                  <c:v>1353</c:v>
                </c:pt>
                <c:pt idx="974">
                  <c:v>610</c:v>
                </c:pt>
                <c:pt idx="975">
                  <c:v>1454</c:v>
                </c:pt>
                <c:pt idx="976">
                  <c:v>1030</c:v>
                </c:pt>
                <c:pt idx="977">
                  <c:v>7222</c:v>
                </c:pt>
                <c:pt idx="978">
                  <c:v>959</c:v>
                </c:pt>
                <c:pt idx="979">
                  <c:v>136954</c:v>
                </c:pt>
                <c:pt idx="980">
                  <c:v>241</c:v>
                </c:pt>
                <c:pt idx="981">
                  <c:v>11199</c:v>
                </c:pt>
                <c:pt idx="982">
                  <c:v>5852</c:v>
                </c:pt>
                <c:pt idx="983">
                  <c:v>12966</c:v>
                </c:pt>
                <c:pt idx="984">
                  <c:v>24</c:v>
                </c:pt>
                <c:pt idx="985">
                  <c:v>28132</c:v>
                </c:pt>
                <c:pt idx="986">
                  <c:v>9378</c:v>
                </c:pt>
                <c:pt idx="987">
                  <c:v>9378</c:v>
                </c:pt>
                <c:pt idx="988">
                  <c:v>2147</c:v>
                </c:pt>
                <c:pt idx="989">
                  <c:v>9377</c:v>
                </c:pt>
                <c:pt idx="990">
                  <c:v>604</c:v>
                </c:pt>
                <c:pt idx="991">
                  <c:v>567</c:v>
                </c:pt>
                <c:pt idx="992">
                  <c:v>1880</c:v>
                </c:pt>
                <c:pt idx="993">
                  <c:v>129</c:v>
                </c:pt>
                <c:pt idx="994">
                  <c:v>229</c:v>
                </c:pt>
                <c:pt idx="995">
                  <c:v>14961</c:v>
                </c:pt>
                <c:pt idx="996">
                  <c:v>3231</c:v>
                </c:pt>
                <c:pt idx="997">
                  <c:v>1034</c:v>
                </c:pt>
                <c:pt idx="998">
                  <c:v>30254</c:v>
                </c:pt>
                <c:pt idx="999">
                  <c:v>60508</c:v>
                </c:pt>
                <c:pt idx="1000">
                  <c:v>276</c:v>
                </c:pt>
                <c:pt idx="1001">
                  <c:v>125</c:v>
                </c:pt>
                <c:pt idx="1002">
                  <c:v>168</c:v>
                </c:pt>
                <c:pt idx="1003">
                  <c:v>7571</c:v>
                </c:pt>
                <c:pt idx="1004">
                  <c:v>9</c:v>
                </c:pt>
                <c:pt idx="1005">
                  <c:v>10976</c:v>
                </c:pt>
                <c:pt idx="1006">
                  <c:v>1173</c:v>
                </c:pt>
                <c:pt idx="1007">
                  <c:v>3626</c:v>
                </c:pt>
                <c:pt idx="1008">
                  <c:v>227</c:v>
                </c:pt>
                <c:pt idx="1009">
                  <c:v>611</c:v>
                </c:pt>
                <c:pt idx="1010">
                  <c:v>11015</c:v>
                </c:pt>
                <c:pt idx="1011">
                  <c:v>1510</c:v>
                </c:pt>
                <c:pt idx="1012">
                  <c:v>7571</c:v>
                </c:pt>
                <c:pt idx="1013">
                  <c:v>30254</c:v>
                </c:pt>
                <c:pt idx="1014">
                  <c:v>6558</c:v>
                </c:pt>
                <c:pt idx="1015">
                  <c:v>523</c:v>
                </c:pt>
                <c:pt idx="1016">
                  <c:v>691</c:v>
                </c:pt>
                <c:pt idx="1017">
                  <c:v>34899</c:v>
                </c:pt>
                <c:pt idx="1018">
                  <c:v>34899</c:v>
                </c:pt>
                <c:pt idx="1019">
                  <c:v>900</c:v>
                </c:pt>
                <c:pt idx="1020">
                  <c:v>1508</c:v>
                </c:pt>
                <c:pt idx="1021">
                  <c:v>2806</c:v>
                </c:pt>
                <c:pt idx="1022">
                  <c:v>2806</c:v>
                </c:pt>
                <c:pt idx="1023">
                  <c:v>50772</c:v>
                </c:pt>
                <c:pt idx="1024">
                  <c:v>50772</c:v>
                </c:pt>
                <c:pt idx="1025">
                  <c:v>50772</c:v>
                </c:pt>
                <c:pt idx="1026">
                  <c:v>50772</c:v>
                </c:pt>
                <c:pt idx="1027">
                  <c:v>57</c:v>
                </c:pt>
                <c:pt idx="1028">
                  <c:v>1067</c:v>
                </c:pt>
                <c:pt idx="1029">
                  <c:v>255</c:v>
                </c:pt>
                <c:pt idx="1030">
                  <c:v>412</c:v>
                </c:pt>
                <c:pt idx="1031">
                  <c:v>45238</c:v>
                </c:pt>
                <c:pt idx="1032">
                  <c:v>31305</c:v>
                </c:pt>
                <c:pt idx="1033">
                  <c:v>13246</c:v>
                </c:pt>
                <c:pt idx="1034">
                  <c:v>185</c:v>
                </c:pt>
                <c:pt idx="1035">
                  <c:v>21252</c:v>
                </c:pt>
                <c:pt idx="1036">
                  <c:v>3560</c:v>
                </c:pt>
                <c:pt idx="1037">
                  <c:v>1780</c:v>
                </c:pt>
                <c:pt idx="1038">
                  <c:v>1151</c:v>
                </c:pt>
                <c:pt idx="1039">
                  <c:v>265</c:v>
                </c:pt>
                <c:pt idx="1040">
                  <c:v>687</c:v>
                </c:pt>
                <c:pt idx="1041">
                  <c:v>290</c:v>
                </c:pt>
                <c:pt idx="1042">
                  <c:v>2492</c:v>
                </c:pt>
                <c:pt idx="1043">
                  <c:v>4740</c:v>
                </c:pt>
                <c:pt idx="1044">
                  <c:v>9019</c:v>
                </c:pt>
                <c:pt idx="1045">
                  <c:v>463</c:v>
                </c:pt>
                <c:pt idx="1046">
                  <c:v>25824</c:v>
                </c:pt>
                <c:pt idx="1047">
                  <c:v>25824</c:v>
                </c:pt>
                <c:pt idx="1048">
                  <c:v>2147</c:v>
                </c:pt>
                <c:pt idx="1049">
                  <c:v>25824</c:v>
                </c:pt>
                <c:pt idx="1050">
                  <c:v>33717</c:v>
                </c:pt>
                <c:pt idx="1051">
                  <c:v>6659</c:v>
                </c:pt>
                <c:pt idx="1052">
                  <c:v>30355</c:v>
                </c:pt>
                <c:pt idx="1053">
                  <c:v>3029</c:v>
                </c:pt>
                <c:pt idx="1054">
                  <c:v>3197</c:v>
                </c:pt>
                <c:pt idx="1055">
                  <c:v>505</c:v>
                </c:pt>
                <c:pt idx="1056">
                  <c:v>22318</c:v>
                </c:pt>
                <c:pt idx="1057">
                  <c:v>22318</c:v>
                </c:pt>
                <c:pt idx="1058">
                  <c:v>73</c:v>
                </c:pt>
                <c:pt idx="1059">
                  <c:v>43593</c:v>
                </c:pt>
                <c:pt idx="1060">
                  <c:v>21796</c:v>
                </c:pt>
                <c:pt idx="1061">
                  <c:v>21796</c:v>
                </c:pt>
                <c:pt idx="1062">
                  <c:v>128311</c:v>
                </c:pt>
                <c:pt idx="1063">
                  <c:v>128311</c:v>
                </c:pt>
                <c:pt idx="1064">
                  <c:v>352</c:v>
                </c:pt>
                <c:pt idx="1065">
                  <c:v>7298</c:v>
                </c:pt>
                <c:pt idx="1066">
                  <c:v>14</c:v>
                </c:pt>
                <c:pt idx="1067">
                  <c:v>638</c:v>
                </c:pt>
                <c:pt idx="1068">
                  <c:v>51</c:v>
                </c:pt>
                <c:pt idx="1069">
                  <c:v>1017</c:v>
                </c:pt>
                <c:pt idx="1070">
                  <c:v>397</c:v>
                </c:pt>
                <c:pt idx="1071">
                  <c:v>144</c:v>
                </c:pt>
                <c:pt idx="1072">
                  <c:v>425</c:v>
                </c:pt>
                <c:pt idx="1073">
                  <c:v>2451</c:v>
                </c:pt>
                <c:pt idx="1074">
                  <c:v>552</c:v>
                </c:pt>
                <c:pt idx="1075">
                  <c:v>532</c:v>
                </c:pt>
                <c:pt idx="1076">
                  <c:v>771</c:v>
                </c:pt>
                <c:pt idx="1077">
                  <c:v>14947</c:v>
                </c:pt>
                <c:pt idx="1078">
                  <c:v>5935</c:v>
                </c:pt>
                <c:pt idx="1079">
                  <c:v>11029</c:v>
                </c:pt>
                <c:pt idx="1080">
                  <c:v>1269</c:v>
                </c:pt>
                <c:pt idx="1081">
                  <c:v>44050</c:v>
                </c:pt>
                <c:pt idx="1082">
                  <c:v>185</c:v>
                </c:pt>
                <c:pt idx="1083">
                  <c:v>676</c:v>
                </c:pt>
                <c:pt idx="1084">
                  <c:v>81</c:v>
                </c:pt>
                <c:pt idx="1085">
                  <c:v>205052</c:v>
                </c:pt>
                <c:pt idx="1086">
                  <c:v>132</c:v>
                </c:pt>
                <c:pt idx="1087">
                  <c:v>12796</c:v>
                </c:pt>
                <c:pt idx="1088">
                  <c:v>12796</c:v>
                </c:pt>
                <c:pt idx="1089">
                  <c:v>12796</c:v>
                </c:pt>
                <c:pt idx="1090">
                  <c:v>1315</c:v>
                </c:pt>
                <c:pt idx="1091">
                  <c:v>290</c:v>
                </c:pt>
                <c:pt idx="1092">
                  <c:v>12</c:v>
                </c:pt>
                <c:pt idx="1093">
                  <c:v>8866</c:v>
                </c:pt>
                <c:pt idx="1094">
                  <c:v>562</c:v>
                </c:pt>
                <c:pt idx="1095">
                  <c:v>260</c:v>
                </c:pt>
                <c:pt idx="1096">
                  <c:v>2102</c:v>
                </c:pt>
                <c:pt idx="1097">
                  <c:v>2886</c:v>
                </c:pt>
                <c:pt idx="1098">
                  <c:v>2451</c:v>
                </c:pt>
                <c:pt idx="1099">
                  <c:v>422</c:v>
                </c:pt>
                <c:pt idx="1100">
                  <c:v>976</c:v>
                </c:pt>
                <c:pt idx="1101">
                  <c:v>12452</c:v>
                </c:pt>
                <c:pt idx="1102">
                  <c:v>128311</c:v>
                </c:pt>
                <c:pt idx="1103">
                  <c:v>128311</c:v>
                </c:pt>
                <c:pt idx="1104">
                  <c:v>143</c:v>
                </c:pt>
                <c:pt idx="1105">
                  <c:v>1035</c:v>
                </c:pt>
                <c:pt idx="1106">
                  <c:v>2272</c:v>
                </c:pt>
                <c:pt idx="1107">
                  <c:v>16020</c:v>
                </c:pt>
                <c:pt idx="1108">
                  <c:v>1423</c:v>
                </c:pt>
                <c:pt idx="1109">
                  <c:v>4269</c:v>
                </c:pt>
                <c:pt idx="1110">
                  <c:v>1423</c:v>
                </c:pt>
                <c:pt idx="1111">
                  <c:v>29472</c:v>
                </c:pt>
                <c:pt idx="1112">
                  <c:v>22638</c:v>
                </c:pt>
                <c:pt idx="1113">
                  <c:v>22638</c:v>
                </c:pt>
                <c:pt idx="1114">
                  <c:v>58949</c:v>
                </c:pt>
                <c:pt idx="1115">
                  <c:v>45274</c:v>
                </c:pt>
                <c:pt idx="1116">
                  <c:v>9090</c:v>
                </c:pt>
                <c:pt idx="1117">
                  <c:v>1087</c:v>
                </c:pt>
                <c:pt idx="1118">
                  <c:v>3898</c:v>
                </c:pt>
                <c:pt idx="1119">
                  <c:v>93</c:v>
                </c:pt>
                <c:pt idx="1120">
                  <c:v>1085</c:v>
                </c:pt>
                <c:pt idx="1121">
                  <c:v>23</c:v>
                </c:pt>
                <c:pt idx="1122">
                  <c:v>1559</c:v>
                </c:pt>
                <c:pt idx="1123">
                  <c:v>64</c:v>
                </c:pt>
                <c:pt idx="1124">
                  <c:v>1786</c:v>
                </c:pt>
                <c:pt idx="1125">
                  <c:v>398</c:v>
                </c:pt>
                <c:pt idx="1126">
                  <c:v>10358</c:v>
                </c:pt>
                <c:pt idx="1127">
                  <c:v>111</c:v>
                </c:pt>
                <c:pt idx="1128">
                  <c:v>8</c:v>
                </c:pt>
                <c:pt idx="1129">
                  <c:v>1779</c:v>
                </c:pt>
                <c:pt idx="1130">
                  <c:v>22318</c:v>
                </c:pt>
                <c:pt idx="1131">
                  <c:v>7109</c:v>
                </c:pt>
                <c:pt idx="1132">
                  <c:v>7109</c:v>
                </c:pt>
                <c:pt idx="1133">
                  <c:v>592</c:v>
                </c:pt>
                <c:pt idx="1134">
                  <c:v>5298</c:v>
                </c:pt>
                <c:pt idx="1135">
                  <c:v>3390</c:v>
                </c:pt>
                <c:pt idx="1136">
                  <c:v>326</c:v>
                </c:pt>
                <c:pt idx="1137">
                  <c:v>1801</c:v>
                </c:pt>
                <c:pt idx="1138">
                  <c:v>4703</c:v>
                </c:pt>
                <c:pt idx="1139">
                  <c:v>4703</c:v>
                </c:pt>
                <c:pt idx="1140">
                  <c:v>4703</c:v>
                </c:pt>
                <c:pt idx="1141">
                  <c:v>4703</c:v>
                </c:pt>
                <c:pt idx="1142">
                  <c:v>3517</c:v>
                </c:pt>
                <c:pt idx="1143">
                  <c:v>132</c:v>
                </c:pt>
                <c:pt idx="1144">
                  <c:v>1657</c:v>
                </c:pt>
                <c:pt idx="1145">
                  <c:v>7779</c:v>
                </c:pt>
                <c:pt idx="1146">
                  <c:v>6129</c:v>
                </c:pt>
                <c:pt idx="1147">
                  <c:v>629</c:v>
                </c:pt>
                <c:pt idx="1148">
                  <c:v>2515</c:v>
                </c:pt>
                <c:pt idx="1149">
                  <c:v>1913</c:v>
                </c:pt>
                <c:pt idx="1150">
                  <c:v>1597</c:v>
                </c:pt>
                <c:pt idx="1151">
                  <c:v>465</c:v>
                </c:pt>
                <c:pt idx="1152">
                  <c:v>1555</c:v>
                </c:pt>
                <c:pt idx="1153">
                  <c:v>670</c:v>
                </c:pt>
                <c:pt idx="1154">
                  <c:v>170</c:v>
                </c:pt>
                <c:pt idx="1155">
                  <c:v>311</c:v>
                </c:pt>
                <c:pt idx="1156">
                  <c:v>19624</c:v>
                </c:pt>
                <c:pt idx="1157">
                  <c:v>282</c:v>
                </c:pt>
                <c:pt idx="1158">
                  <c:v>1193</c:v>
                </c:pt>
                <c:pt idx="1159">
                  <c:v>1072</c:v>
                </c:pt>
                <c:pt idx="1160">
                  <c:v>119</c:v>
                </c:pt>
                <c:pt idx="1161">
                  <c:v>1528</c:v>
                </c:pt>
                <c:pt idx="1162">
                  <c:v>323</c:v>
                </c:pt>
                <c:pt idx="1163">
                  <c:v>10229</c:v>
                </c:pt>
                <c:pt idx="1164">
                  <c:v>9504</c:v>
                </c:pt>
                <c:pt idx="1165">
                  <c:v>1986</c:v>
                </c:pt>
                <c:pt idx="1166">
                  <c:v>17415</c:v>
                </c:pt>
                <c:pt idx="1167">
                  <c:v>17415</c:v>
                </c:pt>
                <c:pt idx="1168">
                  <c:v>17415</c:v>
                </c:pt>
                <c:pt idx="1169">
                  <c:v>104</c:v>
                </c:pt>
                <c:pt idx="1170">
                  <c:v>546</c:v>
                </c:pt>
                <c:pt idx="1171">
                  <c:v>2</c:v>
                </c:pt>
                <c:pt idx="1172">
                  <c:v>7298</c:v>
                </c:pt>
                <c:pt idx="1173">
                  <c:v>9378</c:v>
                </c:pt>
                <c:pt idx="1174">
                  <c:v>41760</c:v>
                </c:pt>
                <c:pt idx="1175">
                  <c:v>34321</c:v>
                </c:pt>
                <c:pt idx="1176">
                  <c:v>9378</c:v>
                </c:pt>
                <c:pt idx="1177">
                  <c:v>17161</c:v>
                </c:pt>
                <c:pt idx="1178">
                  <c:v>57</c:v>
                </c:pt>
                <c:pt idx="1179">
                  <c:v>55405</c:v>
                </c:pt>
                <c:pt idx="1180">
                  <c:v>27704</c:v>
                </c:pt>
                <c:pt idx="1181">
                  <c:v>27696</c:v>
                </c:pt>
                <c:pt idx="1182">
                  <c:v>55</c:v>
                </c:pt>
                <c:pt idx="1183">
                  <c:v>10324</c:v>
                </c:pt>
                <c:pt idx="1184">
                  <c:v>1376</c:v>
                </c:pt>
                <c:pt idx="1185">
                  <c:v>1376</c:v>
                </c:pt>
                <c:pt idx="1186">
                  <c:v>350</c:v>
                </c:pt>
                <c:pt idx="1187">
                  <c:v>110</c:v>
                </c:pt>
                <c:pt idx="1188">
                  <c:v>1312</c:v>
                </c:pt>
                <c:pt idx="1189">
                  <c:v>18998</c:v>
                </c:pt>
                <c:pt idx="1190">
                  <c:v>18998</c:v>
                </c:pt>
                <c:pt idx="1191">
                  <c:v>18998</c:v>
                </c:pt>
                <c:pt idx="1192">
                  <c:v>18998</c:v>
                </c:pt>
                <c:pt idx="1193">
                  <c:v>18998</c:v>
                </c:pt>
                <c:pt idx="1194">
                  <c:v>18998</c:v>
                </c:pt>
                <c:pt idx="1195">
                  <c:v>18998</c:v>
                </c:pt>
                <c:pt idx="1196">
                  <c:v>18998</c:v>
                </c:pt>
                <c:pt idx="1197">
                  <c:v>1313</c:v>
                </c:pt>
                <c:pt idx="1198">
                  <c:v>2150</c:v>
                </c:pt>
                <c:pt idx="1199">
                  <c:v>1075</c:v>
                </c:pt>
                <c:pt idx="1200">
                  <c:v>478</c:v>
                </c:pt>
                <c:pt idx="1201">
                  <c:v>97</c:v>
                </c:pt>
                <c:pt idx="1202">
                  <c:v>7</c:v>
                </c:pt>
                <c:pt idx="1203">
                  <c:v>1075</c:v>
                </c:pt>
                <c:pt idx="1204">
                  <c:v>1075</c:v>
                </c:pt>
                <c:pt idx="1205">
                  <c:v>3964</c:v>
                </c:pt>
                <c:pt idx="1206">
                  <c:v>4415</c:v>
                </c:pt>
                <c:pt idx="1207">
                  <c:v>4415</c:v>
                </c:pt>
                <c:pt idx="1208">
                  <c:v>4415</c:v>
                </c:pt>
                <c:pt idx="1209">
                  <c:v>119</c:v>
                </c:pt>
                <c:pt idx="1210">
                  <c:v>3145</c:v>
                </c:pt>
                <c:pt idx="1211">
                  <c:v>101</c:v>
                </c:pt>
                <c:pt idx="1212">
                  <c:v>35664</c:v>
                </c:pt>
                <c:pt idx="1213">
                  <c:v>17833</c:v>
                </c:pt>
                <c:pt idx="1214">
                  <c:v>17831</c:v>
                </c:pt>
                <c:pt idx="1215">
                  <c:v>17831</c:v>
                </c:pt>
                <c:pt idx="1216">
                  <c:v>242</c:v>
                </c:pt>
                <c:pt idx="1217">
                  <c:v>828</c:v>
                </c:pt>
                <c:pt idx="1218">
                  <c:v>2284</c:v>
                </c:pt>
                <c:pt idx="1219">
                  <c:v>441</c:v>
                </c:pt>
                <c:pt idx="1220">
                  <c:v>21378</c:v>
                </c:pt>
                <c:pt idx="1221">
                  <c:v>1045</c:v>
                </c:pt>
                <c:pt idx="1222">
                  <c:v>3075</c:v>
                </c:pt>
                <c:pt idx="1223">
                  <c:v>714</c:v>
                </c:pt>
                <c:pt idx="1224">
                  <c:v>420</c:v>
                </c:pt>
                <c:pt idx="1225">
                  <c:v>2031</c:v>
                </c:pt>
                <c:pt idx="1226">
                  <c:v>87</c:v>
                </c:pt>
                <c:pt idx="1227">
                  <c:v>85</c:v>
                </c:pt>
                <c:pt idx="1228">
                  <c:v>61</c:v>
                </c:pt>
                <c:pt idx="1229">
                  <c:v>61</c:v>
                </c:pt>
                <c:pt idx="1230">
                  <c:v>63</c:v>
                </c:pt>
                <c:pt idx="1231">
                  <c:v>7148</c:v>
                </c:pt>
                <c:pt idx="1232">
                  <c:v>32840</c:v>
                </c:pt>
                <c:pt idx="1233">
                  <c:v>32840</c:v>
                </c:pt>
                <c:pt idx="1234">
                  <c:v>32840</c:v>
                </c:pt>
                <c:pt idx="1235">
                  <c:v>690</c:v>
                </c:pt>
                <c:pt idx="1236">
                  <c:v>1001</c:v>
                </c:pt>
                <c:pt idx="1237">
                  <c:v>1641</c:v>
                </c:pt>
                <c:pt idx="1238">
                  <c:v>535</c:v>
                </c:pt>
                <c:pt idx="1239">
                  <c:v>24</c:v>
                </c:pt>
                <c:pt idx="1240">
                  <c:v>25</c:v>
                </c:pt>
                <c:pt idx="1241">
                  <c:v>681</c:v>
                </c:pt>
                <c:pt idx="1242">
                  <c:v>250</c:v>
                </c:pt>
                <c:pt idx="1243">
                  <c:v>91</c:v>
                </c:pt>
                <c:pt idx="1244">
                  <c:v>298</c:v>
                </c:pt>
                <c:pt idx="1245">
                  <c:v>222</c:v>
                </c:pt>
                <c:pt idx="1246">
                  <c:v>596</c:v>
                </c:pt>
                <c:pt idx="1247">
                  <c:v>32840</c:v>
                </c:pt>
                <c:pt idx="1248">
                  <c:v>13552</c:v>
                </c:pt>
                <c:pt idx="1249">
                  <c:v>13552</c:v>
                </c:pt>
                <c:pt idx="1250">
                  <c:v>8583</c:v>
                </c:pt>
                <c:pt idx="1251">
                  <c:v>301</c:v>
                </c:pt>
                <c:pt idx="1252">
                  <c:v>136</c:v>
                </c:pt>
                <c:pt idx="1253">
                  <c:v>106</c:v>
                </c:pt>
                <c:pt idx="1254">
                  <c:v>227</c:v>
                </c:pt>
                <c:pt idx="1255">
                  <c:v>1949</c:v>
                </c:pt>
                <c:pt idx="1256">
                  <c:v>441</c:v>
                </c:pt>
                <c:pt idx="1257">
                  <c:v>500</c:v>
                </c:pt>
                <c:pt idx="1258">
                  <c:v>212</c:v>
                </c:pt>
                <c:pt idx="1259">
                  <c:v>1611</c:v>
                </c:pt>
                <c:pt idx="1260">
                  <c:v>1611</c:v>
                </c:pt>
                <c:pt idx="1261">
                  <c:v>3052</c:v>
                </c:pt>
                <c:pt idx="1262">
                  <c:v>490</c:v>
                </c:pt>
                <c:pt idx="1263">
                  <c:v>29</c:v>
                </c:pt>
                <c:pt idx="1264">
                  <c:v>113</c:v>
                </c:pt>
                <c:pt idx="1265">
                  <c:v>491</c:v>
                </c:pt>
                <c:pt idx="1266">
                  <c:v>1296</c:v>
                </c:pt>
                <c:pt idx="1267">
                  <c:v>97</c:v>
                </c:pt>
                <c:pt idx="1268">
                  <c:v>3587</c:v>
                </c:pt>
                <c:pt idx="1269">
                  <c:v>457</c:v>
                </c:pt>
                <c:pt idx="1270">
                  <c:v>211</c:v>
                </c:pt>
                <c:pt idx="1271">
                  <c:v>2180</c:v>
                </c:pt>
                <c:pt idx="1272">
                  <c:v>2180</c:v>
                </c:pt>
                <c:pt idx="1273">
                  <c:v>159</c:v>
                </c:pt>
                <c:pt idx="1274">
                  <c:v>47</c:v>
                </c:pt>
                <c:pt idx="1275">
                  <c:v>401</c:v>
                </c:pt>
                <c:pt idx="1276">
                  <c:v>7807</c:v>
                </c:pt>
                <c:pt idx="1277">
                  <c:v>7807</c:v>
                </c:pt>
                <c:pt idx="1278">
                  <c:v>7807</c:v>
                </c:pt>
                <c:pt idx="1279">
                  <c:v>87</c:v>
                </c:pt>
                <c:pt idx="1280">
                  <c:v>305</c:v>
                </c:pt>
                <c:pt idx="1281">
                  <c:v>297</c:v>
                </c:pt>
                <c:pt idx="1282">
                  <c:v>3587</c:v>
                </c:pt>
                <c:pt idx="1283">
                  <c:v>4702</c:v>
                </c:pt>
                <c:pt idx="1284">
                  <c:v>942</c:v>
                </c:pt>
                <c:pt idx="1285">
                  <c:v>407</c:v>
                </c:pt>
                <c:pt idx="1286">
                  <c:v>434</c:v>
                </c:pt>
                <c:pt idx="1287">
                  <c:v>97</c:v>
                </c:pt>
                <c:pt idx="1288">
                  <c:v>32</c:v>
                </c:pt>
                <c:pt idx="1289">
                  <c:v>56098</c:v>
                </c:pt>
                <c:pt idx="1290">
                  <c:v>758</c:v>
                </c:pt>
                <c:pt idx="1291">
                  <c:v>185</c:v>
                </c:pt>
                <c:pt idx="1292">
                  <c:v>134521</c:v>
                </c:pt>
                <c:pt idx="1293">
                  <c:v>362</c:v>
                </c:pt>
                <c:pt idx="1294">
                  <c:v>67259</c:v>
                </c:pt>
                <c:pt idx="1295">
                  <c:v>67260</c:v>
                </c:pt>
                <c:pt idx="1296">
                  <c:v>133</c:v>
                </c:pt>
                <c:pt idx="1297">
                  <c:v>13937</c:v>
                </c:pt>
                <c:pt idx="1298">
                  <c:v>13937</c:v>
                </c:pt>
                <c:pt idx="1299">
                  <c:v>13937</c:v>
                </c:pt>
                <c:pt idx="1300">
                  <c:v>13937</c:v>
                </c:pt>
                <c:pt idx="1301">
                  <c:v>13937</c:v>
                </c:pt>
                <c:pt idx="1302">
                  <c:v>13</c:v>
                </c:pt>
                <c:pt idx="1303">
                  <c:v>628</c:v>
                </c:pt>
                <c:pt idx="1304">
                  <c:v>74</c:v>
                </c:pt>
                <c:pt idx="1305">
                  <c:v>4</c:v>
                </c:pt>
                <c:pt idx="1306">
                  <c:v>37</c:v>
                </c:pt>
                <c:pt idx="1307">
                  <c:v>65</c:v>
                </c:pt>
                <c:pt idx="1308">
                  <c:v>75</c:v>
                </c:pt>
                <c:pt idx="1309">
                  <c:v>10443</c:v>
                </c:pt>
                <c:pt idx="1310">
                  <c:v>37</c:v>
                </c:pt>
                <c:pt idx="1311">
                  <c:v>37</c:v>
                </c:pt>
                <c:pt idx="1312">
                  <c:v>287</c:v>
                </c:pt>
                <c:pt idx="1313">
                  <c:v>124</c:v>
                </c:pt>
                <c:pt idx="1314">
                  <c:v>39</c:v>
                </c:pt>
                <c:pt idx="1315">
                  <c:v>900</c:v>
                </c:pt>
                <c:pt idx="1316">
                  <c:v>156</c:v>
                </c:pt>
                <c:pt idx="1317">
                  <c:v>4</c:v>
                </c:pt>
                <c:pt idx="1318">
                  <c:v>54</c:v>
                </c:pt>
                <c:pt idx="1319">
                  <c:v>27</c:v>
                </c:pt>
                <c:pt idx="1320">
                  <c:v>1729</c:v>
                </c:pt>
                <c:pt idx="1321">
                  <c:v>2300</c:v>
                </c:pt>
                <c:pt idx="1322">
                  <c:v>12</c:v>
                </c:pt>
                <c:pt idx="1323">
                  <c:v>284</c:v>
                </c:pt>
                <c:pt idx="1324">
                  <c:v>284</c:v>
                </c:pt>
                <c:pt idx="1325">
                  <c:v>284</c:v>
                </c:pt>
                <c:pt idx="1326">
                  <c:v>38</c:v>
                </c:pt>
                <c:pt idx="1327">
                  <c:v>11</c:v>
                </c:pt>
                <c:pt idx="1328">
                  <c:v>240</c:v>
                </c:pt>
                <c:pt idx="1329">
                  <c:v>254</c:v>
                </c:pt>
                <c:pt idx="1330">
                  <c:v>15</c:v>
                </c:pt>
                <c:pt idx="1331">
                  <c:v>6</c:v>
                </c:pt>
                <c:pt idx="1332">
                  <c:v>79</c:v>
                </c:pt>
                <c:pt idx="1333">
                  <c:v>7</c:v>
                </c:pt>
                <c:pt idx="1334">
                  <c:v>109</c:v>
                </c:pt>
                <c:pt idx="1335">
                  <c:v>1306</c:v>
                </c:pt>
                <c:pt idx="1336">
                  <c:v>4</c:v>
                </c:pt>
                <c:pt idx="1337">
                  <c:v>53</c:v>
                </c:pt>
                <c:pt idx="1338">
                  <c:v>154</c:v>
                </c:pt>
                <c:pt idx="1339">
                  <c:v>154</c:v>
                </c:pt>
                <c:pt idx="1340">
                  <c:v>768</c:v>
                </c:pt>
                <c:pt idx="1341">
                  <c:v>73</c:v>
                </c:pt>
                <c:pt idx="1342">
                  <c:v>5</c:v>
                </c:pt>
                <c:pt idx="1343">
                  <c:v>2591</c:v>
                </c:pt>
                <c:pt idx="1344">
                  <c:v>17</c:v>
                </c:pt>
                <c:pt idx="1345">
                  <c:v>70</c:v>
                </c:pt>
                <c:pt idx="1346">
                  <c:v>43</c:v>
                </c:pt>
                <c:pt idx="1347">
                  <c:v>2</c:v>
                </c:pt>
                <c:pt idx="1348">
                  <c:v>28</c:v>
                </c:pt>
                <c:pt idx="1349">
                  <c:v>1000</c:v>
                </c:pt>
                <c:pt idx="1350">
                  <c:v>53803</c:v>
                </c:pt>
              </c:numCache>
            </c:numRef>
          </c:val>
          <c:extLst>
            <c:ext xmlns:c16="http://schemas.microsoft.com/office/drawing/2014/chart" uri="{C3380CC4-5D6E-409C-BE32-E72D297353CC}">
              <c16:uniqueId val="{00000001-D73D-450B-8FC5-739B7DBA172D}"/>
            </c:ext>
          </c:extLst>
        </c:ser>
        <c:dLbls>
          <c:showLegendKey val="0"/>
          <c:showVal val="0"/>
          <c:showCatName val="0"/>
          <c:showSerName val="0"/>
          <c:showPercent val="0"/>
          <c:showBubbleSize val="0"/>
        </c:dLbls>
        <c:gapWidth val="219"/>
        <c:overlap val="-27"/>
        <c:axId val="367828159"/>
        <c:axId val="367822879"/>
      </c:barChart>
      <c:catAx>
        <c:axId val="367828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7822879"/>
        <c:crosses val="autoZero"/>
        <c:auto val="1"/>
        <c:lblAlgn val="ctr"/>
        <c:lblOffset val="100"/>
        <c:noMultiLvlLbl val="0"/>
      </c:catAx>
      <c:valAx>
        <c:axId val="367822879"/>
        <c:scaling>
          <c:orientation val="minMax"/>
        </c:scaling>
        <c:delete val="0"/>
        <c:axPos val="l"/>
        <c:majorGridlines>
          <c:spPr>
            <a:ln w="9525" cap="flat" cmpd="sng" algn="ctr">
              <a:solidFill>
                <a:schemeClr val="tx1">
                  <a:lumMod val="15000"/>
                  <a:lumOff val="85000"/>
                </a:schemeClr>
              </a:solidFill>
              <a:round/>
            </a:ln>
            <a:effectLst/>
          </c:spPr>
        </c:majorGridlines>
        <c:numFmt formatCode="_-[$£-809]* #,##0.00_-;\-[$£-809]* #,##0.00_-;_-[$£-8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78281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.xlsx]Num of Reveiws by Category!Num of Reviews/category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a:t>
            </a:r>
            <a:r>
              <a:rPr lang="en-US" baseline="0"/>
              <a:t> of Reviews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'Num of Reveiws by Category'!$B$3</c:f>
              <c:strCache>
                <c:ptCount val="1"/>
                <c:pt idx="0">
                  <c:v>Total</c:v>
                </c:pt>
              </c:strCache>
            </c:strRef>
          </c:tx>
          <c:spPr>
            <a:solidFill>
              <a:schemeClr val="accent1"/>
            </a:solidFill>
            <a:ln>
              <a:noFill/>
            </a:ln>
            <a:effectLst/>
          </c:spPr>
          <c:invertIfNegative val="0"/>
          <c:cat>
            <c:strRef>
              <c:f>'Num of Reveiws by Category'!$A$4:$A$211</c:f>
              <c:strCache>
                <c:ptCount val="207"/>
                <c:pt idx="0">
                  <c:v>3DGlasses</c:v>
                </c:pt>
                <c:pt idx="1">
                  <c:v>Adapters</c:v>
                </c:pt>
                <c:pt idx="2">
                  <c:v>Adapters&amp;Multi-Outlets</c:v>
                </c:pt>
                <c:pt idx="3">
                  <c:v>AirFryers</c:v>
                </c:pt>
                <c:pt idx="4">
                  <c:v>AirPurifiers&amp;Ionizers</c:v>
                </c:pt>
                <c:pt idx="5">
                  <c:v>AutomobileChargers</c:v>
                </c:pt>
                <c:pt idx="6">
                  <c:v>AVReceivers&amp;Amplifiers</c:v>
                </c:pt>
                <c:pt idx="7">
                  <c:v>BackgroundSupports</c:v>
                </c:pt>
                <c:pt idx="8">
                  <c:v>Basic</c:v>
                </c:pt>
                <c:pt idx="9">
                  <c:v>BasicCases</c:v>
                </c:pt>
                <c:pt idx="10">
                  <c:v>BasicMobiles</c:v>
                </c:pt>
                <c:pt idx="11">
                  <c:v>BatteryChargers</c:v>
                </c:pt>
                <c:pt idx="12">
                  <c:v>Bedstand&amp;DeskMounts</c:v>
                </c:pt>
                <c:pt idx="13">
                  <c:v>BluetoothAdapters</c:v>
                </c:pt>
                <c:pt idx="14">
                  <c:v>BluetoothSpeakers</c:v>
                </c:pt>
                <c:pt idx="15">
                  <c:v>BottledInk</c:v>
                </c:pt>
                <c:pt idx="16">
                  <c:v>CableConnectionProtectors</c:v>
                </c:pt>
                <c:pt idx="17">
                  <c:v>Caddies</c:v>
                </c:pt>
                <c:pt idx="18">
                  <c:v>CameraPrivacyCovers</c:v>
                </c:pt>
                <c:pt idx="19">
                  <c:v>CanisterVacuums</c:v>
                </c:pt>
                <c:pt idx="20">
                  <c:v>Cases</c:v>
                </c:pt>
                <c:pt idx="21">
                  <c:v>CeilingFans</c:v>
                </c:pt>
                <c:pt idx="22">
                  <c:v>Choppers</c:v>
                </c:pt>
                <c:pt idx="23">
                  <c:v>CleaningKits</c:v>
                </c:pt>
                <c:pt idx="24">
                  <c:v>CoffeePresses</c:v>
                </c:pt>
                <c:pt idx="25">
                  <c:v>ColdPressJuicers</c:v>
                </c:pt>
                <c:pt idx="26">
                  <c:v>ColouredPaper</c:v>
                </c:pt>
                <c:pt idx="27">
                  <c:v>ColouringPens&amp;Markers</c:v>
                </c:pt>
                <c:pt idx="28">
                  <c:v>CompleteTripodUnits</c:v>
                </c:pt>
                <c:pt idx="29">
                  <c:v>CompositionNotebooks</c:v>
                </c:pt>
                <c:pt idx="30">
                  <c:v>Condenser</c:v>
                </c:pt>
                <c:pt idx="31">
                  <c:v>CoolingPads</c:v>
                </c:pt>
                <c:pt idx="32">
                  <c:v>CordManagement</c:v>
                </c:pt>
                <c:pt idx="33">
                  <c:v>Cradles</c:v>
                </c:pt>
                <c:pt idx="34">
                  <c:v>D√©cor</c:v>
                </c:pt>
                <c:pt idx="35">
                  <c:v>DataCards&amp;Dongles</c:v>
                </c:pt>
                <c:pt idx="36">
                  <c:v>DigitalBathroomScales</c:v>
                </c:pt>
                <c:pt idx="37">
                  <c:v>DigitalKitchenScales</c:v>
                </c:pt>
                <c:pt idx="38">
                  <c:v>DigitalScales</c:v>
                </c:pt>
                <c:pt idx="39">
                  <c:v>DisposableBatteries</c:v>
                </c:pt>
                <c:pt idx="40">
                  <c:v>DomeCameras</c:v>
                </c:pt>
                <c:pt idx="41">
                  <c:v>DripCoffeeMachines</c:v>
                </c:pt>
                <c:pt idx="42">
                  <c:v>DryIrons</c:v>
                </c:pt>
                <c:pt idx="43">
                  <c:v>DustCovers</c:v>
                </c:pt>
                <c:pt idx="44">
                  <c:v>DVICables</c:v>
                </c:pt>
                <c:pt idx="45">
                  <c:v>Earpads</c:v>
                </c:pt>
                <c:pt idx="46">
                  <c:v>EggBoilers</c:v>
                </c:pt>
                <c:pt idx="47">
                  <c:v>ElectricGrinders</c:v>
                </c:pt>
                <c:pt idx="48">
                  <c:v>ElectricHeaters</c:v>
                </c:pt>
                <c:pt idx="49">
                  <c:v>ElectricKettles</c:v>
                </c:pt>
                <c:pt idx="50">
                  <c:v>EspressoMachines</c:v>
                </c:pt>
                <c:pt idx="51">
                  <c:v>EthernetCables</c:v>
                </c:pt>
                <c:pt idx="52">
                  <c:v>ExhaustFans</c:v>
                </c:pt>
                <c:pt idx="53">
                  <c:v>ExternalHardDisks</c:v>
                </c:pt>
                <c:pt idx="54">
                  <c:v>ExternalMemoryCardReaders</c:v>
                </c:pt>
                <c:pt idx="55">
                  <c:v>ExternalSolidStateDrives</c:v>
                </c:pt>
                <c:pt idx="56">
                  <c:v>FanHeaters</c:v>
                </c:pt>
                <c:pt idx="57">
                  <c:v>FanParts&amp;Accessories</c:v>
                </c:pt>
                <c:pt idx="58">
                  <c:v>Film</c:v>
                </c:pt>
                <c:pt idx="59">
                  <c:v>Financial&amp;Business</c:v>
                </c:pt>
                <c:pt idx="60">
                  <c:v>FountainPens</c:v>
                </c:pt>
                <c:pt idx="61">
                  <c:v>Gamepads</c:v>
                </c:pt>
                <c:pt idx="62">
                  <c:v>GamingKeyboards</c:v>
                </c:pt>
                <c:pt idx="63">
                  <c:v>GamingMice</c:v>
                </c:pt>
                <c:pt idx="64">
                  <c:v>GelInkRollerballPens</c:v>
                </c:pt>
                <c:pt idx="65">
                  <c:v>GeneralPurposeBatteries&amp;BatteryChargers</c:v>
                </c:pt>
                <c:pt idx="66">
                  <c:v>GraphicTablets</c:v>
                </c:pt>
                <c:pt idx="67">
                  <c:v>HalogenHeaters</c:v>
                </c:pt>
                <c:pt idx="68">
                  <c:v>HandBlenders</c:v>
                </c:pt>
                <c:pt idx="69">
                  <c:v>HandheldBags</c:v>
                </c:pt>
                <c:pt idx="70">
                  <c:v>HandheldVacuums</c:v>
                </c:pt>
                <c:pt idx="71">
                  <c:v>HandlebarMounts</c:v>
                </c:pt>
                <c:pt idx="72">
                  <c:v>HandMixers</c:v>
                </c:pt>
                <c:pt idx="73">
                  <c:v>HardDiskBags</c:v>
                </c:pt>
                <c:pt idx="74">
                  <c:v>HDMICables</c:v>
                </c:pt>
                <c:pt idx="75">
                  <c:v>Headsets</c:v>
                </c:pt>
                <c:pt idx="76">
                  <c:v>HeatConvectors</c:v>
                </c:pt>
                <c:pt idx="77">
                  <c:v>HEPAAirPurifiers</c:v>
                </c:pt>
                <c:pt idx="78">
                  <c:v>Humidifiers</c:v>
                </c:pt>
                <c:pt idx="79">
                  <c:v>ImmersionRods</c:v>
                </c:pt>
                <c:pt idx="80">
                  <c:v>InductionCooktop</c:v>
                </c:pt>
                <c:pt idx="81">
                  <c:v>In-Ear</c:v>
                </c:pt>
                <c:pt idx="82">
                  <c:v>InkjetInkCartridges</c:v>
                </c:pt>
                <c:pt idx="83">
                  <c:v>InkjetInkRefills&amp;Kits</c:v>
                </c:pt>
                <c:pt idx="84">
                  <c:v>InkjetPrinters</c:v>
                </c:pt>
                <c:pt idx="85">
                  <c:v>InstantWaterHeaters</c:v>
                </c:pt>
                <c:pt idx="86">
                  <c:v>InternalHardDrives</c:v>
                </c:pt>
                <c:pt idx="87">
                  <c:v>InternalSolidStateDrives</c:v>
                </c:pt>
                <c:pt idx="88">
                  <c:v>JuicerMixerGrinders</c:v>
                </c:pt>
                <c:pt idx="89">
                  <c:v>Juicers</c:v>
                </c:pt>
                <c:pt idx="90">
                  <c:v>Kettle&amp;ToasterSets</c:v>
                </c:pt>
                <c:pt idx="91">
                  <c:v>Keyboard&amp;MouseSets</c:v>
                </c:pt>
                <c:pt idx="92">
                  <c:v>Keyboards</c:v>
                </c:pt>
                <c:pt idx="93">
                  <c:v>Lamps</c:v>
                </c:pt>
                <c:pt idx="94">
                  <c:v>Lapdesks</c:v>
                </c:pt>
                <c:pt idx="95">
                  <c:v>LaptopAccessories</c:v>
                </c:pt>
                <c:pt idx="96">
                  <c:v>LaptopChargers&amp;PowerSupplies</c:v>
                </c:pt>
                <c:pt idx="97">
                  <c:v>LaptopSleeves&amp;Slipcases</c:v>
                </c:pt>
                <c:pt idx="98">
                  <c:v>LaundryBags</c:v>
                </c:pt>
                <c:pt idx="99">
                  <c:v>LaundryBaskets</c:v>
                </c:pt>
                <c:pt idx="100">
                  <c:v>LintShavers</c:v>
                </c:pt>
                <c:pt idx="101">
                  <c:v>LiquidInkRollerballPens</c:v>
                </c:pt>
                <c:pt idx="102">
                  <c:v>Macro&amp;RinglightFlashes</c:v>
                </c:pt>
                <c:pt idx="103">
                  <c:v>MeasuringSpoons</c:v>
                </c:pt>
                <c:pt idx="104">
                  <c:v>Memory</c:v>
                </c:pt>
                <c:pt idx="105">
                  <c:v>Mice</c:v>
                </c:pt>
                <c:pt idx="106">
                  <c:v>MicroSD</c:v>
                </c:pt>
                <c:pt idx="107">
                  <c:v>MilkFrothers</c:v>
                </c:pt>
                <c:pt idx="108">
                  <c:v>MiniFoodProcessors&amp;Choppers</c:v>
                </c:pt>
                <c:pt idx="109">
                  <c:v>MixerGrinders</c:v>
                </c:pt>
                <c:pt idx="110">
                  <c:v>Monitors</c:v>
                </c:pt>
                <c:pt idx="111">
                  <c:v>Mounts</c:v>
                </c:pt>
                <c:pt idx="112">
                  <c:v>MousePads</c:v>
                </c:pt>
                <c:pt idx="113">
                  <c:v>MultimediaSpeakerSystems</c:v>
                </c:pt>
                <c:pt idx="114">
                  <c:v>NetworkingDevices</c:v>
                </c:pt>
                <c:pt idx="115">
                  <c:v>NotebookComputerStands</c:v>
                </c:pt>
                <c:pt idx="116">
                  <c:v>Notebooks,WritingPads&amp;Diaries</c:v>
                </c:pt>
                <c:pt idx="117">
                  <c:v>Notepads&amp;MemoBooks</c:v>
                </c:pt>
                <c:pt idx="118">
                  <c:v>On-Ear</c:v>
                </c:pt>
                <c:pt idx="119">
                  <c:v>OpticalCables</c:v>
                </c:pt>
                <c:pt idx="120">
                  <c:v>OTGAdapters</c:v>
                </c:pt>
                <c:pt idx="121">
                  <c:v>OutdoorSpeakers</c:v>
                </c:pt>
                <c:pt idx="122">
                  <c:v>OvenToasterGrills</c:v>
                </c:pt>
                <c:pt idx="123">
                  <c:v>Over-Ear</c:v>
                </c:pt>
                <c:pt idx="124">
                  <c:v>PaintingMaterials</c:v>
                </c:pt>
                <c:pt idx="125">
                  <c:v>Paints</c:v>
                </c:pt>
                <c:pt idx="126">
                  <c:v>PCHeadsets</c:v>
                </c:pt>
                <c:pt idx="127">
                  <c:v>PCMicrophones</c:v>
                </c:pt>
                <c:pt idx="128">
                  <c:v>PCSpeakers</c:v>
                </c:pt>
                <c:pt idx="129">
                  <c:v>PedestalFans</c:v>
                </c:pt>
                <c:pt idx="130">
                  <c:v>PenDrives</c:v>
                </c:pt>
                <c:pt idx="131">
                  <c:v>Pens</c:v>
                </c:pt>
                <c:pt idx="132">
                  <c:v>PhoneCharms</c:v>
                </c:pt>
                <c:pt idx="133">
                  <c:v>Pop-upToasters</c:v>
                </c:pt>
                <c:pt idx="134">
                  <c:v>PowerBanks</c:v>
                </c:pt>
                <c:pt idx="135">
                  <c:v>PowerLANAdapters</c:v>
                </c:pt>
                <c:pt idx="136">
                  <c:v>PressureWashers,Steam&amp;WindowCleaners</c:v>
                </c:pt>
                <c:pt idx="137">
                  <c:v>Printers</c:v>
                </c:pt>
                <c:pt idx="138">
                  <c:v>Projectors</c:v>
                </c:pt>
                <c:pt idx="139">
                  <c:v>RCACables</c:v>
                </c:pt>
                <c:pt idx="140">
                  <c:v>RechargeableBatteries</c:v>
                </c:pt>
                <c:pt idx="141">
                  <c:v>RemoteControls</c:v>
                </c:pt>
                <c:pt idx="142">
                  <c:v>Repeaters&amp;Extenders</c:v>
                </c:pt>
                <c:pt idx="143">
                  <c:v>RetractableBallpointPens</c:v>
                </c:pt>
                <c:pt idx="144">
                  <c:v>Rice&amp;PastaCookers</c:v>
                </c:pt>
                <c:pt idx="145">
                  <c:v>RoboticVacuums</c:v>
                </c:pt>
                <c:pt idx="146">
                  <c:v>RoomHeaters</c:v>
                </c:pt>
                <c:pt idx="147">
                  <c:v>RotiMakers</c:v>
                </c:pt>
                <c:pt idx="148">
                  <c:v>Routers</c:v>
                </c:pt>
                <c:pt idx="149">
                  <c:v>SandwichMakers</c:v>
                </c:pt>
                <c:pt idx="150">
                  <c:v>SATACables</c:v>
                </c:pt>
                <c:pt idx="151">
                  <c:v>SatelliteReceivers</c:v>
                </c:pt>
                <c:pt idx="152">
                  <c:v>Scientific</c:v>
                </c:pt>
                <c:pt idx="153">
                  <c:v>ScreenProtectors</c:v>
                </c:pt>
                <c:pt idx="154">
                  <c:v>SecureDigitalCards</c:v>
                </c:pt>
                <c:pt idx="155">
                  <c:v>SelfieLights</c:v>
                </c:pt>
                <c:pt idx="156">
                  <c:v>SelfieSticks</c:v>
                </c:pt>
                <c:pt idx="157">
                  <c:v>Sewing&amp;EmbroideryMachines</c:v>
                </c:pt>
                <c:pt idx="158">
                  <c:v>Shower&amp;WallMounts</c:v>
                </c:pt>
                <c:pt idx="159">
                  <c:v>SmallApplianceParts&amp;Accessories</c:v>
                </c:pt>
                <c:pt idx="160">
                  <c:v>SmallKitchenAppliances</c:v>
                </c:pt>
                <c:pt idx="161">
                  <c:v>Smartphones</c:v>
                </c:pt>
                <c:pt idx="162">
                  <c:v>SmartTelevisions</c:v>
                </c:pt>
                <c:pt idx="163">
                  <c:v>SmartWatches</c:v>
                </c:pt>
                <c:pt idx="164">
                  <c:v>SoundbarSpeakers</c:v>
                </c:pt>
                <c:pt idx="165">
                  <c:v>SpeakerCables</c:v>
                </c:pt>
                <c:pt idx="166">
                  <c:v>Split-SystemAirConditioners</c:v>
                </c:pt>
                <c:pt idx="167">
                  <c:v>SprayBottles</c:v>
                </c:pt>
                <c:pt idx="168">
                  <c:v>StandardTelevisions</c:v>
                </c:pt>
                <c:pt idx="169">
                  <c:v>StandMixerAccessories</c:v>
                </c:pt>
                <c:pt idx="170">
                  <c:v>StandMixers</c:v>
                </c:pt>
                <c:pt idx="171">
                  <c:v>Stands</c:v>
                </c:pt>
                <c:pt idx="172">
                  <c:v>SteamIrons</c:v>
                </c:pt>
                <c:pt idx="173">
                  <c:v>StickBallpointPens</c:v>
                </c:pt>
                <c:pt idx="174">
                  <c:v>StorageWaterHeaters</c:v>
                </c:pt>
                <c:pt idx="175">
                  <c:v>StovetopEspressoPots</c:v>
                </c:pt>
                <c:pt idx="176">
                  <c:v>StreamingClients</c:v>
                </c:pt>
                <c:pt idx="177">
                  <c:v>StylusPens</c:v>
                </c:pt>
                <c:pt idx="178">
                  <c:v>SurgeProtectors</c:v>
                </c:pt>
                <c:pt idx="179">
                  <c:v>TableFans</c:v>
                </c:pt>
                <c:pt idx="180">
                  <c:v>Tabletop&amp;TravelTripods</c:v>
                </c:pt>
                <c:pt idx="181">
                  <c:v>Tablets</c:v>
                </c:pt>
                <c:pt idx="182">
                  <c:v>Tape</c:v>
                </c:pt>
                <c:pt idx="183">
                  <c:v>TonerCartridges</c:v>
                </c:pt>
                <c:pt idx="184">
                  <c:v>TowerSpeakers</c:v>
                </c:pt>
                <c:pt idx="185">
                  <c:v>TraditionalLaptops</c:v>
                </c:pt>
                <c:pt idx="186">
                  <c:v>TripodLegs</c:v>
                </c:pt>
                <c:pt idx="187">
                  <c:v>Tripods</c:v>
                </c:pt>
                <c:pt idx="188">
                  <c:v>TVWall&amp;CeilingMounts</c:v>
                </c:pt>
                <c:pt idx="189">
                  <c:v>UninterruptedPowerSupplies</c:v>
                </c:pt>
                <c:pt idx="190">
                  <c:v>USBCables</c:v>
                </c:pt>
                <c:pt idx="191">
                  <c:v>USBHubs</c:v>
                </c:pt>
                <c:pt idx="192">
                  <c:v>USBtoUSBAdapters</c:v>
                </c:pt>
                <c:pt idx="193">
                  <c:v>VacuumSealers</c:v>
                </c:pt>
                <c:pt idx="194">
                  <c:v>VideoCameras</c:v>
                </c:pt>
                <c:pt idx="195">
                  <c:v>WaffleMakers&amp;Irons</c:v>
                </c:pt>
                <c:pt idx="196">
                  <c:v>WallChargers</c:v>
                </c:pt>
                <c:pt idx="197">
                  <c:v>WaterCartridges</c:v>
                </c:pt>
                <c:pt idx="198">
                  <c:v>WaterFilters&amp;Purifiers</c:v>
                </c:pt>
                <c:pt idx="199">
                  <c:v>WaterPurifierAccessories</c:v>
                </c:pt>
                <c:pt idx="200">
                  <c:v>Webcams</c:v>
                </c:pt>
                <c:pt idx="201">
                  <c:v>Wet-DryVacuums</c:v>
                </c:pt>
                <c:pt idx="202">
                  <c:v>WetGrinders</c:v>
                </c:pt>
                <c:pt idx="203">
                  <c:v>WireboundNotebooks</c:v>
                </c:pt>
                <c:pt idx="204">
                  <c:v>WirelessUSBAdapters</c:v>
                </c:pt>
                <c:pt idx="205">
                  <c:v>WoodenPencils</c:v>
                </c:pt>
                <c:pt idx="206">
                  <c:v>YogurtMakers</c:v>
                </c:pt>
              </c:strCache>
            </c:strRef>
          </c:cat>
          <c:val>
            <c:numRef>
              <c:f>'Num of Reveiws by Category'!$B$4:$B$211</c:f>
              <c:numCache>
                <c:formatCode>General</c:formatCode>
                <c:ptCount val="207"/>
                <c:pt idx="0">
                  <c:v>621</c:v>
                </c:pt>
                <c:pt idx="1">
                  <c:v>31854</c:v>
                </c:pt>
                <c:pt idx="2">
                  <c:v>2581</c:v>
                </c:pt>
                <c:pt idx="3">
                  <c:v>12237</c:v>
                </c:pt>
                <c:pt idx="4">
                  <c:v>1118</c:v>
                </c:pt>
                <c:pt idx="5">
                  <c:v>73435</c:v>
                </c:pt>
                <c:pt idx="6">
                  <c:v>897</c:v>
                </c:pt>
                <c:pt idx="7">
                  <c:v>6183</c:v>
                </c:pt>
                <c:pt idx="8">
                  <c:v>8610</c:v>
                </c:pt>
                <c:pt idx="9">
                  <c:v>10641</c:v>
                </c:pt>
                <c:pt idx="10">
                  <c:v>550259</c:v>
                </c:pt>
                <c:pt idx="11">
                  <c:v>40895</c:v>
                </c:pt>
                <c:pt idx="12">
                  <c:v>4709</c:v>
                </c:pt>
                <c:pt idx="13">
                  <c:v>95116</c:v>
                </c:pt>
                <c:pt idx="14">
                  <c:v>185268</c:v>
                </c:pt>
                <c:pt idx="15">
                  <c:v>6156</c:v>
                </c:pt>
                <c:pt idx="16">
                  <c:v>11543</c:v>
                </c:pt>
                <c:pt idx="17">
                  <c:v>7333</c:v>
                </c:pt>
                <c:pt idx="18">
                  <c:v>21921</c:v>
                </c:pt>
                <c:pt idx="19">
                  <c:v>64051</c:v>
                </c:pt>
                <c:pt idx="20">
                  <c:v>31594</c:v>
                </c:pt>
                <c:pt idx="21">
                  <c:v>110015</c:v>
                </c:pt>
                <c:pt idx="22">
                  <c:v>270563</c:v>
                </c:pt>
                <c:pt idx="23">
                  <c:v>24432</c:v>
                </c:pt>
                <c:pt idx="24">
                  <c:v>1065</c:v>
                </c:pt>
                <c:pt idx="25">
                  <c:v>2288</c:v>
                </c:pt>
                <c:pt idx="26">
                  <c:v>388</c:v>
                </c:pt>
                <c:pt idx="27">
                  <c:v>15867</c:v>
                </c:pt>
                <c:pt idx="28">
                  <c:v>15137</c:v>
                </c:pt>
                <c:pt idx="29">
                  <c:v>23333</c:v>
                </c:pt>
                <c:pt idx="30">
                  <c:v>88882</c:v>
                </c:pt>
                <c:pt idx="31">
                  <c:v>35042</c:v>
                </c:pt>
                <c:pt idx="32">
                  <c:v>5985</c:v>
                </c:pt>
                <c:pt idx="33">
                  <c:v>68679</c:v>
                </c:pt>
                <c:pt idx="34">
                  <c:v>17845</c:v>
                </c:pt>
                <c:pt idx="35">
                  <c:v>11213</c:v>
                </c:pt>
                <c:pt idx="36">
                  <c:v>3663</c:v>
                </c:pt>
                <c:pt idx="37">
                  <c:v>75603</c:v>
                </c:pt>
                <c:pt idx="38">
                  <c:v>9702</c:v>
                </c:pt>
                <c:pt idx="39">
                  <c:v>84049</c:v>
                </c:pt>
                <c:pt idx="40">
                  <c:v>148848</c:v>
                </c:pt>
                <c:pt idx="41">
                  <c:v>7183</c:v>
                </c:pt>
                <c:pt idx="42">
                  <c:v>258512</c:v>
                </c:pt>
                <c:pt idx="43">
                  <c:v>20925</c:v>
                </c:pt>
                <c:pt idx="44">
                  <c:v>25177</c:v>
                </c:pt>
                <c:pt idx="45">
                  <c:v>594</c:v>
                </c:pt>
                <c:pt idx="46">
                  <c:v>29443</c:v>
                </c:pt>
                <c:pt idx="47">
                  <c:v>478</c:v>
                </c:pt>
                <c:pt idx="48">
                  <c:v>26811</c:v>
                </c:pt>
                <c:pt idx="49">
                  <c:v>322958</c:v>
                </c:pt>
                <c:pt idx="50">
                  <c:v>3815</c:v>
                </c:pt>
                <c:pt idx="51">
                  <c:v>16448</c:v>
                </c:pt>
                <c:pt idx="52">
                  <c:v>28831</c:v>
                </c:pt>
                <c:pt idx="53">
                  <c:v>213112</c:v>
                </c:pt>
                <c:pt idx="54">
                  <c:v>7758</c:v>
                </c:pt>
                <c:pt idx="55">
                  <c:v>41398</c:v>
                </c:pt>
                <c:pt idx="56">
                  <c:v>35746</c:v>
                </c:pt>
                <c:pt idx="57">
                  <c:v>3524</c:v>
                </c:pt>
                <c:pt idx="58">
                  <c:v>4875</c:v>
                </c:pt>
                <c:pt idx="59">
                  <c:v>4426</c:v>
                </c:pt>
                <c:pt idx="60">
                  <c:v>4798</c:v>
                </c:pt>
                <c:pt idx="61">
                  <c:v>64658</c:v>
                </c:pt>
                <c:pt idx="62">
                  <c:v>6402</c:v>
                </c:pt>
                <c:pt idx="63">
                  <c:v>66068</c:v>
                </c:pt>
                <c:pt idx="64">
                  <c:v>8420</c:v>
                </c:pt>
                <c:pt idx="65">
                  <c:v>53394</c:v>
                </c:pt>
                <c:pt idx="66">
                  <c:v>37958</c:v>
                </c:pt>
                <c:pt idx="67">
                  <c:v>1127</c:v>
                </c:pt>
                <c:pt idx="68">
                  <c:v>86038</c:v>
                </c:pt>
                <c:pt idx="69">
                  <c:v>2664</c:v>
                </c:pt>
                <c:pt idx="70">
                  <c:v>19567</c:v>
                </c:pt>
                <c:pt idx="71">
                  <c:v>1193</c:v>
                </c:pt>
                <c:pt idx="72">
                  <c:v>22333</c:v>
                </c:pt>
                <c:pt idx="73">
                  <c:v>37603</c:v>
                </c:pt>
                <c:pt idx="74">
                  <c:v>1906054</c:v>
                </c:pt>
                <c:pt idx="75">
                  <c:v>29479</c:v>
                </c:pt>
                <c:pt idx="76">
                  <c:v>2026</c:v>
                </c:pt>
                <c:pt idx="77">
                  <c:v>14069</c:v>
                </c:pt>
                <c:pt idx="78">
                  <c:v>4353</c:v>
                </c:pt>
                <c:pt idx="79">
                  <c:v>94827</c:v>
                </c:pt>
                <c:pt idx="80">
                  <c:v>169167</c:v>
                </c:pt>
                <c:pt idx="81">
                  <c:v>4204939</c:v>
                </c:pt>
                <c:pt idx="82">
                  <c:v>23599</c:v>
                </c:pt>
                <c:pt idx="83">
                  <c:v>1367</c:v>
                </c:pt>
                <c:pt idx="84">
                  <c:v>15837</c:v>
                </c:pt>
                <c:pt idx="85">
                  <c:v>143743</c:v>
                </c:pt>
                <c:pt idx="86">
                  <c:v>362</c:v>
                </c:pt>
                <c:pt idx="87">
                  <c:v>98469</c:v>
                </c:pt>
                <c:pt idx="88">
                  <c:v>64060</c:v>
                </c:pt>
                <c:pt idx="89">
                  <c:v>6337</c:v>
                </c:pt>
                <c:pt idx="90">
                  <c:v>68465</c:v>
                </c:pt>
                <c:pt idx="91">
                  <c:v>161991</c:v>
                </c:pt>
                <c:pt idx="92">
                  <c:v>104394</c:v>
                </c:pt>
                <c:pt idx="93">
                  <c:v>24667</c:v>
                </c:pt>
                <c:pt idx="94">
                  <c:v>107177</c:v>
                </c:pt>
                <c:pt idx="95">
                  <c:v>11074</c:v>
                </c:pt>
                <c:pt idx="96">
                  <c:v>27569</c:v>
                </c:pt>
                <c:pt idx="97">
                  <c:v>57791</c:v>
                </c:pt>
                <c:pt idx="98">
                  <c:v>3846</c:v>
                </c:pt>
                <c:pt idx="99">
                  <c:v>46970</c:v>
                </c:pt>
                <c:pt idx="100">
                  <c:v>22983</c:v>
                </c:pt>
                <c:pt idx="101">
                  <c:v>8125</c:v>
                </c:pt>
                <c:pt idx="102">
                  <c:v>12958</c:v>
                </c:pt>
                <c:pt idx="103">
                  <c:v>11371</c:v>
                </c:pt>
                <c:pt idx="104">
                  <c:v>26194</c:v>
                </c:pt>
                <c:pt idx="105">
                  <c:v>407289</c:v>
                </c:pt>
                <c:pt idx="106">
                  <c:v>1113592</c:v>
                </c:pt>
                <c:pt idx="107">
                  <c:v>5037</c:v>
                </c:pt>
                <c:pt idx="108">
                  <c:v>20908</c:v>
                </c:pt>
                <c:pt idx="109">
                  <c:v>318321</c:v>
                </c:pt>
                <c:pt idx="110">
                  <c:v>4637</c:v>
                </c:pt>
                <c:pt idx="111">
                  <c:v>3295</c:v>
                </c:pt>
                <c:pt idx="112">
                  <c:v>32212</c:v>
                </c:pt>
                <c:pt idx="113">
                  <c:v>6742</c:v>
                </c:pt>
                <c:pt idx="114">
                  <c:v>11716</c:v>
                </c:pt>
                <c:pt idx="115">
                  <c:v>30430</c:v>
                </c:pt>
                <c:pt idx="116">
                  <c:v>3530</c:v>
                </c:pt>
                <c:pt idx="117">
                  <c:v>16773</c:v>
                </c:pt>
                <c:pt idx="118">
                  <c:v>542870</c:v>
                </c:pt>
                <c:pt idx="119">
                  <c:v>63611</c:v>
                </c:pt>
                <c:pt idx="120">
                  <c:v>19156</c:v>
                </c:pt>
                <c:pt idx="121">
                  <c:v>74480</c:v>
                </c:pt>
                <c:pt idx="122">
                  <c:v>18607</c:v>
                </c:pt>
                <c:pt idx="123">
                  <c:v>68241</c:v>
                </c:pt>
                <c:pt idx="124">
                  <c:v>9427</c:v>
                </c:pt>
                <c:pt idx="125">
                  <c:v>23255</c:v>
                </c:pt>
                <c:pt idx="126">
                  <c:v>7222</c:v>
                </c:pt>
                <c:pt idx="127">
                  <c:v>17773</c:v>
                </c:pt>
                <c:pt idx="128">
                  <c:v>12547</c:v>
                </c:pt>
                <c:pt idx="129">
                  <c:v>5873</c:v>
                </c:pt>
                <c:pt idx="130">
                  <c:v>774744</c:v>
                </c:pt>
                <c:pt idx="131">
                  <c:v>10718</c:v>
                </c:pt>
                <c:pt idx="132">
                  <c:v>305</c:v>
                </c:pt>
                <c:pt idx="133">
                  <c:v>21524</c:v>
                </c:pt>
                <c:pt idx="134">
                  <c:v>688810</c:v>
                </c:pt>
                <c:pt idx="135">
                  <c:v>22420</c:v>
                </c:pt>
                <c:pt idx="136">
                  <c:v>1484</c:v>
                </c:pt>
                <c:pt idx="137">
                  <c:v>34241</c:v>
                </c:pt>
                <c:pt idx="138">
                  <c:v>10514</c:v>
                </c:pt>
                <c:pt idx="139">
                  <c:v>73834</c:v>
                </c:pt>
                <c:pt idx="140">
                  <c:v>52859</c:v>
                </c:pt>
                <c:pt idx="141">
                  <c:v>34485</c:v>
                </c:pt>
                <c:pt idx="142">
                  <c:v>222371</c:v>
                </c:pt>
                <c:pt idx="143">
                  <c:v>8169</c:v>
                </c:pt>
                <c:pt idx="144">
                  <c:v>21995</c:v>
                </c:pt>
                <c:pt idx="145">
                  <c:v>7834</c:v>
                </c:pt>
                <c:pt idx="146">
                  <c:v>4850</c:v>
                </c:pt>
                <c:pt idx="147">
                  <c:v>388</c:v>
                </c:pt>
                <c:pt idx="148">
                  <c:v>311801</c:v>
                </c:pt>
                <c:pt idx="149">
                  <c:v>77155</c:v>
                </c:pt>
                <c:pt idx="150">
                  <c:v>817</c:v>
                </c:pt>
                <c:pt idx="151">
                  <c:v>11237</c:v>
                </c:pt>
                <c:pt idx="152">
                  <c:v>17939</c:v>
                </c:pt>
                <c:pt idx="153">
                  <c:v>83306</c:v>
                </c:pt>
                <c:pt idx="154">
                  <c:v>69585</c:v>
                </c:pt>
                <c:pt idx="155">
                  <c:v>14371</c:v>
                </c:pt>
                <c:pt idx="156">
                  <c:v>21814</c:v>
                </c:pt>
                <c:pt idx="157">
                  <c:v>19050</c:v>
                </c:pt>
                <c:pt idx="158">
                  <c:v>9340</c:v>
                </c:pt>
                <c:pt idx="159">
                  <c:v>2280</c:v>
                </c:pt>
                <c:pt idx="160">
                  <c:v>2116</c:v>
                </c:pt>
                <c:pt idx="161">
                  <c:v>2493269</c:v>
                </c:pt>
                <c:pt idx="162">
                  <c:v>760279</c:v>
                </c:pt>
                <c:pt idx="163">
                  <c:v>1644476</c:v>
                </c:pt>
                <c:pt idx="164">
                  <c:v>4541</c:v>
                </c:pt>
                <c:pt idx="165">
                  <c:v>12091</c:v>
                </c:pt>
                <c:pt idx="166">
                  <c:v>3231</c:v>
                </c:pt>
                <c:pt idx="167">
                  <c:v>2949</c:v>
                </c:pt>
                <c:pt idx="168">
                  <c:v>14176</c:v>
                </c:pt>
                <c:pt idx="169">
                  <c:v>4570</c:v>
                </c:pt>
                <c:pt idx="170">
                  <c:v>534</c:v>
                </c:pt>
                <c:pt idx="171">
                  <c:v>157104</c:v>
                </c:pt>
                <c:pt idx="172">
                  <c:v>66017</c:v>
                </c:pt>
                <c:pt idx="173">
                  <c:v>10487</c:v>
                </c:pt>
                <c:pt idx="174">
                  <c:v>67578</c:v>
                </c:pt>
                <c:pt idx="175">
                  <c:v>590</c:v>
                </c:pt>
                <c:pt idx="176">
                  <c:v>224</c:v>
                </c:pt>
                <c:pt idx="177">
                  <c:v>93214</c:v>
                </c:pt>
                <c:pt idx="178">
                  <c:v>20668</c:v>
                </c:pt>
                <c:pt idx="179">
                  <c:v>4767</c:v>
                </c:pt>
                <c:pt idx="180">
                  <c:v>37912</c:v>
                </c:pt>
                <c:pt idx="181">
                  <c:v>2886</c:v>
                </c:pt>
                <c:pt idx="182">
                  <c:v>14778</c:v>
                </c:pt>
                <c:pt idx="183">
                  <c:v>2535</c:v>
                </c:pt>
                <c:pt idx="184">
                  <c:v>282</c:v>
                </c:pt>
                <c:pt idx="185">
                  <c:v>323</c:v>
                </c:pt>
                <c:pt idx="186">
                  <c:v>28048</c:v>
                </c:pt>
                <c:pt idx="187">
                  <c:v>14648</c:v>
                </c:pt>
                <c:pt idx="188">
                  <c:v>7210</c:v>
                </c:pt>
                <c:pt idx="189">
                  <c:v>15783</c:v>
                </c:pt>
                <c:pt idx="190">
                  <c:v>3549316</c:v>
                </c:pt>
                <c:pt idx="191">
                  <c:v>24939</c:v>
                </c:pt>
                <c:pt idx="192">
                  <c:v>5966</c:v>
                </c:pt>
                <c:pt idx="193">
                  <c:v>26029</c:v>
                </c:pt>
                <c:pt idx="194">
                  <c:v>3369</c:v>
                </c:pt>
                <c:pt idx="195">
                  <c:v>2073</c:v>
                </c:pt>
                <c:pt idx="196">
                  <c:v>115626</c:v>
                </c:pt>
                <c:pt idx="197">
                  <c:v>23629</c:v>
                </c:pt>
                <c:pt idx="198">
                  <c:v>78109</c:v>
                </c:pt>
                <c:pt idx="199">
                  <c:v>25794</c:v>
                </c:pt>
                <c:pt idx="200">
                  <c:v>31374</c:v>
                </c:pt>
                <c:pt idx="201">
                  <c:v>32736</c:v>
                </c:pt>
                <c:pt idx="202">
                  <c:v>14499</c:v>
                </c:pt>
                <c:pt idx="203">
                  <c:v>28521</c:v>
                </c:pt>
                <c:pt idx="204">
                  <c:v>727113</c:v>
                </c:pt>
                <c:pt idx="205">
                  <c:v>5036</c:v>
                </c:pt>
                <c:pt idx="206">
                  <c:v>557</c:v>
                </c:pt>
              </c:numCache>
            </c:numRef>
          </c:val>
          <c:extLst>
            <c:ext xmlns:c16="http://schemas.microsoft.com/office/drawing/2014/chart" uri="{C3380CC4-5D6E-409C-BE32-E72D297353CC}">
              <c16:uniqueId val="{00000000-56D1-40E1-AAE8-2C0085280ED2}"/>
            </c:ext>
          </c:extLst>
        </c:ser>
        <c:dLbls>
          <c:showLegendKey val="0"/>
          <c:showVal val="0"/>
          <c:showCatName val="0"/>
          <c:showSerName val="0"/>
          <c:showPercent val="0"/>
          <c:showBubbleSize val="0"/>
        </c:dLbls>
        <c:gapWidth val="150"/>
        <c:overlap val="100"/>
        <c:axId val="32511103"/>
        <c:axId val="32526463"/>
      </c:barChart>
      <c:catAx>
        <c:axId val="325111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526463"/>
        <c:crosses val="autoZero"/>
        <c:auto val="1"/>
        <c:lblAlgn val="ctr"/>
        <c:lblOffset val="100"/>
        <c:noMultiLvlLbl val="0"/>
      </c:catAx>
      <c:valAx>
        <c:axId val="325264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511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.xlsx]Num of Reveiws by Category!PivotTable7</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'Num of Reveiws by Category'!$O$6</c:f>
              <c:strCache>
                <c:ptCount val="1"/>
                <c:pt idx="0">
                  <c:v>Sum of discounted_price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'Num of Reveiws by Category'!$N$7:$N$214</c:f>
              <c:strCache>
                <c:ptCount val="207"/>
                <c:pt idx="0">
                  <c:v>3DGlasses</c:v>
                </c:pt>
                <c:pt idx="1">
                  <c:v>Adapters</c:v>
                </c:pt>
                <c:pt idx="2">
                  <c:v>Adapters&amp;Multi-Outlets</c:v>
                </c:pt>
                <c:pt idx="3">
                  <c:v>AirFryers</c:v>
                </c:pt>
                <c:pt idx="4">
                  <c:v>AirPurifiers&amp;Ionizers</c:v>
                </c:pt>
                <c:pt idx="5">
                  <c:v>AutomobileChargers</c:v>
                </c:pt>
                <c:pt idx="6">
                  <c:v>AVReceivers&amp;Amplifiers</c:v>
                </c:pt>
                <c:pt idx="7">
                  <c:v>BackgroundSupports</c:v>
                </c:pt>
                <c:pt idx="8">
                  <c:v>Basic</c:v>
                </c:pt>
                <c:pt idx="9">
                  <c:v>BasicCases</c:v>
                </c:pt>
                <c:pt idx="10">
                  <c:v>BasicMobiles</c:v>
                </c:pt>
                <c:pt idx="11">
                  <c:v>BatteryChargers</c:v>
                </c:pt>
                <c:pt idx="12">
                  <c:v>Bedstand&amp;DeskMounts</c:v>
                </c:pt>
                <c:pt idx="13">
                  <c:v>BluetoothAdapters</c:v>
                </c:pt>
                <c:pt idx="14">
                  <c:v>BluetoothSpeakers</c:v>
                </c:pt>
                <c:pt idx="15">
                  <c:v>BottledInk</c:v>
                </c:pt>
                <c:pt idx="16">
                  <c:v>CableConnectionProtectors</c:v>
                </c:pt>
                <c:pt idx="17">
                  <c:v>Caddies</c:v>
                </c:pt>
                <c:pt idx="18">
                  <c:v>CameraPrivacyCovers</c:v>
                </c:pt>
                <c:pt idx="19">
                  <c:v>CanisterVacuums</c:v>
                </c:pt>
                <c:pt idx="20">
                  <c:v>Cases</c:v>
                </c:pt>
                <c:pt idx="21">
                  <c:v>CeilingFans</c:v>
                </c:pt>
                <c:pt idx="22">
                  <c:v>Choppers</c:v>
                </c:pt>
                <c:pt idx="23">
                  <c:v>CleaningKits</c:v>
                </c:pt>
                <c:pt idx="24">
                  <c:v>CoffeePresses</c:v>
                </c:pt>
                <c:pt idx="25">
                  <c:v>ColdPressJuicers</c:v>
                </c:pt>
                <c:pt idx="26">
                  <c:v>ColouredPaper</c:v>
                </c:pt>
                <c:pt idx="27">
                  <c:v>ColouringPens&amp;Markers</c:v>
                </c:pt>
                <c:pt idx="28">
                  <c:v>CompleteTripodUnits</c:v>
                </c:pt>
                <c:pt idx="29">
                  <c:v>CompositionNotebooks</c:v>
                </c:pt>
                <c:pt idx="30">
                  <c:v>Condenser</c:v>
                </c:pt>
                <c:pt idx="31">
                  <c:v>CoolingPads</c:v>
                </c:pt>
                <c:pt idx="32">
                  <c:v>CordManagement</c:v>
                </c:pt>
                <c:pt idx="33">
                  <c:v>Cradles</c:v>
                </c:pt>
                <c:pt idx="34">
                  <c:v>D√©cor</c:v>
                </c:pt>
                <c:pt idx="35">
                  <c:v>DataCards&amp;Dongles</c:v>
                </c:pt>
                <c:pt idx="36">
                  <c:v>DigitalBathroomScales</c:v>
                </c:pt>
                <c:pt idx="37">
                  <c:v>DigitalKitchenScales</c:v>
                </c:pt>
                <c:pt idx="38">
                  <c:v>DigitalScales</c:v>
                </c:pt>
                <c:pt idx="39">
                  <c:v>DisposableBatteries</c:v>
                </c:pt>
                <c:pt idx="40">
                  <c:v>DomeCameras</c:v>
                </c:pt>
                <c:pt idx="41">
                  <c:v>DripCoffeeMachines</c:v>
                </c:pt>
                <c:pt idx="42">
                  <c:v>DryIrons</c:v>
                </c:pt>
                <c:pt idx="43">
                  <c:v>DustCovers</c:v>
                </c:pt>
                <c:pt idx="44">
                  <c:v>DVICables</c:v>
                </c:pt>
                <c:pt idx="45">
                  <c:v>Earpads</c:v>
                </c:pt>
                <c:pt idx="46">
                  <c:v>EggBoilers</c:v>
                </c:pt>
                <c:pt idx="47">
                  <c:v>ElectricGrinders</c:v>
                </c:pt>
                <c:pt idx="48">
                  <c:v>ElectricHeaters</c:v>
                </c:pt>
                <c:pt idx="49">
                  <c:v>ElectricKettles</c:v>
                </c:pt>
                <c:pt idx="50">
                  <c:v>EspressoMachines</c:v>
                </c:pt>
                <c:pt idx="51">
                  <c:v>EthernetCables</c:v>
                </c:pt>
                <c:pt idx="52">
                  <c:v>ExhaustFans</c:v>
                </c:pt>
                <c:pt idx="53">
                  <c:v>ExternalHardDisks</c:v>
                </c:pt>
                <c:pt idx="54">
                  <c:v>ExternalMemoryCardReaders</c:v>
                </c:pt>
                <c:pt idx="55">
                  <c:v>ExternalSolidStateDrives</c:v>
                </c:pt>
                <c:pt idx="56">
                  <c:v>FanHeaters</c:v>
                </c:pt>
                <c:pt idx="57">
                  <c:v>FanParts&amp;Accessories</c:v>
                </c:pt>
                <c:pt idx="58">
                  <c:v>Film</c:v>
                </c:pt>
                <c:pt idx="59">
                  <c:v>Financial&amp;Business</c:v>
                </c:pt>
                <c:pt idx="60">
                  <c:v>FountainPens</c:v>
                </c:pt>
                <c:pt idx="61">
                  <c:v>Gamepads</c:v>
                </c:pt>
                <c:pt idx="62">
                  <c:v>GamingKeyboards</c:v>
                </c:pt>
                <c:pt idx="63">
                  <c:v>GamingMice</c:v>
                </c:pt>
                <c:pt idx="64">
                  <c:v>GelInkRollerballPens</c:v>
                </c:pt>
                <c:pt idx="65">
                  <c:v>GeneralPurposeBatteries&amp;BatteryChargers</c:v>
                </c:pt>
                <c:pt idx="66">
                  <c:v>GraphicTablets</c:v>
                </c:pt>
                <c:pt idx="67">
                  <c:v>HalogenHeaters</c:v>
                </c:pt>
                <c:pt idx="68">
                  <c:v>HandBlenders</c:v>
                </c:pt>
                <c:pt idx="69">
                  <c:v>HandheldBags</c:v>
                </c:pt>
                <c:pt idx="70">
                  <c:v>HandheldVacuums</c:v>
                </c:pt>
                <c:pt idx="71">
                  <c:v>HandlebarMounts</c:v>
                </c:pt>
                <c:pt idx="72">
                  <c:v>HandMixers</c:v>
                </c:pt>
                <c:pt idx="73">
                  <c:v>HardDiskBags</c:v>
                </c:pt>
                <c:pt idx="74">
                  <c:v>HDMICables</c:v>
                </c:pt>
                <c:pt idx="75">
                  <c:v>Headsets</c:v>
                </c:pt>
                <c:pt idx="76">
                  <c:v>HeatConvectors</c:v>
                </c:pt>
                <c:pt idx="77">
                  <c:v>HEPAAirPurifiers</c:v>
                </c:pt>
                <c:pt idx="78">
                  <c:v>Humidifiers</c:v>
                </c:pt>
                <c:pt idx="79">
                  <c:v>ImmersionRods</c:v>
                </c:pt>
                <c:pt idx="80">
                  <c:v>InductionCooktop</c:v>
                </c:pt>
                <c:pt idx="81">
                  <c:v>In-Ear</c:v>
                </c:pt>
                <c:pt idx="82">
                  <c:v>InkjetInkCartridges</c:v>
                </c:pt>
                <c:pt idx="83">
                  <c:v>InkjetInkRefills&amp;Kits</c:v>
                </c:pt>
                <c:pt idx="84">
                  <c:v>InkjetPrinters</c:v>
                </c:pt>
                <c:pt idx="85">
                  <c:v>InstantWaterHeaters</c:v>
                </c:pt>
                <c:pt idx="86">
                  <c:v>InternalHardDrives</c:v>
                </c:pt>
                <c:pt idx="87">
                  <c:v>InternalSolidStateDrives</c:v>
                </c:pt>
                <c:pt idx="88">
                  <c:v>JuicerMixerGrinders</c:v>
                </c:pt>
                <c:pt idx="89">
                  <c:v>Juicers</c:v>
                </c:pt>
                <c:pt idx="90">
                  <c:v>Kettle&amp;ToasterSets</c:v>
                </c:pt>
                <c:pt idx="91">
                  <c:v>Keyboard&amp;MouseSets</c:v>
                </c:pt>
                <c:pt idx="92">
                  <c:v>Keyboards</c:v>
                </c:pt>
                <c:pt idx="93">
                  <c:v>Lamps</c:v>
                </c:pt>
                <c:pt idx="94">
                  <c:v>Lapdesks</c:v>
                </c:pt>
                <c:pt idx="95">
                  <c:v>LaptopAccessories</c:v>
                </c:pt>
                <c:pt idx="96">
                  <c:v>LaptopChargers&amp;PowerSupplies</c:v>
                </c:pt>
                <c:pt idx="97">
                  <c:v>LaptopSleeves&amp;Slipcases</c:v>
                </c:pt>
                <c:pt idx="98">
                  <c:v>LaundryBags</c:v>
                </c:pt>
                <c:pt idx="99">
                  <c:v>LaundryBaskets</c:v>
                </c:pt>
                <c:pt idx="100">
                  <c:v>LintShavers</c:v>
                </c:pt>
                <c:pt idx="101">
                  <c:v>LiquidInkRollerballPens</c:v>
                </c:pt>
                <c:pt idx="102">
                  <c:v>Macro&amp;RinglightFlashes</c:v>
                </c:pt>
                <c:pt idx="103">
                  <c:v>MeasuringSpoons</c:v>
                </c:pt>
                <c:pt idx="104">
                  <c:v>Memory</c:v>
                </c:pt>
                <c:pt idx="105">
                  <c:v>Mice</c:v>
                </c:pt>
                <c:pt idx="106">
                  <c:v>MicroSD</c:v>
                </c:pt>
                <c:pt idx="107">
                  <c:v>MilkFrothers</c:v>
                </c:pt>
                <c:pt idx="108">
                  <c:v>MiniFoodProcessors&amp;Choppers</c:v>
                </c:pt>
                <c:pt idx="109">
                  <c:v>MixerGrinders</c:v>
                </c:pt>
                <c:pt idx="110">
                  <c:v>Monitors</c:v>
                </c:pt>
                <c:pt idx="111">
                  <c:v>Mounts</c:v>
                </c:pt>
                <c:pt idx="112">
                  <c:v>MousePads</c:v>
                </c:pt>
                <c:pt idx="113">
                  <c:v>MultimediaSpeakerSystems</c:v>
                </c:pt>
                <c:pt idx="114">
                  <c:v>NetworkingDevices</c:v>
                </c:pt>
                <c:pt idx="115">
                  <c:v>NotebookComputerStands</c:v>
                </c:pt>
                <c:pt idx="116">
                  <c:v>Notebooks,WritingPads&amp;Diaries</c:v>
                </c:pt>
                <c:pt idx="117">
                  <c:v>Notepads&amp;MemoBooks</c:v>
                </c:pt>
                <c:pt idx="118">
                  <c:v>On-Ear</c:v>
                </c:pt>
                <c:pt idx="119">
                  <c:v>OpticalCables</c:v>
                </c:pt>
                <c:pt idx="120">
                  <c:v>OTGAdapters</c:v>
                </c:pt>
                <c:pt idx="121">
                  <c:v>OutdoorSpeakers</c:v>
                </c:pt>
                <c:pt idx="122">
                  <c:v>OvenToasterGrills</c:v>
                </c:pt>
                <c:pt idx="123">
                  <c:v>Over-Ear</c:v>
                </c:pt>
                <c:pt idx="124">
                  <c:v>PaintingMaterials</c:v>
                </c:pt>
                <c:pt idx="125">
                  <c:v>Paints</c:v>
                </c:pt>
                <c:pt idx="126">
                  <c:v>PCHeadsets</c:v>
                </c:pt>
                <c:pt idx="127">
                  <c:v>PCMicrophones</c:v>
                </c:pt>
                <c:pt idx="128">
                  <c:v>PCSpeakers</c:v>
                </c:pt>
                <c:pt idx="129">
                  <c:v>PedestalFans</c:v>
                </c:pt>
                <c:pt idx="130">
                  <c:v>PenDrives</c:v>
                </c:pt>
                <c:pt idx="131">
                  <c:v>Pens</c:v>
                </c:pt>
                <c:pt idx="132">
                  <c:v>PhoneCharms</c:v>
                </c:pt>
                <c:pt idx="133">
                  <c:v>Pop-upToasters</c:v>
                </c:pt>
                <c:pt idx="134">
                  <c:v>PowerBanks</c:v>
                </c:pt>
                <c:pt idx="135">
                  <c:v>PowerLANAdapters</c:v>
                </c:pt>
                <c:pt idx="136">
                  <c:v>PressureWashers,Steam&amp;WindowCleaners</c:v>
                </c:pt>
                <c:pt idx="137">
                  <c:v>Printers</c:v>
                </c:pt>
                <c:pt idx="138">
                  <c:v>Projectors</c:v>
                </c:pt>
                <c:pt idx="139">
                  <c:v>RCACables</c:v>
                </c:pt>
                <c:pt idx="140">
                  <c:v>RechargeableBatteries</c:v>
                </c:pt>
                <c:pt idx="141">
                  <c:v>RemoteControls</c:v>
                </c:pt>
                <c:pt idx="142">
                  <c:v>Repeaters&amp;Extenders</c:v>
                </c:pt>
                <c:pt idx="143">
                  <c:v>RetractableBallpointPens</c:v>
                </c:pt>
                <c:pt idx="144">
                  <c:v>Rice&amp;PastaCookers</c:v>
                </c:pt>
                <c:pt idx="145">
                  <c:v>RoboticVacuums</c:v>
                </c:pt>
                <c:pt idx="146">
                  <c:v>RoomHeaters</c:v>
                </c:pt>
                <c:pt idx="147">
                  <c:v>RotiMakers</c:v>
                </c:pt>
                <c:pt idx="148">
                  <c:v>Routers</c:v>
                </c:pt>
                <c:pt idx="149">
                  <c:v>SandwichMakers</c:v>
                </c:pt>
                <c:pt idx="150">
                  <c:v>SATACables</c:v>
                </c:pt>
                <c:pt idx="151">
                  <c:v>SatelliteReceivers</c:v>
                </c:pt>
                <c:pt idx="152">
                  <c:v>Scientific</c:v>
                </c:pt>
                <c:pt idx="153">
                  <c:v>ScreenProtectors</c:v>
                </c:pt>
                <c:pt idx="154">
                  <c:v>SecureDigitalCards</c:v>
                </c:pt>
                <c:pt idx="155">
                  <c:v>SelfieLights</c:v>
                </c:pt>
                <c:pt idx="156">
                  <c:v>SelfieSticks</c:v>
                </c:pt>
                <c:pt idx="157">
                  <c:v>Sewing&amp;EmbroideryMachines</c:v>
                </c:pt>
                <c:pt idx="158">
                  <c:v>Shower&amp;WallMounts</c:v>
                </c:pt>
                <c:pt idx="159">
                  <c:v>SmallApplianceParts&amp;Accessories</c:v>
                </c:pt>
                <c:pt idx="160">
                  <c:v>SmallKitchenAppliances</c:v>
                </c:pt>
                <c:pt idx="161">
                  <c:v>Smartphones</c:v>
                </c:pt>
                <c:pt idx="162">
                  <c:v>SmartTelevisions</c:v>
                </c:pt>
                <c:pt idx="163">
                  <c:v>SmartWatches</c:v>
                </c:pt>
                <c:pt idx="164">
                  <c:v>SoundbarSpeakers</c:v>
                </c:pt>
                <c:pt idx="165">
                  <c:v>SpeakerCables</c:v>
                </c:pt>
                <c:pt idx="166">
                  <c:v>Split-SystemAirConditioners</c:v>
                </c:pt>
                <c:pt idx="167">
                  <c:v>SprayBottles</c:v>
                </c:pt>
                <c:pt idx="168">
                  <c:v>StandardTelevisions</c:v>
                </c:pt>
                <c:pt idx="169">
                  <c:v>StandMixerAccessories</c:v>
                </c:pt>
                <c:pt idx="170">
                  <c:v>StandMixers</c:v>
                </c:pt>
                <c:pt idx="171">
                  <c:v>Stands</c:v>
                </c:pt>
                <c:pt idx="172">
                  <c:v>SteamIrons</c:v>
                </c:pt>
                <c:pt idx="173">
                  <c:v>StickBallpointPens</c:v>
                </c:pt>
                <c:pt idx="174">
                  <c:v>StorageWaterHeaters</c:v>
                </c:pt>
                <c:pt idx="175">
                  <c:v>StovetopEspressoPots</c:v>
                </c:pt>
                <c:pt idx="176">
                  <c:v>StreamingClients</c:v>
                </c:pt>
                <c:pt idx="177">
                  <c:v>StylusPens</c:v>
                </c:pt>
                <c:pt idx="178">
                  <c:v>SurgeProtectors</c:v>
                </c:pt>
                <c:pt idx="179">
                  <c:v>TableFans</c:v>
                </c:pt>
                <c:pt idx="180">
                  <c:v>Tabletop&amp;TravelTripods</c:v>
                </c:pt>
                <c:pt idx="181">
                  <c:v>Tablets</c:v>
                </c:pt>
                <c:pt idx="182">
                  <c:v>Tape</c:v>
                </c:pt>
                <c:pt idx="183">
                  <c:v>TonerCartridges</c:v>
                </c:pt>
                <c:pt idx="184">
                  <c:v>TowerSpeakers</c:v>
                </c:pt>
                <c:pt idx="185">
                  <c:v>TraditionalLaptops</c:v>
                </c:pt>
                <c:pt idx="186">
                  <c:v>TripodLegs</c:v>
                </c:pt>
                <c:pt idx="187">
                  <c:v>Tripods</c:v>
                </c:pt>
                <c:pt idx="188">
                  <c:v>TVWall&amp;CeilingMounts</c:v>
                </c:pt>
                <c:pt idx="189">
                  <c:v>UninterruptedPowerSupplies</c:v>
                </c:pt>
                <c:pt idx="190">
                  <c:v>USBCables</c:v>
                </c:pt>
                <c:pt idx="191">
                  <c:v>USBHubs</c:v>
                </c:pt>
                <c:pt idx="192">
                  <c:v>USBtoUSBAdapters</c:v>
                </c:pt>
                <c:pt idx="193">
                  <c:v>VacuumSealers</c:v>
                </c:pt>
                <c:pt idx="194">
                  <c:v>VideoCameras</c:v>
                </c:pt>
                <c:pt idx="195">
                  <c:v>WaffleMakers&amp;Irons</c:v>
                </c:pt>
                <c:pt idx="196">
                  <c:v>WallChargers</c:v>
                </c:pt>
                <c:pt idx="197">
                  <c:v>WaterCartridges</c:v>
                </c:pt>
                <c:pt idx="198">
                  <c:v>WaterFilters&amp;Purifiers</c:v>
                </c:pt>
                <c:pt idx="199">
                  <c:v>WaterPurifierAccessories</c:v>
                </c:pt>
                <c:pt idx="200">
                  <c:v>Webcams</c:v>
                </c:pt>
                <c:pt idx="201">
                  <c:v>Wet-DryVacuums</c:v>
                </c:pt>
                <c:pt idx="202">
                  <c:v>WetGrinders</c:v>
                </c:pt>
                <c:pt idx="203">
                  <c:v>WireboundNotebooks</c:v>
                </c:pt>
                <c:pt idx="204">
                  <c:v>WirelessUSBAdapters</c:v>
                </c:pt>
                <c:pt idx="205">
                  <c:v>WoodenPencils</c:v>
                </c:pt>
                <c:pt idx="206">
                  <c:v>YogurtMakers</c:v>
                </c:pt>
              </c:strCache>
            </c:strRef>
          </c:cat>
          <c:val>
            <c:numRef>
              <c:f>'Num of Reveiws by Category'!$O$7:$O$214</c:f>
              <c:numCache>
                <c:formatCode>General</c:formatCode>
                <c:ptCount val="207"/>
                <c:pt idx="0">
                  <c:v>2699</c:v>
                </c:pt>
                <c:pt idx="1">
                  <c:v>449</c:v>
                </c:pt>
                <c:pt idx="2">
                  <c:v>425</c:v>
                </c:pt>
                <c:pt idx="3">
                  <c:v>31382</c:v>
                </c:pt>
                <c:pt idx="4">
                  <c:v>2339</c:v>
                </c:pt>
                <c:pt idx="5">
                  <c:v>2479</c:v>
                </c:pt>
                <c:pt idx="6">
                  <c:v>1990</c:v>
                </c:pt>
                <c:pt idx="7">
                  <c:v>699</c:v>
                </c:pt>
                <c:pt idx="8">
                  <c:v>440</c:v>
                </c:pt>
                <c:pt idx="9">
                  <c:v>2551</c:v>
                </c:pt>
                <c:pt idx="10">
                  <c:v>15497</c:v>
                </c:pt>
                <c:pt idx="11">
                  <c:v>299</c:v>
                </c:pt>
                <c:pt idx="12">
                  <c:v>750</c:v>
                </c:pt>
                <c:pt idx="13">
                  <c:v>599</c:v>
                </c:pt>
                <c:pt idx="14">
                  <c:v>7494</c:v>
                </c:pt>
                <c:pt idx="15">
                  <c:v>190</c:v>
                </c:pt>
                <c:pt idx="16">
                  <c:v>297</c:v>
                </c:pt>
                <c:pt idx="17">
                  <c:v>199</c:v>
                </c:pt>
                <c:pt idx="18">
                  <c:v>367</c:v>
                </c:pt>
                <c:pt idx="19">
                  <c:v>21596</c:v>
                </c:pt>
                <c:pt idx="20">
                  <c:v>1217</c:v>
                </c:pt>
                <c:pt idx="21">
                  <c:v>22615</c:v>
                </c:pt>
                <c:pt idx="22">
                  <c:v>199</c:v>
                </c:pt>
                <c:pt idx="23">
                  <c:v>299</c:v>
                </c:pt>
                <c:pt idx="24">
                  <c:v>1099</c:v>
                </c:pt>
                <c:pt idx="25">
                  <c:v>12609</c:v>
                </c:pt>
                <c:pt idx="26">
                  <c:v>99</c:v>
                </c:pt>
                <c:pt idx="27">
                  <c:v>150</c:v>
                </c:pt>
                <c:pt idx="28">
                  <c:v>1549</c:v>
                </c:pt>
                <c:pt idx="29">
                  <c:v>1590</c:v>
                </c:pt>
                <c:pt idx="30">
                  <c:v>1276</c:v>
                </c:pt>
                <c:pt idx="31">
                  <c:v>1598</c:v>
                </c:pt>
                <c:pt idx="32">
                  <c:v>249</c:v>
                </c:pt>
                <c:pt idx="33">
                  <c:v>1437</c:v>
                </c:pt>
                <c:pt idx="34">
                  <c:v>507</c:v>
                </c:pt>
                <c:pt idx="35">
                  <c:v>2099</c:v>
                </c:pt>
                <c:pt idx="36">
                  <c:v>899</c:v>
                </c:pt>
                <c:pt idx="37">
                  <c:v>5529</c:v>
                </c:pt>
                <c:pt idx="38">
                  <c:v>1038</c:v>
                </c:pt>
                <c:pt idx="39">
                  <c:v>2292</c:v>
                </c:pt>
                <c:pt idx="40">
                  <c:v>13786</c:v>
                </c:pt>
                <c:pt idx="41">
                  <c:v>5022</c:v>
                </c:pt>
                <c:pt idx="42">
                  <c:v>18292</c:v>
                </c:pt>
                <c:pt idx="43">
                  <c:v>154</c:v>
                </c:pt>
                <c:pt idx="44">
                  <c:v>499</c:v>
                </c:pt>
                <c:pt idx="45">
                  <c:v>99</c:v>
                </c:pt>
                <c:pt idx="46">
                  <c:v>8940</c:v>
                </c:pt>
                <c:pt idx="47">
                  <c:v>244</c:v>
                </c:pt>
                <c:pt idx="48">
                  <c:v>39941.770000000004</c:v>
                </c:pt>
                <c:pt idx="49">
                  <c:v>21228</c:v>
                </c:pt>
                <c:pt idx="50">
                  <c:v>4799</c:v>
                </c:pt>
                <c:pt idx="51">
                  <c:v>525</c:v>
                </c:pt>
                <c:pt idx="52">
                  <c:v>4397</c:v>
                </c:pt>
                <c:pt idx="53">
                  <c:v>21101</c:v>
                </c:pt>
                <c:pt idx="54">
                  <c:v>549</c:v>
                </c:pt>
                <c:pt idx="55">
                  <c:v>10389</c:v>
                </c:pt>
                <c:pt idx="56">
                  <c:v>49403</c:v>
                </c:pt>
                <c:pt idx="57">
                  <c:v>699</c:v>
                </c:pt>
                <c:pt idx="58">
                  <c:v>549</c:v>
                </c:pt>
                <c:pt idx="59">
                  <c:v>535</c:v>
                </c:pt>
                <c:pt idx="60">
                  <c:v>225</c:v>
                </c:pt>
                <c:pt idx="61">
                  <c:v>2697</c:v>
                </c:pt>
                <c:pt idx="62">
                  <c:v>5317</c:v>
                </c:pt>
                <c:pt idx="63">
                  <c:v>5662</c:v>
                </c:pt>
                <c:pt idx="64">
                  <c:v>300</c:v>
                </c:pt>
                <c:pt idx="65">
                  <c:v>1957</c:v>
                </c:pt>
                <c:pt idx="66">
                  <c:v>6268</c:v>
                </c:pt>
                <c:pt idx="67">
                  <c:v>3608</c:v>
                </c:pt>
                <c:pt idx="68">
                  <c:v>19010</c:v>
                </c:pt>
                <c:pt idx="69">
                  <c:v>253</c:v>
                </c:pt>
                <c:pt idx="70">
                  <c:v>22243</c:v>
                </c:pt>
                <c:pt idx="71">
                  <c:v>689</c:v>
                </c:pt>
                <c:pt idx="72">
                  <c:v>2952</c:v>
                </c:pt>
                <c:pt idx="73">
                  <c:v>895</c:v>
                </c:pt>
                <c:pt idx="74">
                  <c:v>9751</c:v>
                </c:pt>
                <c:pt idx="75">
                  <c:v>3938</c:v>
                </c:pt>
                <c:pt idx="76">
                  <c:v>4418</c:v>
                </c:pt>
                <c:pt idx="77">
                  <c:v>47668</c:v>
                </c:pt>
                <c:pt idx="78">
                  <c:v>6038</c:v>
                </c:pt>
                <c:pt idx="79">
                  <c:v>6504</c:v>
                </c:pt>
                <c:pt idx="80">
                  <c:v>21139</c:v>
                </c:pt>
                <c:pt idx="81">
                  <c:v>50761</c:v>
                </c:pt>
                <c:pt idx="82">
                  <c:v>2450</c:v>
                </c:pt>
                <c:pt idx="83">
                  <c:v>549</c:v>
                </c:pt>
                <c:pt idx="84">
                  <c:v>11847</c:v>
                </c:pt>
                <c:pt idx="85">
                  <c:v>55250</c:v>
                </c:pt>
                <c:pt idx="86">
                  <c:v>199</c:v>
                </c:pt>
                <c:pt idx="87">
                  <c:v>6831</c:v>
                </c:pt>
                <c:pt idx="88">
                  <c:v>32941</c:v>
                </c:pt>
                <c:pt idx="89">
                  <c:v>6998</c:v>
                </c:pt>
                <c:pt idx="90">
                  <c:v>12625</c:v>
                </c:pt>
                <c:pt idx="91">
                  <c:v>11887</c:v>
                </c:pt>
                <c:pt idx="92">
                  <c:v>6412</c:v>
                </c:pt>
                <c:pt idx="93">
                  <c:v>524</c:v>
                </c:pt>
                <c:pt idx="94">
                  <c:v>9416</c:v>
                </c:pt>
                <c:pt idx="95">
                  <c:v>1399</c:v>
                </c:pt>
                <c:pt idx="96">
                  <c:v>4046</c:v>
                </c:pt>
                <c:pt idx="97">
                  <c:v>2164</c:v>
                </c:pt>
                <c:pt idx="98">
                  <c:v>320</c:v>
                </c:pt>
                <c:pt idx="99">
                  <c:v>5134.0599999999995</c:v>
                </c:pt>
                <c:pt idx="100">
                  <c:v>11124</c:v>
                </c:pt>
                <c:pt idx="101">
                  <c:v>510</c:v>
                </c:pt>
                <c:pt idx="102">
                  <c:v>799</c:v>
                </c:pt>
                <c:pt idx="103">
                  <c:v>612</c:v>
                </c:pt>
                <c:pt idx="104">
                  <c:v>1792</c:v>
                </c:pt>
                <c:pt idx="105">
                  <c:v>14624</c:v>
                </c:pt>
                <c:pt idx="106">
                  <c:v>10917</c:v>
                </c:pt>
                <c:pt idx="107">
                  <c:v>1557</c:v>
                </c:pt>
                <c:pt idx="108">
                  <c:v>10283</c:v>
                </c:pt>
                <c:pt idx="109">
                  <c:v>81127.48</c:v>
                </c:pt>
                <c:pt idx="110">
                  <c:v>16398</c:v>
                </c:pt>
                <c:pt idx="111">
                  <c:v>349</c:v>
                </c:pt>
                <c:pt idx="112">
                  <c:v>2949</c:v>
                </c:pt>
                <c:pt idx="113">
                  <c:v>499</c:v>
                </c:pt>
                <c:pt idx="114">
                  <c:v>1199</c:v>
                </c:pt>
                <c:pt idx="115">
                  <c:v>1247</c:v>
                </c:pt>
                <c:pt idx="116">
                  <c:v>1399</c:v>
                </c:pt>
                <c:pt idx="117">
                  <c:v>288</c:v>
                </c:pt>
                <c:pt idx="118">
                  <c:v>8909</c:v>
                </c:pt>
                <c:pt idx="119">
                  <c:v>1991</c:v>
                </c:pt>
                <c:pt idx="120">
                  <c:v>278</c:v>
                </c:pt>
                <c:pt idx="121">
                  <c:v>4196</c:v>
                </c:pt>
                <c:pt idx="122">
                  <c:v>10298</c:v>
                </c:pt>
                <c:pt idx="123">
                  <c:v>2448</c:v>
                </c:pt>
                <c:pt idx="124">
                  <c:v>230</c:v>
                </c:pt>
                <c:pt idx="125">
                  <c:v>701</c:v>
                </c:pt>
                <c:pt idx="126">
                  <c:v>649</c:v>
                </c:pt>
                <c:pt idx="127">
                  <c:v>1148</c:v>
                </c:pt>
                <c:pt idx="128">
                  <c:v>1498</c:v>
                </c:pt>
                <c:pt idx="129">
                  <c:v>1982.84</c:v>
                </c:pt>
                <c:pt idx="130">
                  <c:v>6686</c:v>
                </c:pt>
                <c:pt idx="131">
                  <c:v>90</c:v>
                </c:pt>
                <c:pt idx="132">
                  <c:v>99</c:v>
                </c:pt>
                <c:pt idx="133">
                  <c:v>4693</c:v>
                </c:pt>
                <c:pt idx="134">
                  <c:v>18619</c:v>
                </c:pt>
                <c:pt idx="135">
                  <c:v>1199</c:v>
                </c:pt>
                <c:pt idx="136">
                  <c:v>15687</c:v>
                </c:pt>
                <c:pt idx="137">
                  <c:v>15197</c:v>
                </c:pt>
                <c:pt idx="138">
                  <c:v>29970</c:v>
                </c:pt>
                <c:pt idx="139">
                  <c:v>928</c:v>
                </c:pt>
                <c:pt idx="140">
                  <c:v>1128</c:v>
                </c:pt>
                <c:pt idx="141">
                  <c:v>21508</c:v>
                </c:pt>
                <c:pt idx="142">
                  <c:v>4957</c:v>
                </c:pt>
                <c:pt idx="143">
                  <c:v>658</c:v>
                </c:pt>
                <c:pt idx="144">
                  <c:v>13259</c:v>
                </c:pt>
                <c:pt idx="145">
                  <c:v>46899</c:v>
                </c:pt>
                <c:pt idx="146">
                  <c:v>9048</c:v>
                </c:pt>
                <c:pt idx="147">
                  <c:v>1999</c:v>
                </c:pt>
                <c:pt idx="148">
                  <c:v>14637</c:v>
                </c:pt>
                <c:pt idx="149">
                  <c:v>16121</c:v>
                </c:pt>
                <c:pt idx="150">
                  <c:v>349</c:v>
                </c:pt>
                <c:pt idx="151">
                  <c:v>3465</c:v>
                </c:pt>
                <c:pt idx="152">
                  <c:v>1817</c:v>
                </c:pt>
                <c:pt idx="153">
                  <c:v>6834</c:v>
                </c:pt>
                <c:pt idx="154">
                  <c:v>449</c:v>
                </c:pt>
                <c:pt idx="155">
                  <c:v>1699</c:v>
                </c:pt>
                <c:pt idx="156">
                  <c:v>4995</c:v>
                </c:pt>
                <c:pt idx="157">
                  <c:v>13567</c:v>
                </c:pt>
                <c:pt idx="158">
                  <c:v>89</c:v>
                </c:pt>
                <c:pt idx="159">
                  <c:v>688</c:v>
                </c:pt>
                <c:pt idx="160">
                  <c:v>2599</c:v>
                </c:pt>
                <c:pt idx="161">
                  <c:v>1071302</c:v>
                </c:pt>
                <c:pt idx="162">
                  <c:v>1564932</c:v>
                </c:pt>
                <c:pt idx="163">
                  <c:v>177817</c:v>
                </c:pt>
                <c:pt idx="164">
                  <c:v>4999</c:v>
                </c:pt>
                <c:pt idx="165">
                  <c:v>399</c:v>
                </c:pt>
                <c:pt idx="166">
                  <c:v>42990</c:v>
                </c:pt>
                <c:pt idx="167">
                  <c:v>274</c:v>
                </c:pt>
                <c:pt idx="168">
                  <c:v>43085</c:v>
                </c:pt>
                <c:pt idx="169">
                  <c:v>635</c:v>
                </c:pt>
                <c:pt idx="170">
                  <c:v>5999</c:v>
                </c:pt>
                <c:pt idx="171">
                  <c:v>1939</c:v>
                </c:pt>
                <c:pt idx="172">
                  <c:v>36855</c:v>
                </c:pt>
                <c:pt idx="173">
                  <c:v>733</c:v>
                </c:pt>
                <c:pt idx="174">
                  <c:v>75880</c:v>
                </c:pt>
                <c:pt idx="175">
                  <c:v>599</c:v>
                </c:pt>
                <c:pt idx="176">
                  <c:v>4699</c:v>
                </c:pt>
                <c:pt idx="177">
                  <c:v>12468</c:v>
                </c:pt>
                <c:pt idx="178">
                  <c:v>1289</c:v>
                </c:pt>
                <c:pt idx="179">
                  <c:v>3347</c:v>
                </c:pt>
                <c:pt idx="180">
                  <c:v>1125</c:v>
                </c:pt>
                <c:pt idx="181">
                  <c:v>26999</c:v>
                </c:pt>
                <c:pt idx="182">
                  <c:v>130</c:v>
                </c:pt>
                <c:pt idx="183">
                  <c:v>598</c:v>
                </c:pt>
                <c:pt idx="184">
                  <c:v>2299</c:v>
                </c:pt>
                <c:pt idx="185">
                  <c:v>37247</c:v>
                </c:pt>
                <c:pt idx="186">
                  <c:v>748</c:v>
                </c:pt>
                <c:pt idx="187">
                  <c:v>539</c:v>
                </c:pt>
                <c:pt idx="188">
                  <c:v>5236</c:v>
                </c:pt>
                <c:pt idx="189">
                  <c:v>3299</c:v>
                </c:pt>
                <c:pt idx="190">
                  <c:v>84048.62000000001</c:v>
                </c:pt>
                <c:pt idx="191">
                  <c:v>2765</c:v>
                </c:pt>
                <c:pt idx="192">
                  <c:v>443</c:v>
                </c:pt>
                <c:pt idx="193">
                  <c:v>2712</c:v>
                </c:pt>
                <c:pt idx="194">
                  <c:v>499</c:v>
                </c:pt>
                <c:pt idx="195">
                  <c:v>2997</c:v>
                </c:pt>
                <c:pt idx="196">
                  <c:v>8750</c:v>
                </c:pt>
                <c:pt idx="197">
                  <c:v>2379</c:v>
                </c:pt>
                <c:pt idx="198">
                  <c:v>84183</c:v>
                </c:pt>
                <c:pt idx="199">
                  <c:v>4505</c:v>
                </c:pt>
                <c:pt idx="200">
                  <c:v>3880</c:v>
                </c:pt>
                <c:pt idx="201">
                  <c:v>33878</c:v>
                </c:pt>
                <c:pt idx="202">
                  <c:v>7367.66</c:v>
                </c:pt>
                <c:pt idx="203">
                  <c:v>565</c:v>
                </c:pt>
                <c:pt idx="204">
                  <c:v>12998</c:v>
                </c:pt>
                <c:pt idx="205">
                  <c:v>99</c:v>
                </c:pt>
                <c:pt idx="206">
                  <c:v>587</c:v>
                </c:pt>
              </c:numCache>
            </c:numRef>
          </c:val>
          <c:extLst>
            <c:ext xmlns:c16="http://schemas.microsoft.com/office/drawing/2014/chart" uri="{C3380CC4-5D6E-409C-BE32-E72D297353CC}">
              <c16:uniqueId val="{00000000-C516-444A-99C5-B8A829C8A24D}"/>
            </c:ext>
          </c:extLst>
        </c:ser>
        <c:ser>
          <c:idx val="1"/>
          <c:order val="1"/>
          <c:tx>
            <c:strRef>
              <c:f>'Num of Reveiws by Category'!$P$6</c:f>
              <c:strCache>
                <c:ptCount val="1"/>
                <c:pt idx="0">
                  <c:v>Sum of rating_count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'Num of Reveiws by Category'!$N$7:$N$214</c:f>
              <c:strCache>
                <c:ptCount val="207"/>
                <c:pt idx="0">
                  <c:v>3DGlasses</c:v>
                </c:pt>
                <c:pt idx="1">
                  <c:v>Adapters</c:v>
                </c:pt>
                <c:pt idx="2">
                  <c:v>Adapters&amp;Multi-Outlets</c:v>
                </c:pt>
                <c:pt idx="3">
                  <c:v>AirFryers</c:v>
                </c:pt>
                <c:pt idx="4">
                  <c:v>AirPurifiers&amp;Ionizers</c:v>
                </c:pt>
                <c:pt idx="5">
                  <c:v>AutomobileChargers</c:v>
                </c:pt>
                <c:pt idx="6">
                  <c:v>AVReceivers&amp;Amplifiers</c:v>
                </c:pt>
                <c:pt idx="7">
                  <c:v>BackgroundSupports</c:v>
                </c:pt>
                <c:pt idx="8">
                  <c:v>Basic</c:v>
                </c:pt>
                <c:pt idx="9">
                  <c:v>BasicCases</c:v>
                </c:pt>
                <c:pt idx="10">
                  <c:v>BasicMobiles</c:v>
                </c:pt>
                <c:pt idx="11">
                  <c:v>BatteryChargers</c:v>
                </c:pt>
                <c:pt idx="12">
                  <c:v>Bedstand&amp;DeskMounts</c:v>
                </c:pt>
                <c:pt idx="13">
                  <c:v>BluetoothAdapters</c:v>
                </c:pt>
                <c:pt idx="14">
                  <c:v>BluetoothSpeakers</c:v>
                </c:pt>
                <c:pt idx="15">
                  <c:v>BottledInk</c:v>
                </c:pt>
                <c:pt idx="16">
                  <c:v>CableConnectionProtectors</c:v>
                </c:pt>
                <c:pt idx="17">
                  <c:v>Caddies</c:v>
                </c:pt>
                <c:pt idx="18">
                  <c:v>CameraPrivacyCovers</c:v>
                </c:pt>
                <c:pt idx="19">
                  <c:v>CanisterVacuums</c:v>
                </c:pt>
                <c:pt idx="20">
                  <c:v>Cases</c:v>
                </c:pt>
                <c:pt idx="21">
                  <c:v>CeilingFans</c:v>
                </c:pt>
                <c:pt idx="22">
                  <c:v>Choppers</c:v>
                </c:pt>
                <c:pt idx="23">
                  <c:v>CleaningKits</c:v>
                </c:pt>
                <c:pt idx="24">
                  <c:v>CoffeePresses</c:v>
                </c:pt>
                <c:pt idx="25">
                  <c:v>ColdPressJuicers</c:v>
                </c:pt>
                <c:pt idx="26">
                  <c:v>ColouredPaper</c:v>
                </c:pt>
                <c:pt idx="27">
                  <c:v>ColouringPens&amp;Markers</c:v>
                </c:pt>
                <c:pt idx="28">
                  <c:v>CompleteTripodUnits</c:v>
                </c:pt>
                <c:pt idx="29">
                  <c:v>CompositionNotebooks</c:v>
                </c:pt>
                <c:pt idx="30">
                  <c:v>Condenser</c:v>
                </c:pt>
                <c:pt idx="31">
                  <c:v>CoolingPads</c:v>
                </c:pt>
                <c:pt idx="32">
                  <c:v>CordManagement</c:v>
                </c:pt>
                <c:pt idx="33">
                  <c:v>Cradles</c:v>
                </c:pt>
                <c:pt idx="34">
                  <c:v>D√©cor</c:v>
                </c:pt>
                <c:pt idx="35">
                  <c:v>DataCards&amp;Dongles</c:v>
                </c:pt>
                <c:pt idx="36">
                  <c:v>DigitalBathroomScales</c:v>
                </c:pt>
                <c:pt idx="37">
                  <c:v>DigitalKitchenScales</c:v>
                </c:pt>
                <c:pt idx="38">
                  <c:v>DigitalScales</c:v>
                </c:pt>
                <c:pt idx="39">
                  <c:v>DisposableBatteries</c:v>
                </c:pt>
                <c:pt idx="40">
                  <c:v>DomeCameras</c:v>
                </c:pt>
                <c:pt idx="41">
                  <c:v>DripCoffeeMachines</c:v>
                </c:pt>
                <c:pt idx="42">
                  <c:v>DryIrons</c:v>
                </c:pt>
                <c:pt idx="43">
                  <c:v>DustCovers</c:v>
                </c:pt>
                <c:pt idx="44">
                  <c:v>DVICables</c:v>
                </c:pt>
                <c:pt idx="45">
                  <c:v>Earpads</c:v>
                </c:pt>
                <c:pt idx="46">
                  <c:v>EggBoilers</c:v>
                </c:pt>
                <c:pt idx="47">
                  <c:v>ElectricGrinders</c:v>
                </c:pt>
                <c:pt idx="48">
                  <c:v>ElectricHeaters</c:v>
                </c:pt>
                <c:pt idx="49">
                  <c:v>ElectricKettles</c:v>
                </c:pt>
                <c:pt idx="50">
                  <c:v>EspressoMachines</c:v>
                </c:pt>
                <c:pt idx="51">
                  <c:v>EthernetCables</c:v>
                </c:pt>
                <c:pt idx="52">
                  <c:v>ExhaustFans</c:v>
                </c:pt>
                <c:pt idx="53">
                  <c:v>ExternalHardDisks</c:v>
                </c:pt>
                <c:pt idx="54">
                  <c:v>ExternalMemoryCardReaders</c:v>
                </c:pt>
                <c:pt idx="55">
                  <c:v>ExternalSolidStateDrives</c:v>
                </c:pt>
                <c:pt idx="56">
                  <c:v>FanHeaters</c:v>
                </c:pt>
                <c:pt idx="57">
                  <c:v>FanParts&amp;Accessories</c:v>
                </c:pt>
                <c:pt idx="58">
                  <c:v>Film</c:v>
                </c:pt>
                <c:pt idx="59">
                  <c:v>Financial&amp;Business</c:v>
                </c:pt>
                <c:pt idx="60">
                  <c:v>FountainPens</c:v>
                </c:pt>
                <c:pt idx="61">
                  <c:v>Gamepads</c:v>
                </c:pt>
                <c:pt idx="62">
                  <c:v>GamingKeyboards</c:v>
                </c:pt>
                <c:pt idx="63">
                  <c:v>GamingMice</c:v>
                </c:pt>
                <c:pt idx="64">
                  <c:v>GelInkRollerballPens</c:v>
                </c:pt>
                <c:pt idx="65">
                  <c:v>GeneralPurposeBatteries&amp;BatteryChargers</c:v>
                </c:pt>
                <c:pt idx="66">
                  <c:v>GraphicTablets</c:v>
                </c:pt>
                <c:pt idx="67">
                  <c:v>HalogenHeaters</c:v>
                </c:pt>
                <c:pt idx="68">
                  <c:v>HandBlenders</c:v>
                </c:pt>
                <c:pt idx="69">
                  <c:v>HandheldBags</c:v>
                </c:pt>
                <c:pt idx="70">
                  <c:v>HandheldVacuums</c:v>
                </c:pt>
                <c:pt idx="71">
                  <c:v>HandlebarMounts</c:v>
                </c:pt>
                <c:pt idx="72">
                  <c:v>HandMixers</c:v>
                </c:pt>
                <c:pt idx="73">
                  <c:v>HardDiskBags</c:v>
                </c:pt>
                <c:pt idx="74">
                  <c:v>HDMICables</c:v>
                </c:pt>
                <c:pt idx="75">
                  <c:v>Headsets</c:v>
                </c:pt>
                <c:pt idx="76">
                  <c:v>HeatConvectors</c:v>
                </c:pt>
                <c:pt idx="77">
                  <c:v>HEPAAirPurifiers</c:v>
                </c:pt>
                <c:pt idx="78">
                  <c:v>Humidifiers</c:v>
                </c:pt>
                <c:pt idx="79">
                  <c:v>ImmersionRods</c:v>
                </c:pt>
                <c:pt idx="80">
                  <c:v>InductionCooktop</c:v>
                </c:pt>
                <c:pt idx="81">
                  <c:v>In-Ear</c:v>
                </c:pt>
                <c:pt idx="82">
                  <c:v>InkjetInkCartridges</c:v>
                </c:pt>
                <c:pt idx="83">
                  <c:v>InkjetInkRefills&amp;Kits</c:v>
                </c:pt>
                <c:pt idx="84">
                  <c:v>InkjetPrinters</c:v>
                </c:pt>
                <c:pt idx="85">
                  <c:v>InstantWaterHeaters</c:v>
                </c:pt>
                <c:pt idx="86">
                  <c:v>InternalHardDrives</c:v>
                </c:pt>
                <c:pt idx="87">
                  <c:v>InternalSolidStateDrives</c:v>
                </c:pt>
                <c:pt idx="88">
                  <c:v>JuicerMixerGrinders</c:v>
                </c:pt>
                <c:pt idx="89">
                  <c:v>Juicers</c:v>
                </c:pt>
                <c:pt idx="90">
                  <c:v>Kettle&amp;ToasterSets</c:v>
                </c:pt>
                <c:pt idx="91">
                  <c:v>Keyboard&amp;MouseSets</c:v>
                </c:pt>
                <c:pt idx="92">
                  <c:v>Keyboards</c:v>
                </c:pt>
                <c:pt idx="93">
                  <c:v>Lamps</c:v>
                </c:pt>
                <c:pt idx="94">
                  <c:v>Lapdesks</c:v>
                </c:pt>
                <c:pt idx="95">
                  <c:v>LaptopAccessories</c:v>
                </c:pt>
                <c:pt idx="96">
                  <c:v>LaptopChargers&amp;PowerSupplies</c:v>
                </c:pt>
                <c:pt idx="97">
                  <c:v>LaptopSleeves&amp;Slipcases</c:v>
                </c:pt>
                <c:pt idx="98">
                  <c:v>LaundryBags</c:v>
                </c:pt>
                <c:pt idx="99">
                  <c:v>LaundryBaskets</c:v>
                </c:pt>
                <c:pt idx="100">
                  <c:v>LintShavers</c:v>
                </c:pt>
                <c:pt idx="101">
                  <c:v>LiquidInkRollerballPens</c:v>
                </c:pt>
                <c:pt idx="102">
                  <c:v>Macro&amp;RinglightFlashes</c:v>
                </c:pt>
                <c:pt idx="103">
                  <c:v>MeasuringSpoons</c:v>
                </c:pt>
                <c:pt idx="104">
                  <c:v>Memory</c:v>
                </c:pt>
                <c:pt idx="105">
                  <c:v>Mice</c:v>
                </c:pt>
                <c:pt idx="106">
                  <c:v>MicroSD</c:v>
                </c:pt>
                <c:pt idx="107">
                  <c:v>MilkFrothers</c:v>
                </c:pt>
                <c:pt idx="108">
                  <c:v>MiniFoodProcessors&amp;Choppers</c:v>
                </c:pt>
                <c:pt idx="109">
                  <c:v>MixerGrinders</c:v>
                </c:pt>
                <c:pt idx="110">
                  <c:v>Monitors</c:v>
                </c:pt>
                <c:pt idx="111">
                  <c:v>Mounts</c:v>
                </c:pt>
                <c:pt idx="112">
                  <c:v>MousePads</c:v>
                </c:pt>
                <c:pt idx="113">
                  <c:v>MultimediaSpeakerSystems</c:v>
                </c:pt>
                <c:pt idx="114">
                  <c:v>NetworkingDevices</c:v>
                </c:pt>
                <c:pt idx="115">
                  <c:v>NotebookComputerStands</c:v>
                </c:pt>
                <c:pt idx="116">
                  <c:v>Notebooks,WritingPads&amp;Diaries</c:v>
                </c:pt>
                <c:pt idx="117">
                  <c:v>Notepads&amp;MemoBooks</c:v>
                </c:pt>
                <c:pt idx="118">
                  <c:v>On-Ear</c:v>
                </c:pt>
                <c:pt idx="119">
                  <c:v>OpticalCables</c:v>
                </c:pt>
                <c:pt idx="120">
                  <c:v>OTGAdapters</c:v>
                </c:pt>
                <c:pt idx="121">
                  <c:v>OutdoorSpeakers</c:v>
                </c:pt>
                <c:pt idx="122">
                  <c:v>OvenToasterGrills</c:v>
                </c:pt>
                <c:pt idx="123">
                  <c:v>Over-Ear</c:v>
                </c:pt>
                <c:pt idx="124">
                  <c:v>PaintingMaterials</c:v>
                </c:pt>
                <c:pt idx="125">
                  <c:v>Paints</c:v>
                </c:pt>
                <c:pt idx="126">
                  <c:v>PCHeadsets</c:v>
                </c:pt>
                <c:pt idx="127">
                  <c:v>PCMicrophones</c:v>
                </c:pt>
                <c:pt idx="128">
                  <c:v>PCSpeakers</c:v>
                </c:pt>
                <c:pt idx="129">
                  <c:v>PedestalFans</c:v>
                </c:pt>
                <c:pt idx="130">
                  <c:v>PenDrives</c:v>
                </c:pt>
                <c:pt idx="131">
                  <c:v>Pens</c:v>
                </c:pt>
                <c:pt idx="132">
                  <c:v>PhoneCharms</c:v>
                </c:pt>
                <c:pt idx="133">
                  <c:v>Pop-upToasters</c:v>
                </c:pt>
                <c:pt idx="134">
                  <c:v>PowerBanks</c:v>
                </c:pt>
                <c:pt idx="135">
                  <c:v>PowerLANAdapters</c:v>
                </c:pt>
                <c:pt idx="136">
                  <c:v>PressureWashers,Steam&amp;WindowCleaners</c:v>
                </c:pt>
                <c:pt idx="137">
                  <c:v>Printers</c:v>
                </c:pt>
                <c:pt idx="138">
                  <c:v>Projectors</c:v>
                </c:pt>
                <c:pt idx="139">
                  <c:v>RCACables</c:v>
                </c:pt>
                <c:pt idx="140">
                  <c:v>RechargeableBatteries</c:v>
                </c:pt>
                <c:pt idx="141">
                  <c:v>RemoteControls</c:v>
                </c:pt>
                <c:pt idx="142">
                  <c:v>Repeaters&amp;Extenders</c:v>
                </c:pt>
                <c:pt idx="143">
                  <c:v>RetractableBallpointPens</c:v>
                </c:pt>
                <c:pt idx="144">
                  <c:v>Rice&amp;PastaCookers</c:v>
                </c:pt>
                <c:pt idx="145">
                  <c:v>RoboticVacuums</c:v>
                </c:pt>
                <c:pt idx="146">
                  <c:v>RoomHeaters</c:v>
                </c:pt>
                <c:pt idx="147">
                  <c:v>RotiMakers</c:v>
                </c:pt>
                <c:pt idx="148">
                  <c:v>Routers</c:v>
                </c:pt>
                <c:pt idx="149">
                  <c:v>SandwichMakers</c:v>
                </c:pt>
                <c:pt idx="150">
                  <c:v>SATACables</c:v>
                </c:pt>
                <c:pt idx="151">
                  <c:v>SatelliteReceivers</c:v>
                </c:pt>
                <c:pt idx="152">
                  <c:v>Scientific</c:v>
                </c:pt>
                <c:pt idx="153">
                  <c:v>ScreenProtectors</c:v>
                </c:pt>
                <c:pt idx="154">
                  <c:v>SecureDigitalCards</c:v>
                </c:pt>
                <c:pt idx="155">
                  <c:v>SelfieLights</c:v>
                </c:pt>
                <c:pt idx="156">
                  <c:v>SelfieSticks</c:v>
                </c:pt>
                <c:pt idx="157">
                  <c:v>Sewing&amp;EmbroideryMachines</c:v>
                </c:pt>
                <c:pt idx="158">
                  <c:v>Shower&amp;WallMounts</c:v>
                </c:pt>
                <c:pt idx="159">
                  <c:v>SmallApplianceParts&amp;Accessories</c:v>
                </c:pt>
                <c:pt idx="160">
                  <c:v>SmallKitchenAppliances</c:v>
                </c:pt>
                <c:pt idx="161">
                  <c:v>Smartphones</c:v>
                </c:pt>
                <c:pt idx="162">
                  <c:v>SmartTelevisions</c:v>
                </c:pt>
                <c:pt idx="163">
                  <c:v>SmartWatches</c:v>
                </c:pt>
                <c:pt idx="164">
                  <c:v>SoundbarSpeakers</c:v>
                </c:pt>
                <c:pt idx="165">
                  <c:v>SpeakerCables</c:v>
                </c:pt>
                <c:pt idx="166">
                  <c:v>Split-SystemAirConditioners</c:v>
                </c:pt>
                <c:pt idx="167">
                  <c:v>SprayBottles</c:v>
                </c:pt>
                <c:pt idx="168">
                  <c:v>StandardTelevisions</c:v>
                </c:pt>
                <c:pt idx="169">
                  <c:v>StandMixerAccessories</c:v>
                </c:pt>
                <c:pt idx="170">
                  <c:v>StandMixers</c:v>
                </c:pt>
                <c:pt idx="171">
                  <c:v>Stands</c:v>
                </c:pt>
                <c:pt idx="172">
                  <c:v>SteamIrons</c:v>
                </c:pt>
                <c:pt idx="173">
                  <c:v>StickBallpointPens</c:v>
                </c:pt>
                <c:pt idx="174">
                  <c:v>StorageWaterHeaters</c:v>
                </c:pt>
                <c:pt idx="175">
                  <c:v>StovetopEspressoPots</c:v>
                </c:pt>
                <c:pt idx="176">
                  <c:v>StreamingClients</c:v>
                </c:pt>
                <c:pt idx="177">
                  <c:v>StylusPens</c:v>
                </c:pt>
                <c:pt idx="178">
                  <c:v>SurgeProtectors</c:v>
                </c:pt>
                <c:pt idx="179">
                  <c:v>TableFans</c:v>
                </c:pt>
                <c:pt idx="180">
                  <c:v>Tabletop&amp;TravelTripods</c:v>
                </c:pt>
                <c:pt idx="181">
                  <c:v>Tablets</c:v>
                </c:pt>
                <c:pt idx="182">
                  <c:v>Tape</c:v>
                </c:pt>
                <c:pt idx="183">
                  <c:v>TonerCartridges</c:v>
                </c:pt>
                <c:pt idx="184">
                  <c:v>TowerSpeakers</c:v>
                </c:pt>
                <c:pt idx="185">
                  <c:v>TraditionalLaptops</c:v>
                </c:pt>
                <c:pt idx="186">
                  <c:v>TripodLegs</c:v>
                </c:pt>
                <c:pt idx="187">
                  <c:v>Tripods</c:v>
                </c:pt>
                <c:pt idx="188">
                  <c:v>TVWall&amp;CeilingMounts</c:v>
                </c:pt>
                <c:pt idx="189">
                  <c:v>UninterruptedPowerSupplies</c:v>
                </c:pt>
                <c:pt idx="190">
                  <c:v>USBCables</c:v>
                </c:pt>
                <c:pt idx="191">
                  <c:v>USBHubs</c:v>
                </c:pt>
                <c:pt idx="192">
                  <c:v>USBtoUSBAdapters</c:v>
                </c:pt>
                <c:pt idx="193">
                  <c:v>VacuumSealers</c:v>
                </c:pt>
                <c:pt idx="194">
                  <c:v>VideoCameras</c:v>
                </c:pt>
                <c:pt idx="195">
                  <c:v>WaffleMakers&amp;Irons</c:v>
                </c:pt>
                <c:pt idx="196">
                  <c:v>WallChargers</c:v>
                </c:pt>
                <c:pt idx="197">
                  <c:v>WaterCartridges</c:v>
                </c:pt>
                <c:pt idx="198">
                  <c:v>WaterFilters&amp;Purifiers</c:v>
                </c:pt>
                <c:pt idx="199">
                  <c:v>WaterPurifierAccessories</c:v>
                </c:pt>
                <c:pt idx="200">
                  <c:v>Webcams</c:v>
                </c:pt>
                <c:pt idx="201">
                  <c:v>Wet-DryVacuums</c:v>
                </c:pt>
                <c:pt idx="202">
                  <c:v>WetGrinders</c:v>
                </c:pt>
                <c:pt idx="203">
                  <c:v>WireboundNotebooks</c:v>
                </c:pt>
                <c:pt idx="204">
                  <c:v>WirelessUSBAdapters</c:v>
                </c:pt>
                <c:pt idx="205">
                  <c:v>WoodenPencils</c:v>
                </c:pt>
                <c:pt idx="206">
                  <c:v>YogurtMakers</c:v>
                </c:pt>
              </c:strCache>
            </c:strRef>
          </c:cat>
          <c:val>
            <c:numRef>
              <c:f>'Num of Reveiws by Category'!$P$7:$P$214</c:f>
              <c:numCache>
                <c:formatCode>General</c:formatCode>
                <c:ptCount val="207"/>
                <c:pt idx="0">
                  <c:v>621</c:v>
                </c:pt>
                <c:pt idx="1">
                  <c:v>31854</c:v>
                </c:pt>
                <c:pt idx="2">
                  <c:v>2581</c:v>
                </c:pt>
                <c:pt idx="3">
                  <c:v>12237</c:v>
                </c:pt>
                <c:pt idx="4">
                  <c:v>1118</c:v>
                </c:pt>
                <c:pt idx="5">
                  <c:v>73435</c:v>
                </c:pt>
                <c:pt idx="6">
                  <c:v>897</c:v>
                </c:pt>
                <c:pt idx="7">
                  <c:v>6183</c:v>
                </c:pt>
                <c:pt idx="8">
                  <c:v>8610</c:v>
                </c:pt>
                <c:pt idx="9">
                  <c:v>10641</c:v>
                </c:pt>
                <c:pt idx="10">
                  <c:v>550259</c:v>
                </c:pt>
                <c:pt idx="11">
                  <c:v>40895</c:v>
                </c:pt>
                <c:pt idx="12">
                  <c:v>4709</c:v>
                </c:pt>
                <c:pt idx="13">
                  <c:v>95116</c:v>
                </c:pt>
                <c:pt idx="14">
                  <c:v>185268</c:v>
                </c:pt>
                <c:pt idx="15">
                  <c:v>6156</c:v>
                </c:pt>
                <c:pt idx="16">
                  <c:v>11543</c:v>
                </c:pt>
                <c:pt idx="17">
                  <c:v>7333</c:v>
                </c:pt>
                <c:pt idx="18">
                  <c:v>21921</c:v>
                </c:pt>
                <c:pt idx="19">
                  <c:v>64051</c:v>
                </c:pt>
                <c:pt idx="20">
                  <c:v>31594</c:v>
                </c:pt>
                <c:pt idx="21">
                  <c:v>110015</c:v>
                </c:pt>
                <c:pt idx="22">
                  <c:v>270563</c:v>
                </c:pt>
                <c:pt idx="23">
                  <c:v>24432</c:v>
                </c:pt>
                <c:pt idx="24">
                  <c:v>1065</c:v>
                </c:pt>
                <c:pt idx="25">
                  <c:v>2288</c:v>
                </c:pt>
                <c:pt idx="26">
                  <c:v>388</c:v>
                </c:pt>
                <c:pt idx="27">
                  <c:v>15867</c:v>
                </c:pt>
                <c:pt idx="28">
                  <c:v>15137</c:v>
                </c:pt>
                <c:pt idx="29">
                  <c:v>23333</c:v>
                </c:pt>
                <c:pt idx="30">
                  <c:v>88882</c:v>
                </c:pt>
                <c:pt idx="31">
                  <c:v>35042</c:v>
                </c:pt>
                <c:pt idx="32">
                  <c:v>5985</c:v>
                </c:pt>
                <c:pt idx="33">
                  <c:v>68679</c:v>
                </c:pt>
                <c:pt idx="34">
                  <c:v>17845</c:v>
                </c:pt>
                <c:pt idx="35">
                  <c:v>11213</c:v>
                </c:pt>
                <c:pt idx="36">
                  <c:v>3663</c:v>
                </c:pt>
                <c:pt idx="37">
                  <c:v>75603</c:v>
                </c:pt>
                <c:pt idx="38">
                  <c:v>9702</c:v>
                </c:pt>
                <c:pt idx="39">
                  <c:v>84049</c:v>
                </c:pt>
                <c:pt idx="40">
                  <c:v>148848</c:v>
                </c:pt>
                <c:pt idx="41">
                  <c:v>7183</c:v>
                </c:pt>
                <c:pt idx="42">
                  <c:v>258512</c:v>
                </c:pt>
                <c:pt idx="43">
                  <c:v>20925</c:v>
                </c:pt>
                <c:pt idx="44">
                  <c:v>25177</c:v>
                </c:pt>
                <c:pt idx="45">
                  <c:v>594</c:v>
                </c:pt>
                <c:pt idx="46">
                  <c:v>29443</c:v>
                </c:pt>
                <c:pt idx="47">
                  <c:v>478</c:v>
                </c:pt>
                <c:pt idx="48">
                  <c:v>26811</c:v>
                </c:pt>
                <c:pt idx="49">
                  <c:v>322958</c:v>
                </c:pt>
                <c:pt idx="50">
                  <c:v>3815</c:v>
                </c:pt>
                <c:pt idx="51">
                  <c:v>16448</c:v>
                </c:pt>
                <c:pt idx="52">
                  <c:v>28831</c:v>
                </c:pt>
                <c:pt idx="53">
                  <c:v>213112</c:v>
                </c:pt>
                <c:pt idx="54">
                  <c:v>7758</c:v>
                </c:pt>
                <c:pt idx="55">
                  <c:v>41398</c:v>
                </c:pt>
                <c:pt idx="56">
                  <c:v>35746</c:v>
                </c:pt>
                <c:pt idx="57">
                  <c:v>3524</c:v>
                </c:pt>
                <c:pt idx="58">
                  <c:v>4875</c:v>
                </c:pt>
                <c:pt idx="59">
                  <c:v>4426</c:v>
                </c:pt>
                <c:pt idx="60">
                  <c:v>4798</c:v>
                </c:pt>
                <c:pt idx="61">
                  <c:v>64658</c:v>
                </c:pt>
                <c:pt idx="62">
                  <c:v>6402</c:v>
                </c:pt>
                <c:pt idx="63">
                  <c:v>66068</c:v>
                </c:pt>
                <c:pt idx="64">
                  <c:v>8420</c:v>
                </c:pt>
                <c:pt idx="65">
                  <c:v>53394</c:v>
                </c:pt>
                <c:pt idx="66">
                  <c:v>37958</c:v>
                </c:pt>
                <c:pt idx="67">
                  <c:v>1127</c:v>
                </c:pt>
                <c:pt idx="68">
                  <c:v>86038</c:v>
                </c:pt>
                <c:pt idx="69">
                  <c:v>2664</c:v>
                </c:pt>
                <c:pt idx="70">
                  <c:v>19567</c:v>
                </c:pt>
                <c:pt idx="71">
                  <c:v>1193</c:v>
                </c:pt>
                <c:pt idx="72">
                  <c:v>22333</c:v>
                </c:pt>
                <c:pt idx="73">
                  <c:v>37603</c:v>
                </c:pt>
                <c:pt idx="74">
                  <c:v>1906054</c:v>
                </c:pt>
                <c:pt idx="75">
                  <c:v>29479</c:v>
                </c:pt>
                <c:pt idx="76">
                  <c:v>2026</c:v>
                </c:pt>
                <c:pt idx="77">
                  <c:v>14069</c:v>
                </c:pt>
                <c:pt idx="78">
                  <c:v>4353</c:v>
                </c:pt>
                <c:pt idx="79">
                  <c:v>94827</c:v>
                </c:pt>
                <c:pt idx="80">
                  <c:v>169167</c:v>
                </c:pt>
                <c:pt idx="81">
                  <c:v>4204939</c:v>
                </c:pt>
                <c:pt idx="82">
                  <c:v>23599</c:v>
                </c:pt>
                <c:pt idx="83">
                  <c:v>1367</c:v>
                </c:pt>
                <c:pt idx="84">
                  <c:v>15837</c:v>
                </c:pt>
                <c:pt idx="85">
                  <c:v>143743</c:v>
                </c:pt>
                <c:pt idx="86">
                  <c:v>362</c:v>
                </c:pt>
                <c:pt idx="87">
                  <c:v>98469</c:v>
                </c:pt>
                <c:pt idx="88">
                  <c:v>64060</c:v>
                </c:pt>
                <c:pt idx="89">
                  <c:v>6337</c:v>
                </c:pt>
                <c:pt idx="90">
                  <c:v>68465</c:v>
                </c:pt>
                <c:pt idx="91">
                  <c:v>161991</c:v>
                </c:pt>
                <c:pt idx="92">
                  <c:v>104394</c:v>
                </c:pt>
                <c:pt idx="93">
                  <c:v>24667</c:v>
                </c:pt>
                <c:pt idx="94">
                  <c:v>107177</c:v>
                </c:pt>
                <c:pt idx="95">
                  <c:v>11074</c:v>
                </c:pt>
                <c:pt idx="96">
                  <c:v>27569</c:v>
                </c:pt>
                <c:pt idx="97">
                  <c:v>57791</c:v>
                </c:pt>
                <c:pt idx="98">
                  <c:v>3846</c:v>
                </c:pt>
                <c:pt idx="99">
                  <c:v>46970</c:v>
                </c:pt>
                <c:pt idx="100">
                  <c:v>22983</c:v>
                </c:pt>
                <c:pt idx="101">
                  <c:v>8125</c:v>
                </c:pt>
                <c:pt idx="102">
                  <c:v>12958</c:v>
                </c:pt>
                <c:pt idx="103">
                  <c:v>11371</c:v>
                </c:pt>
                <c:pt idx="104">
                  <c:v>26194</c:v>
                </c:pt>
                <c:pt idx="105">
                  <c:v>407289</c:v>
                </c:pt>
                <c:pt idx="106">
                  <c:v>1113592</c:v>
                </c:pt>
                <c:pt idx="107">
                  <c:v>5037</c:v>
                </c:pt>
                <c:pt idx="108">
                  <c:v>20908</c:v>
                </c:pt>
                <c:pt idx="109">
                  <c:v>318321</c:v>
                </c:pt>
                <c:pt idx="110">
                  <c:v>4637</c:v>
                </c:pt>
                <c:pt idx="111">
                  <c:v>3295</c:v>
                </c:pt>
                <c:pt idx="112">
                  <c:v>32212</c:v>
                </c:pt>
                <c:pt idx="113">
                  <c:v>6742</c:v>
                </c:pt>
                <c:pt idx="114">
                  <c:v>11716</c:v>
                </c:pt>
                <c:pt idx="115">
                  <c:v>30430</c:v>
                </c:pt>
                <c:pt idx="116">
                  <c:v>3530</c:v>
                </c:pt>
                <c:pt idx="117">
                  <c:v>16773</c:v>
                </c:pt>
                <c:pt idx="118">
                  <c:v>542870</c:v>
                </c:pt>
                <c:pt idx="119">
                  <c:v>63611</c:v>
                </c:pt>
                <c:pt idx="120">
                  <c:v>19156</c:v>
                </c:pt>
                <c:pt idx="121">
                  <c:v>74480</c:v>
                </c:pt>
                <c:pt idx="122">
                  <c:v>18607</c:v>
                </c:pt>
                <c:pt idx="123">
                  <c:v>68241</c:v>
                </c:pt>
                <c:pt idx="124">
                  <c:v>9427</c:v>
                </c:pt>
                <c:pt idx="125">
                  <c:v>23255</c:v>
                </c:pt>
                <c:pt idx="126">
                  <c:v>7222</c:v>
                </c:pt>
                <c:pt idx="127">
                  <c:v>17773</c:v>
                </c:pt>
                <c:pt idx="128">
                  <c:v>12547</c:v>
                </c:pt>
                <c:pt idx="129">
                  <c:v>5873</c:v>
                </c:pt>
                <c:pt idx="130">
                  <c:v>774744</c:v>
                </c:pt>
                <c:pt idx="131">
                  <c:v>10718</c:v>
                </c:pt>
                <c:pt idx="132">
                  <c:v>305</c:v>
                </c:pt>
                <c:pt idx="133">
                  <c:v>21524</c:v>
                </c:pt>
                <c:pt idx="134">
                  <c:v>688810</c:v>
                </c:pt>
                <c:pt idx="135">
                  <c:v>22420</c:v>
                </c:pt>
                <c:pt idx="136">
                  <c:v>1484</c:v>
                </c:pt>
                <c:pt idx="137">
                  <c:v>34241</c:v>
                </c:pt>
                <c:pt idx="138">
                  <c:v>10514</c:v>
                </c:pt>
                <c:pt idx="139">
                  <c:v>73834</c:v>
                </c:pt>
                <c:pt idx="140">
                  <c:v>52859</c:v>
                </c:pt>
                <c:pt idx="141">
                  <c:v>34485</c:v>
                </c:pt>
                <c:pt idx="142">
                  <c:v>222371</c:v>
                </c:pt>
                <c:pt idx="143">
                  <c:v>8169</c:v>
                </c:pt>
                <c:pt idx="144">
                  <c:v>21995</c:v>
                </c:pt>
                <c:pt idx="145">
                  <c:v>7834</c:v>
                </c:pt>
                <c:pt idx="146">
                  <c:v>4850</c:v>
                </c:pt>
                <c:pt idx="147">
                  <c:v>388</c:v>
                </c:pt>
                <c:pt idx="148">
                  <c:v>311801</c:v>
                </c:pt>
                <c:pt idx="149">
                  <c:v>77155</c:v>
                </c:pt>
                <c:pt idx="150">
                  <c:v>817</c:v>
                </c:pt>
                <c:pt idx="151">
                  <c:v>11237</c:v>
                </c:pt>
                <c:pt idx="152">
                  <c:v>17939</c:v>
                </c:pt>
                <c:pt idx="153">
                  <c:v>83306</c:v>
                </c:pt>
                <c:pt idx="154">
                  <c:v>69585</c:v>
                </c:pt>
                <c:pt idx="155">
                  <c:v>14371</c:v>
                </c:pt>
                <c:pt idx="156">
                  <c:v>21814</c:v>
                </c:pt>
                <c:pt idx="157">
                  <c:v>19050</c:v>
                </c:pt>
                <c:pt idx="158">
                  <c:v>9340</c:v>
                </c:pt>
                <c:pt idx="159">
                  <c:v>2280</c:v>
                </c:pt>
                <c:pt idx="160">
                  <c:v>2116</c:v>
                </c:pt>
                <c:pt idx="161">
                  <c:v>2493269</c:v>
                </c:pt>
                <c:pt idx="162">
                  <c:v>760279</c:v>
                </c:pt>
                <c:pt idx="163">
                  <c:v>1644476</c:v>
                </c:pt>
                <c:pt idx="164">
                  <c:v>4541</c:v>
                </c:pt>
                <c:pt idx="165">
                  <c:v>12091</c:v>
                </c:pt>
                <c:pt idx="166">
                  <c:v>3231</c:v>
                </c:pt>
                <c:pt idx="167">
                  <c:v>2949</c:v>
                </c:pt>
                <c:pt idx="168">
                  <c:v>14176</c:v>
                </c:pt>
                <c:pt idx="169">
                  <c:v>4570</c:v>
                </c:pt>
                <c:pt idx="170">
                  <c:v>534</c:v>
                </c:pt>
                <c:pt idx="171">
                  <c:v>157104</c:v>
                </c:pt>
                <c:pt idx="172">
                  <c:v>66017</c:v>
                </c:pt>
                <c:pt idx="173">
                  <c:v>10487</c:v>
                </c:pt>
                <c:pt idx="174">
                  <c:v>67578</c:v>
                </c:pt>
                <c:pt idx="175">
                  <c:v>590</c:v>
                </c:pt>
                <c:pt idx="176">
                  <c:v>224</c:v>
                </c:pt>
                <c:pt idx="177">
                  <c:v>93214</c:v>
                </c:pt>
                <c:pt idx="178">
                  <c:v>20668</c:v>
                </c:pt>
                <c:pt idx="179">
                  <c:v>4767</c:v>
                </c:pt>
                <c:pt idx="180">
                  <c:v>37912</c:v>
                </c:pt>
                <c:pt idx="181">
                  <c:v>2886</c:v>
                </c:pt>
                <c:pt idx="182">
                  <c:v>14778</c:v>
                </c:pt>
                <c:pt idx="183">
                  <c:v>2535</c:v>
                </c:pt>
                <c:pt idx="184">
                  <c:v>282</c:v>
                </c:pt>
                <c:pt idx="185">
                  <c:v>323</c:v>
                </c:pt>
                <c:pt idx="186">
                  <c:v>28048</c:v>
                </c:pt>
                <c:pt idx="187">
                  <c:v>14648</c:v>
                </c:pt>
                <c:pt idx="188">
                  <c:v>7210</c:v>
                </c:pt>
                <c:pt idx="189">
                  <c:v>15783</c:v>
                </c:pt>
                <c:pt idx="190">
                  <c:v>3549316</c:v>
                </c:pt>
                <c:pt idx="191">
                  <c:v>24939</c:v>
                </c:pt>
                <c:pt idx="192">
                  <c:v>5966</c:v>
                </c:pt>
                <c:pt idx="193">
                  <c:v>26029</c:v>
                </c:pt>
                <c:pt idx="194">
                  <c:v>3369</c:v>
                </c:pt>
                <c:pt idx="195">
                  <c:v>2073</c:v>
                </c:pt>
                <c:pt idx="196">
                  <c:v>115626</c:v>
                </c:pt>
                <c:pt idx="197">
                  <c:v>23629</c:v>
                </c:pt>
                <c:pt idx="198">
                  <c:v>78109</c:v>
                </c:pt>
                <c:pt idx="199">
                  <c:v>25794</c:v>
                </c:pt>
                <c:pt idx="200">
                  <c:v>31374</c:v>
                </c:pt>
                <c:pt idx="201">
                  <c:v>32736</c:v>
                </c:pt>
                <c:pt idx="202">
                  <c:v>14499</c:v>
                </c:pt>
                <c:pt idx="203">
                  <c:v>28521</c:v>
                </c:pt>
                <c:pt idx="204">
                  <c:v>727113</c:v>
                </c:pt>
                <c:pt idx="205">
                  <c:v>5036</c:v>
                </c:pt>
                <c:pt idx="206">
                  <c:v>557</c:v>
                </c:pt>
              </c:numCache>
            </c:numRef>
          </c:val>
          <c:extLst>
            <c:ext xmlns:c16="http://schemas.microsoft.com/office/drawing/2014/chart" uri="{C3380CC4-5D6E-409C-BE32-E72D297353CC}">
              <c16:uniqueId val="{00000004-C516-444A-99C5-B8A829C8A24D}"/>
            </c:ext>
          </c:extLst>
        </c:ser>
        <c:dLbls>
          <c:dLblPos val="outEnd"/>
          <c:showLegendKey val="0"/>
          <c:showVal val="1"/>
          <c:showCatName val="0"/>
          <c:showSerName val="0"/>
          <c:showPercent val="0"/>
          <c:showBubbleSize val="0"/>
        </c:dLbls>
        <c:gapWidth val="219"/>
        <c:overlap val="-27"/>
        <c:axId val="1375150000"/>
        <c:axId val="1375096720"/>
      </c:barChart>
      <c:catAx>
        <c:axId val="13751500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Product 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5096720"/>
        <c:crosses val="autoZero"/>
        <c:auto val="1"/>
        <c:lblAlgn val="ctr"/>
        <c:lblOffset val="100"/>
        <c:noMultiLvlLbl val="0"/>
      </c:catAx>
      <c:valAx>
        <c:axId val="1375096720"/>
        <c:scaling>
          <c:orientation val="minMax"/>
        </c:scaling>
        <c:delete val="1"/>
        <c:axPos val="l"/>
        <c:numFmt formatCode="General" sourceLinked="1"/>
        <c:majorTickMark val="none"/>
        <c:minorTickMark val="none"/>
        <c:tickLblPos val="nextTo"/>
        <c:crossAx val="1375150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.xlsx]Num of Product by Category!Num of prod/category</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Numer of Product</a:t>
            </a:r>
            <a:r>
              <a:rPr lang="en-US" baseline="0"/>
              <a:t>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'Num of Product by Category'!$B$3</c:f>
              <c:strCache>
                <c:ptCount val="1"/>
                <c:pt idx="0">
                  <c:v>Total</c:v>
                </c:pt>
              </c:strCache>
            </c:strRef>
          </c:tx>
          <c:spPr>
            <a:solidFill>
              <a:schemeClr val="accent1"/>
            </a:solidFill>
            <a:ln>
              <a:noFill/>
            </a:ln>
            <a:effectLst/>
          </c:spPr>
          <c:invertIfNegative val="0"/>
          <c:cat>
            <c:strRef>
              <c:f>'Num of Product by Category'!$A$4:$A$211</c:f>
              <c:strCache>
                <c:ptCount val="207"/>
                <c:pt idx="0">
                  <c:v>3DGlasses</c:v>
                </c:pt>
                <c:pt idx="1">
                  <c:v>Adapters</c:v>
                </c:pt>
                <c:pt idx="2">
                  <c:v>Adapters&amp;Multi-Outlets</c:v>
                </c:pt>
                <c:pt idx="3">
                  <c:v>AirFryers</c:v>
                </c:pt>
                <c:pt idx="4">
                  <c:v>AirPurifiers&amp;Ionizers</c:v>
                </c:pt>
                <c:pt idx="5">
                  <c:v>AutomobileChargers</c:v>
                </c:pt>
                <c:pt idx="6">
                  <c:v>AVReceivers&amp;Amplifiers</c:v>
                </c:pt>
                <c:pt idx="7">
                  <c:v>BackgroundSupports</c:v>
                </c:pt>
                <c:pt idx="8">
                  <c:v>Basic</c:v>
                </c:pt>
                <c:pt idx="9">
                  <c:v>BasicCases</c:v>
                </c:pt>
                <c:pt idx="10">
                  <c:v>BasicMobiles</c:v>
                </c:pt>
                <c:pt idx="11">
                  <c:v>BatteryChargers</c:v>
                </c:pt>
                <c:pt idx="12">
                  <c:v>Bedstand&amp;DeskMounts</c:v>
                </c:pt>
                <c:pt idx="13">
                  <c:v>BluetoothAdapters</c:v>
                </c:pt>
                <c:pt idx="14">
                  <c:v>BluetoothSpeakers</c:v>
                </c:pt>
                <c:pt idx="15">
                  <c:v>BottledInk</c:v>
                </c:pt>
                <c:pt idx="16">
                  <c:v>CableConnectionProtectors</c:v>
                </c:pt>
                <c:pt idx="17">
                  <c:v>Caddies</c:v>
                </c:pt>
                <c:pt idx="18">
                  <c:v>CameraPrivacyCovers</c:v>
                </c:pt>
                <c:pt idx="19">
                  <c:v>CanisterVacuums</c:v>
                </c:pt>
                <c:pt idx="20">
                  <c:v>Cases</c:v>
                </c:pt>
                <c:pt idx="21">
                  <c:v>CeilingFans</c:v>
                </c:pt>
                <c:pt idx="22">
                  <c:v>Choppers</c:v>
                </c:pt>
                <c:pt idx="23">
                  <c:v>CleaningKits</c:v>
                </c:pt>
                <c:pt idx="24">
                  <c:v>CoffeePresses</c:v>
                </c:pt>
                <c:pt idx="25">
                  <c:v>ColdPressJuicers</c:v>
                </c:pt>
                <c:pt idx="26">
                  <c:v>ColouredPaper</c:v>
                </c:pt>
                <c:pt idx="27">
                  <c:v>ColouringPens&amp;Markers</c:v>
                </c:pt>
                <c:pt idx="28">
                  <c:v>CompleteTripodUnits</c:v>
                </c:pt>
                <c:pt idx="29">
                  <c:v>CompositionNotebooks</c:v>
                </c:pt>
                <c:pt idx="30">
                  <c:v>Condenser</c:v>
                </c:pt>
                <c:pt idx="31">
                  <c:v>CoolingPads</c:v>
                </c:pt>
                <c:pt idx="32">
                  <c:v>CordManagement</c:v>
                </c:pt>
                <c:pt idx="33">
                  <c:v>Cradles</c:v>
                </c:pt>
                <c:pt idx="34">
                  <c:v>D√©cor</c:v>
                </c:pt>
                <c:pt idx="35">
                  <c:v>DataCards&amp;Dongles</c:v>
                </c:pt>
                <c:pt idx="36">
                  <c:v>DigitalBathroomScales</c:v>
                </c:pt>
                <c:pt idx="37">
                  <c:v>DigitalKitchenScales</c:v>
                </c:pt>
                <c:pt idx="38">
                  <c:v>DigitalScales</c:v>
                </c:pt>
                <c:pt idx="39">
                  <c:v>DisposableBatteries</c:v>
                </c:pt>
                <c:pt idx="40">
                  <c:v>DomeCameras</c:v>
                </c:pt>
                <c:pt idx="41">
                  <c:v>DripCoffeeMachines</c:v>
                </c:pt>
                <c:pt idx="42">
                  <c:v>DryIrons</c:v>
                </c:pt>
                <c:pt idx="43">
                  <c:v>DustCovers</c:v>
                </c:pt>
                <c:pt idx="44">
                  <c:v>DVICables</c:v>
                </c:pt>
                <c:pt idx="45">
                  <c:v>Earpads</c:v>
                </c:pt>
                <c:pt idx="46">
                  <c:v>EggBoilers</c:v>
                </c:pt>
                <c:pt idx="47">
                  <c:v>ElectricGrinders</c:v>
                </c:pt>
                <c:pt idx="48">
                  <c:v>ElectricHeaters</c:v>
                </c:pt>
                <c:pt idx="49">
                  <c:v>ElectricKettles</c:v>
                </c:pt>
                <c:pt idx="50">
                  <c:v>EspressoMachines</c:v>
                </c:pt>
                <c:pt idx="51">
                  <c:v>EthernetCables</c:v>
                </c:pt>
                <c:pt idx="52">
                  <c:v>ExhaustFans</c:v>
                </c:pt>
                <c:pt idx="53">
                  <c:v>ExternalHardDisks</c:v>
                </c:pt>
                <c:pt idx="54">
                  <c:v>ExternalMemoryCardReaders</c:v>
                </c:pt>
                <c:pt idx="55">
                  <c:v>ExternalSolidStateDrives</c:v>
                </c:pt>
                <c:pt idx="56">
                  <c:v>FanHeaters</c:v>
                </c:pt>
                <c:pt idx="57">
                  <c:v>FanParts&amp;Accessories</c:v>
                </c:pt>
                <c:pt idx="58">
                  <c:v>Film</c:v>
                </c:pt>
                <c:pt idx="59">
                  <c:v>Financial&amp;Business</c:v>
                </c:pt>
                <c:pt idx="60">
                  <c:v>FountainPens</c:v>
                </c:pt>
                <c:pt idx="61">
                  <c:v>Gamepads</c:v>
                </c:pt>
                <c:pt idx="62">
                  <c:v>GamingKeyboards</c:v>
                </c:pt>
                <c:pt idx="63">
                  <c:v>GamingMice</c:v>
                </c:pt>
                <c:pt idx="64">
                  <c:v>GelInkRollerballPens</c:v>
                </c:pt>
                <c:pt idx="65">
                  <c:v>GeneralPurposeBatteries&amp;BatteryChargers</c:v>
                </c:pt>
                <c:pt idx="66">
                  <c:v>GraphicTablets</c:v>
                </c:pt>
                <c:pt idx="67">
                  <c:v>HalogenHeaters</c:v>
                </c:pt>
                <c:pt idx="68">
                  <c:v>HandBlenders</c:v>
                </c:pt>
                <c:pt idx="69">
                  <c:v>HandheldBags</c:v>
                </c:pt>
                <c:pt idx="70">
                  <c:v>HandheldVacuums</c:v>
                </c:pt>
                <c:pt idx="71">
                  <c:v>HandlebarMounts</c:v>
                </c:pt>
                <c:pt idx="72">
                  <c:v>HandMixers</c:v>
                </c:pt>
                <c:pt idx="73">
                  <c:v>HardDiskBags</c:v>
                </c:pt>
                <c:pt idx="74">
                  <c:v>HDMICables</c:v>
                </c:pt>
                <c:pt idx="75">
                  <c:v>Headsets</c:v>
                </c:pt>
                <c:pt idx="76">
                  <c:v>HeatConvectors</c:v>
                </c:pt>
                <c:pt idx="77">
                  <c:v>HEPAAirPurifiers</c:v>
                </c:pt>
                <c:pt idx="78">
                  <c:v>Humidifiers</c:v>
                </c:pt>
                <c:pt idx="79">
                  <c:v>ImmersionRods</c:v>
                </c:pt>
                <c:pt idx="80">
                  <c:v>InductionCooktop</c:v>
                </c:pt>
                <c:pt idx="81">
                  <c:v>In-Ear</c:v>
                </c:pt>
                <c:pt idx="82">
                  <c:v>InkjetInkCartridges</c:v>
                </c:pt>
                <c:pt idx="83">
                  <c:v>InkjetInkRefills&amp;Kits</c:v>
                </c:pt>
                <c:pt idx="84">
                  <c:v>InkjetPrinters</c:v>
                </c:pt>
                <c:pt idx="85">
                  <c:v>InstantWaterHeaters</c:v>
                </c:pt>
                <c:pt idx="86">
                  <c:v>InternalHardDrives</c:v>
                </c:pt>
                <c:pt idx="87">
                  <c:v>InternalSolidStateDrives</c:v>
                </c:pt>
                <c:pt idx="88">
                  <c:v>JuicerMixerGrinders</c:v>
                </c:pt>
                <c:pt idx="89">
                  <c:v>Juicers</c:v>
                </c:pt>
                <c:pt idx="90">
                  <c:v>Kettle&amp;ToasterSets</c:v>
                </c:pt>
                <c:pt idx="91">
                  <c:v>Keyboard&amp;MouseSets</c:v>
                </c:pt>
                <c:pt idx="92">
                  <c:v>Keyboards</c:v>
                </c:pt>
                <c:pt idx="93">
                  <c:v>Lamps</c:v>
                </c:pt>
                <c:pt idx="94">
                  <c:v>Lapdesks</c:v>
                </c:pt>
                <c:pt idx="95">
                  <c:v>LaptopAccessories</c:v>
                </c:pt>
                <c:pt idx="96">
                  <c:v>LaptopChargers&amp;PowerSupplies</c:v>
                </c:pt>
                <c:pt idx="97">
                  <c:v>LaptopSleeves&amp;Slipcases</c:v>
                </c:pt>
                <c:pt idx="98">
                  <c:v>LaundryBags</c:v>
                </c:pt>
                <c:pt idx="99">
                  <c:v>LaundryBaskets</c:v>
                </c:pt>
                <c:pt idx="100">
                  <c:v>LintShavers</c:v>
                </c:pt>
                <c:pt idx="101">
                  <c:v>LiquidInkRollerballPens</c:v>
                </c:pt>
                <c:pt idx="102">
                  <c:v>Macro&amp;RinglightFlashes</c:v>
                </c:pt>
                <c:pt idx="103">
                  <c:v>MeasuringSpoons</c:v>
                </c:pt>
                <c:pt idx="104">
                  <c:v>Memory</c:v>
                </c:pt>
                <c:pt idx="105">
                  <c:v>Mice</c:v>
                </c:pt>
                <c:pt idx="106">
                  <c:v>MicroSD</c:v>
                </c:pt>
                <c:pt idx="107">
                  <c:v>MilkFrothers</c:v>
                </c:pt>
                <c:pt idx="108">
                  <c:v>MiniFoodProcessors&amp;Choppers</c:v>
                </c:pt>
                <c:pt idx="109">
                  <c:v>MixerGrinders</c:v>
                </c:pt>
                <c:pt idx="110">
                  <c:v>Monitors</c:v>
                </c:pt>
                <c:pt idx="111">
                  <c:v>Mounts</c:v>
                </c:pt>
                <c:pt idx="112">
                  <c:v>MousePads</c:v>
                </c:pt>
                <c:pt idx="113">
                  <c:v>MultimediaSpeakerSystems</c:v>
                </c:pt>
                <c:pt idx="114">
                  <c:v>NetworkingDevices</c:v>
                </c:pt>
                <c:pt idx="115">
                  <c:v>NotebookComputerStands</c:v>
                </c:pt>
                <c:pt idx="116">
                  <c:v>Notebooks,WritingPads&amp;Diaries</c:v>
                </c:pt>
                <c:pt idx="117">
                  <c:v>Notepads&amp;MemoBooks</c:v>
                </c:pt>
                <c:pt idx="118">
                  <c:v>On-Ear</c:v>
                </c:pt>
                <c:pt idx="119">
                  <c:v>OpticalCables</c:v>
                </c:pt>
                <c:pt idx="120">
                  <c:v>OTGAdapters</c:v>
                </c:pt>
                <c:pt idx="121">
                  <c:v>OutdoorSpeakers</c:v>
                </c:pt>
                <c:pt idx="122">
                  <c:v>OvenToasterGrills</c:v>
                </c:pt>
                <c:pt idx="123">
                  <c:v>Over-Ear</c:v>
                </c:pt>
                <c:pt idx="124">
                  <c:v>PaintingMaterials</c:v>
                </c:pt>
                <c:pt idx="125">
                  <c:v>Paints</c:v>
                </c:pt>
                <c:pt idx="126">
                  <c:v>PCHeadsets</c:v>
                </c:pt>
                <c:pt idx="127">
                  <c:v>PCMicrophones</c:v>
                </c:pt>
                <c:pt idx="128">
                  <c:v>PCSpeakers</c:v>
                </c:pt>
                <c:pt idx="129">
                  <c:v>PedestalFans</c:v>
                </c:pt>
                <c:pt idx="130">
                  <c:v>PenDrives</c:v>
                </c:pt>
                <c:pt idx="131">
                  <c:v>Pens</c:v>
                </c:pt>
                <c:pt idx="132">
                  <c:v>PhoneCharms</c:v>
                </c:pt>
                <c:pt idx="133">
                  <c:v>Pop-upToasters</c:v>
                </c:pt>
                <c:pt idx="134">
                  <c:v>PowerBanks</c:v>
                </c:pt>
                <c:pt idx="135">
                  <c:v>PowerLANAdapters</c:v>
                </c:pt>
                <c:pt idx="136">
                  <c:v>PressureWashers,Steam&amp;WindowCleaners</c:v>
                </c:pt>
                <c:pt idx="137">
                  <c:v>Printers</c:v>
                </c:pt>
                <c:pt idx="138">
                  <c:v>Projectors</c:v>
                </c:pt>
                <c:pt idx="139">
                  <c:v>RCACables</c:v>
                </c:pt>
                <c:pt idx="140">
                  <c:v>RechargeableBatteries</c:v>
                </c:pt>
                <c:pt idx="141">
                  <c:v>RemoteControls</c:v>
                </c:pt>
                <c:pt idx="142">
                  <c:v>Repeaters&amp;Extenders</c:v>
                </c:pt>
                <c:pt idx="143">
                  <c:v>RetractableBallpointPens</c:v>
                </c:pt>
                <c:pt idx="144">
                  <c:v>Rice&amp;PastaCookers</c:v>
                </c:pt>
                <c:pt idx="145">
                  <c:v>RoboticVacuums</c:v>
                </c:pt>
                <c:pt idx="146">
                  <c:v>RoomHeaters</c:v>
                </c:pt>
                <c:pt idx="147">
                  <c:v>RotiMakers</c:v>
                </c:pt>
                <c:pt idx="148">
                  <c:v>Routers</c:v>
                </c:pt>
                <c:pt idx="149">
                  <c:v>SandwichMakers</c:v>
                </c:pt>
                <c:pt idx="150">
                  <c:v>SATACables</c:v>
                </c:pt>
                <c:pt idx="151">
                  <c:v>SatelliteReceivers</c:v>
                </c:pt>
                <c:pt idx="152">
                  <c:v>Scientific</c:v>
                </c:pt>
                <c:pt idx="153">
                  <c:v>ScreenProtectors</c:v>
                </c:pt>
                <c:pt idx="154">
                  <c:v>SecureDigitalCards</c:v>
                </c:pt>
                <c:pt idx="155">
                  <c:v>SelfieLights</c:v>
                </c:pt>
                <c:pt idx="156">
                  <c:v>SelfieSticks</c:v>
                </c:pt>
                <c:pt idx="157">
                  <c:v>Sewing&amp;EmbroideryMachines</c:v>
                </c:pt>
                <c:pt idx="158">
                  <c:v>Shower&amp;WallMounts</c:v>
                </c:pt>
                <c:pt idx="159">
                  <c:v>SmallApplianceParts&amp;Accessories</c:v>
                </c:pt>
                <c:pt idx="160">
                  <c:v>SmallKitchenAppliances</c:v>
                </c:pt>
                <c:pt idx="161">
                  <c:v>Smartphones</c:v>
                </c:pt>
                <c:pt idx="162">
                  <c:v>SmartTelevisions</c:v>
                </c:pt>
                <c:pt idx="163">
                  <c:v>SmartWatches</c:v>
                </c:pt>
                <c:pt idx="164">
                  <c:v>SoundbarSpeakers</c:v>
                </c:pt>
                <c:pt idx="165">
                  <c:v>SpeakerCables</c:v>
                </c:pt>
                <c:pt idx="166">
                  <c:v>Split-SystemAirConditioners</c:v>
                </c:pt>
                <c:pt idx="167">
                  <c:v>SprayBottles</c:v>
                </c:pt>
                <c:pt idx="168">
                  <c:v>StandardTelevisions</c:v>
                </c:pt>
                <c:pt idx="169">
                  <c:v>StandMixerAccessories</c:v>
                </c:pt>
                <c:pt idx="170">
                  <c:v>StandMixers</c:v>
                </c:pt>
                <c:pt idx="171">
                  <c:v>Stands</c:v>
                </c:pt>
                <c:pt idx="172">
                  <c:v>SteamIrons</c:v>
                </c:pt>
                <c:pt idx="173">
                  <c:v>StickBallpointPens</c:v>
                </c:pt>
                <c:pt idx="174">
                  <c:v>StorageWaterHeaters</c:v>
                </c:pt>
                <c:pt idx="175">
                  <c:v>StovetopEspressoPots</c:v>
                </c:pt>
                <c:pt idx="176">
                  <c:v>StreamingClients</c:v>
                </c:pt>
                <c:pt idx="177">
                  <c:v>StylusPens</c:v>
                </c:pt>
                <c:pt idx="178">
                  <c:v>SurgeProtectors</c:v>
                </c:pt>
                <c:pt idx="179">
                  <c:v>TableFans</c:v>
                </c:pt>
                <c:pt idx="180">
                  <c:v>Tabletop&amp;TravelTripods</c:v>
                </c:pt>
                <c:pt idx="181">
                  <c:v>Tablets</c:v>
                </c:pt>
                <c:pt idx="182">
                  <c:v>Tape</c:v>
                </c:pt>
                <c:pt idx="183">
                  <c:v>TonerCartridges</c:v>
                </c:pt>
                <c:pt idx="184">
                  <c:v>TowerSpeakers</c:v>
                </c:pt>
                <c:pt idx="185">
                  <c:v>TraditionalLaptops</c:v>
                </c:pt>
                <c:pt idx="186">
                  <c:v>TripodLegs</c:v>
                </c:pt>
                <c:pt idx="187">
                  <c:v>Tripods</c:v>
                </c:pt>
                <c:pt idx="188">
                  <c:v>TVWall&amp;CeilingMounts</c:v>
                </c:pt>
                <c:pt idx="189">
                  <c:v>UninterruptedPowerSupplies</c:v>
                </c:pt>
                <c:pt idx="190">
                  <c:v>USBCables</c:v>
                </c:pt>
                <c:pt idx="191">
                  <c:v>USBHubs</c:v>
                </c:pt>
                <c:pt idx="192">
                  <c:v>USBtoUSBAdapters</c:v>
                </c:pt>
                <c:pt idx="193">
                  <c:v>VacuumSealers</c:v>
                </c:pt>
                <c:pt idx="194">
                  <c:v>VideoCameras</c:v>
                </c:pt>
                <c:pt idx="195">
                  <c:v>WaffleMakers&amp;Irons</c:v>
                </c:pt>
                <c:pt idx="196">
                  <c:v>WallChargers</c:v>
                </c:pt>
                <c:pt idx="197">
                  <c:v>WaterCartridges</c:v>
                </c:pt>
                <c:pt idx="198">
                  <c:v>WaterFilters&amp;Purifiers</c:v>
                </c:pt>
                <c:pt idx="199">
                  <c:v>WaterPurifierAccessories</c:v>
                </c:pt>
                <c:pt idx="200">
                  <c:v>Webcams</c:v>
                </c:pt>
                <c:pt idx="201">
                  <c:v>Wet-DryVacuums</c:v>
                </c:pt>
                <c:pt idx="202">
                  <c:v>WetGrinders</c:v>
                </c:pt>
                <c:pt idx="203">
                  <c:v>WireboundNotebooks</c:v>
                </c:pt>
                <c:pt idx="204">
                  <c:v>WirelessUSBAdapters</c:v>
                </c:pt>
                <c:pt idx="205">
                  <c:v>WoodenPencils</c:v>
                </c:pt>
                <c:pt idx="206">
                  <c:v>YogurtMakers</c:v>
                </c:pt>
              </c:strCache>
            </c:strRef>
          </c:cat>
          <c:val>
            <c:numRef>
              <c:f>'Num of Product by Category'!$B$4:$B$211</c:f>
              <c:numCache>
                <c:formatCode>General</c:formatCode>
                <c:ptCount val="207"/>
                <c:pt idx="0">
                  <c:v>1</c:v>
                </c:pt>
                <c:pt idx="1">
                  <c:v>3</c:v>
                </c:pt>
                <c:pt idx="2">
                  <c:v>1</c:v>
                </c:pt>
                <c:pt idx="3">
                  <c:v>5</c:v>
                </c:pt>
                <c:pt idx="4">
                  <c:v>1</c:v>
                </c:pt>
                <c:pt idx="5">
                  <c:v>5</c:v>
                </c:pt>
                <c:pt idx="6">
                  <c:v>1</c:v>
                </c:pt>
                <c:pt idx="7">
                  <c:v>1</c:v>
                </c:pt>
                <c:pt idx="8">
                  <c:v>1</c:v>
                </c:pt>
                <c:pt idx="9">
                  <c:v>4</c:v>
                </c:pt>
                <c:pt idx="10">
                  <c:v>9</c:v>
                </c:pt>
                <c:pt idx="11">
                  <c:v>1</c:v>
                </c:pt>
                <c:pt idx="12">
                  <c:v>2</c:v>
                </c:pt>
                <c:pt idx="13">
                  <c:v>1</c:v>
                </c:pt>
                <c:pt idx="14">
                  <c:v>6</c:v>
                </c:pt>
                <c:pt idx="15">
                  <c:v>2</c:v>
                </c:pt>
                <c:pt idx="16">
                  <c:v>3</c:v>
                </c:pt>
                <c:pt idx="17">
                  <c:v>1</c:v>
                </c:pt>
                <c:pt idx="18">
                  <c:v>3</c:v>
                </c:pt>
                <c:pt idx="19">
                  <c:v>4</c:v>
                </c:pt>
                <c:pt idx="20">
                  <c:v>3</c:v>
                </c:pt>
                <c:pt idx="21">
                  <c:v>11</c:v>
                </c:pt>
                <c:pt idx="22">
                  <c:v>1</c:v>
                </c:pt>
                <c:pt idx="23">
                  <c:v>1</c:v>
                </c:pt>
                <c:pt idx="24">
                  <c:v>1</c:v>
                </c:pt>
                <c:pt idx="25">
                  <c:v>1</c:v>
                </c:pt>
                <c:pt idx="26">
                  <c:v>1</c:v>
                </c:pt>
                <c:pt idx="27">
                  <c:v>1</c:v>
                </c:pt>
                <c:pt idx="28">
                  <c:v>1</c:v>
                </c:pt>
                <c:pt idx="29">
                  <c:v>7</c:v>
                </c:pt>
                <c:pt idx="30">
                  <c:v>2</c:v>
                </c:pt>
                <c:pt idx="31">
                  <c:v>2</c:v>
                </c:pt>
                <c:pt idx="32">
                  <c:v>1</c:v>
                </c:pt>
                <c:pt idx="33">
                  <c:v>3</c:v>
                </c:pt>
                <c:pt idx="34">
                  <c:v>5</c:v>
                </c:pt>
                <c:pt idx="35">
                  <c:v>1</c:v>
                </c:pt>
                <c:pt idx="36">
                  <c:v>1</c:v>
                </c:pt>
                <c:pt idx="37">
                  <c:v>10</c:v>
                </c:pt>
                <c:pt idx="38">
                  <c:v>2</c:v>
                </c:pt>
                <c:pt idx="39">
                  <c:v>7</c:v>
                </c:pt>
                <c:pt idx="40">
                  <c:v>5</c:v>
                </c:pt>
                <c:pt idx="41">
                  <c:v>5</c:v>
                </c:pt>
                <c:pt idx="42">
                  <c:v>24</c:v>
                </c:pt>
                <c:pt idx="43">
                  <c:v>2</c:v>
                </c:pt>
                <c:pt idx="44">
                  <c:v>1</c:v>
                </c:pt>
                <c:pt idx="45">
                  <c:v>1</c:v>
                </c:pt>
                <c:pt idx="46">
                  <c:v>11</c:v>
                </c:pt>
                <c:pt idx="47">
                  <c:v>1</c:v>
                </c:pt>
                <c:pt idx="48">
                  <c:v>20</c:v>
                </c:pt>
                <c:pt idx="49">
                  <c:v>19</c:v>
                </c:pt>
                <c:pt idx="50">
                  <c:v>1</c:v>
                </c:pt>
                <c:pt idx="51">
                  <c:v>2</c:v>
                </c:pt>
                <c:pt idx="52">
                  <c:v>3</c:v>
                </c:pt>
                <c:pt idx="53">
                  <c:v>6</c:v>
                </c:pt>
                <c:pt idx="54">
                  <c:v>1</c:v>
                </c:pt>
                <c:pt idx="55">
                  <c:v>1</c:v>
                </c:pt>
                <c:pt idx="56">
                  <c:v>20</c:v>
                </c:pt>
                <c:pt idx="57">
                  <c:v>1</c:v>
                </c:pt>
                <c:pt idx="58">
                  <c:v>1</c:v>
                </c:pt>
                <c:pt idx="59">
                  <c:v>1</c:v>
                </c:pt>
                <c:pt idx="60">
                  <c:v>1</c:v>
                </c:pt>
                <c:pt idx="61">
                  <c:v>3</c:v>
                </c:pt>
                <c:pt idx="62">
                  <c:v>3</c:v>
                </c:pt>
                <c:pt idx="63">
                  <c:v>6</c:v>
                </c:pt>
                <c:pt idx="64">
                  <c:v>2</c:v>
                </c:pt>
                <c:pt idx="65">
                  <c:v>4</c:v>
                </c:pt>
                <c:pt idx="66">
                  <c:v>11</c:v>
                </c:pt>
                <c:pt idx="67">
                  <c:v>2</c:v>
                </c:pt>
                <c:pt idx="68">
                  <c:v>19</c:v>
                </c:pt>
                <c:pt idx="69">
                  <c:v>1</c:v>
                </c:pt>
                <c:pt idx="70">
                  <c:v>8</c:v>
                </c:pt>
                <c:pt idx="71">
                  <c:v>1</c:v>
                </c:pt>
                <c:pt idx="72">
                  <c:v>3</c:v>
                </c:pt>
                <c:pt idx="73">
                  <c:v>3</c:v>
                </c:pt>
                <c:pt idx="74">
                  <c:v>24</c:v>
                </c:pt>
                <c:pt idx="75">
                  <c:v>3</c:v>
                </c:pt>
                <c:pt idx="76">
                  <c:v>2</c:v>
                </c:pt>
                <c:pt idx="77">
                  <c:v>4</c:v>
                </c:pt>
                <c:pt idx="78">
                  <c:v>3</c:v>
                </c:pt>
                <c:pt idx="79">
                  <c:v>9</c:v>
                </c:pt>
                <c:pt idx="80">
                  <c:v>10</c:v>
                </c:pt>
                <c:pt idx="81">
                  <c:v>52</c:v>
                </c:pt>
                <c:pt idx="82">
                  <c:v>4</c:v>
                </c:pt>
                <c:pt idx="83">
                  <c:v>1</c:v>
                </c:pt>
                <c:pt idx="84">
                  <c:v>2</c:v>
                </c:pt>
                <c:pt idx="85">
                  <c:v>23</c:v>
                </c:pt>
                <c:pt idx="86">
                  <c:v>1</c:v>
                </c:pt>
                <c:pt idx="87">
                  <c:v>3</c:v>
                </c:pt>
                <c:pt idx="88">
                  <c:v>12</c:v>
                </c:pt>
                <c:pt idx="89">
                  <c:v>2</c:v>
                </c:pt>
                <c:pt idx="90">
                  <c:v>13</c:v>
                </c:pt>
                <c:pt idx="91">
                  <c:v>10</c:v>
                </c:pt>
                <c:pt idx="92">
                  <c:v>5</c:v>
                </c:pt>
                <c:pt idx="93">
                  <c:v>5</c:v>
                </c:pt>
                <c:pt idx="94">
                  <c:v>14</c:v>
                </c:pt>
                <c:pt idx="95">
                  <c:v>1</c:v>
                </c:pt>
                <c:pt idx="96">
                  <c:v>5</c:v>
                </c:pt>
                <c:pt idx="97">
                  <c:v>6</c:v>
                </c:pt>
                <c:pt idx="98">
                  <c:v>1</c:v>
                </c:pt>
                <c:pt idx="99">
                  <c:v>13</c:v>
                </c:pt>
                <c:pt idx="100">
                  <c:v>22</c:v>
                </c:pt>
                <c:pt idx="101">
                  <c:v>2</c:v>
                </c:pt>
                <c:pt idx="102">
                  <c:v>1</c:v>
                </c:pt>
                <c:pt idx="103">
                  <c:v>3</c:v>
                </c:pt>
                <c:pt idx="104">
                  <c:v>1</c:v>
                </c:pt>
                <c:pt idx="105">
                  <c:v>24</c:v>
                </c:pt>
                <c:pt idx="106">
                  <c:v>13</c:v>
                </c:pt>
                <c:pt idx="107">
                  <c:v>3</c:v>
                </c:pt>
                <c:pt idx="108">
                  <c:v>8</c:v>
                </c:pt>
                <c:pt idx="109">
                  <c:v>27</c:v>
                </c:pt>
                <c:pt idx="110">
                  <c:v>2</c:v>
                </c:pt>
                <c:pt idx="111">
                  <c:v>1</c:v>
                </c:pt>
                <c:pt idx="112">
                  <c:v>8</c:v>
                </c:pt>
                <c:pt idx="113">
                  <c:v>1</c:v>
                </c:pt>
                <c:pt idx="114">
                  <c:v>1</c:v>
                </c:pt>
                <c:pt idx="115">
                  <c:v>3</c:v>
                </c:pt>
                <c:pt idx="116">
                  <c:v>1</c:v>
                </c:pt>
                <c:pt idx="117">
                  <c:v>2</c:v>
                </c:pt>
                <c:pt idx="118">
                  <c:v>8</c:v>
                </c:pt>
                <c:pt idx="119">
                  <c:v>3</c:v>
                </c:pt>
                <c:pt idx="120">
                  <c:v>2</c:v>
                </c:pt>
                <c:pt idx="121">
                  <c:v>4</c:v>
                </c:pt>
                <c:pt idx="122">
                  <c:v>2</c:v>
                </c:pt>
                <c:pt idx="123">
                  <c:v>2</c:v>
                </c:pt>
                <c:pt idx="124">
                  <c:v>1</c:v>
                </c:pt>
                <c:pt idx="125">
                  <c:v>3</c:v>
                </c:pt>
                <c:pt idx="126">
                  <c:v>1</c:v>
                </c:pt>
                <c:pt idx="127">
                  <c:v>2</c:v>
                </c:pt>
                <c:pt idx="128">
                  <c:v>2</c:v>
                </c:pt>
                <c:pt idx="129">
                  <c:v>1</c:v>
                </c:pt>
                <c:pt idx="130">
                  <c:v>10</c:v>
                </c:pt>
                <c:pt idx="131">
                  <c:v>1</c:v>
                </c:pt>
                <c:pt idx="132">
                  <c:v>1</c:v>
                </c:pt>
                <c:pt idx="133">
                  <c:v>3</c:v>
                </c:pt>
                <c:pt idx="134">
                  <c:v>12</c:v>
                </c:pt>
                <c:pt idx="135">
                  <c:v>1</c:v>
                </c:pt>
                <c:pt idx="136">
                  <c:v>3</c:v>
                </c:pt>
                <c:pt idx="137">
                  <c:v>3</c:v>
                </c:pt>
                <c:pt idx="138">
                  <c:v>3</c:v>
                </c:pt>
                <c:pt idx="139">
                  <c:v>2</c:v>
                </c:pt>
                <c:pt idx="140">
                  <c:v>3</c:v>
                </c:pt>
                <c:pt idx="141">
                  <c:v>49</c:v>
                </c:pt>
                <c:pt idx="142">
                  <c:v>3</c:v>
                </c:pt>
                <c:pt idx="143">
                  <c:v>2</c:v>
                </c:pt>
                <c:pt idx="144">
                  <c:v>5</c:v>
                </c:pt>
                <c:pt idx="145">
                  <c:v>2</c:v>
                </c:pt>
                <c:pt idx="146">
                  <c:v>2</c:v>
                </c:pt>
                <c:pt idx="147">
                  <c:v>1</c:v>
                </c:pt>
                <c:pt idx="148">
                  <c:v>9</c:v>
                </c:pt>
                <c:pt idx="149">
                  <c:v>11</c:v>
                </c:pt>
                <c:pt idx="150">
                  <c:v>1</c:v>
                </c:pt>
                <c:pt idx="151">
                  <c:v>3</c:v>
                </c:pt>
                <c:pt idx="152">
                  <c:v>2</c:v>
                </c:pt>
                <c:pt idx="153">
                  <c:v>12</c:v>
                </c:pt>
                <c:pt idx="154">
                  <c:v>1</c:v>
                </c:pt>
                <c:pt idx="155">
                  <c:v>1</c:v>
                </c:pt>
                <c:pt idx="156">
                  <c:v>5</c:v>
                </c:pt>
                <c:pt idx="157">
                  <c:v>4</c:v>
                </c:pt>
                <c:pt idx="158">
                  <c:v>1</c:v>
                </c:pt>
                <c:pt idx="159">
                  <c:v>1</c:v>
                </c:pt>
                <c:pt idx="160">
                  <c:v>1</c:v>
                </c:pt>
                <c:pt idx="161">
                  <c:v>68</c:v>
                </c:pt>
                <c:pt idx="162">
                  <c:v>63</c:v>
                </c:pt>
                <c:pt idx="163">
                  <c:v>76</c:v>
                </c:pt>
                <c:pt idx="164">
                  <c:v>1</c:v>
                </c:pt>
                <c:pt idx="165">
                  <c:v>1</c:v>
                </c:pt>
                <c:pt idx="166">
                  <c:v>1</c:v>
                </c:pt>
                <c:pt idx="167">
                  <c:v>2</c:v>
                </c:pt>
                <c:pt idx="168">
                  <c:v>6</c:v>
                </c:pt>
                <c:pt idx="169">
                  <c:v>1</c:v>
                </c:pt>
                <c:pt idx="170">
                  <c:v>1</c:v>
                </c:pt>
                <c:pt idx="171">
                  <c:v>11</c:v>
                </c:pt>
                <c:pt idx="172">
                  <c:v>12</c:v>
                </c:pt>
                <c:pt idx="173">
                  <c:v>3</c:v>
                </c:pt>
                <c:pt idx="174">
                  <c:v>12</c:v>
                </c:pt>
                <c:pt idx="175">
                  <c:v>1</c:v>
                </c:pt>
                <c:pt idx="176">
                  <c:v>1</c:v>
                </c:pt>
                <c:pt idx="177">
                  <c:v>8</c:v>
                </c:pt>
                <c:pt idx="178">
                  <c:v>1</c:v>
                </c:pt>
                <c:pt idx="179">
                  <c:v>2</c:v>
                </c:pt>
                <c:pt idx="180">
                  <c:v>2</c:v>
                </c:pt>
                <c:pt idx="181">
                  <c:v>1</c:v>
                </c:pt>
                <c:pt idx="182">
                  <c:v>1</c:v>
                </c:pt>
                <c:pt idx="183">
                  <c:v>1</c:v>
                </c:pt>
                <c:pt idx="184">
                  <c:v>1</c:v>
                </c:pt>
                <c:pt idx="185">
                  <c:v>1</c:v>
                </c:pt>
                <c:pt idx="186">
                  <c:v>2</c:v>
                </c:pt>
                <c:pt idx="187">
                  <c:v>1</c:v>
                </c:pt>
                <c:pt idx="188">
                  <c:v>6</c:v>
                </c:pt>
                <c:pt idx="189">
                  <c:v>1</c:v>
                </c:pt>
                <c:pt idx="190">
                  <c:v>233</c:v>
                </c:pt>
                <c:pt idx="191">
                  <c:v>5</c:v>
                </c:pt>
                <c:pt idx="192">
                  <c:v>2</c:v>
                </c:pt>
                <c:pt idx="193">
                  <c:v>7</c:v>
                </c:pt>
                <c:pt idx="194">
                  <c:v>1</c:v>
                </c:pt>
                <c:pt idx="195">
                  <c:v>3</c:v>
                </c:pt>
                <c:pt idx="196">
                  <c:v>16</c:v>
                </c:pt>
                <c:pt idx="197">
                  <c:v>3</c:v>
                </c:pt>
                <c:pt idx="198">
                  <c:v>12</c:v>
                </c:pt>
                <c:pt idx="199">
                  <c:v>11</c:v>
                </c:pt>
                <c:pt idx="200">
                  <c:v>2</c:v>
                </c:pt>
                <c:pt idx="201">
                  <c:v>6</c:v>
                </c:pt>
                <c:pt idx="202">
                  <c:v>2</c:v>
                </c:pt>
                <c:pt idx="203">
                  <c:v>4</c:v>
                </c:pt>
                <c:pt idx="204">
                  <c:v>18</c:v>
                </c:pt>
                <c:pt idx="205">
                  <c:v>1</c:v>
                </c:pt>
                <c:pt idx="206">
                  <c:v>1</c:v>
                </c:pt>
              </c:numCache>
            </c:numRef>
          </c:val>
          <c:extLst>
            <c:ext xmlns:c16="http://schemas.microsoft.com/office/drawing/2014/chart" uri="{C3380CC4-5D6E-409C-BE32-E72D297353CC}">
              <c16:uniqueId val="{00000000-16AA-45ED-9E68-68719E153AE4}"/>
            </c:ext>
          </c:extLst>
        </c:ser>
        <c:dLbls>
          <c:showLegendKey val="0"/>
          <c:showVal val="0"/>
          <c:showCatName val="0"/>
          <c:showSerName val="0"/>
          <c:showPercent val="0"/>
          <c:showBubbleSize val="0"/>
        </c:dLbls>
        <c:gapWidth val="150"/>
        <c:overlap val="100"/>
        <c:axId val="2105477311"/>
        <c:axId val="2105472991"/>
      </c:barChart>
      <c:catAx>
        <c:axId val="21054773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472991"/>
        <c:crosses val="autoZero"/>
        <c:auto val="1"/>
        <c:lblAlgn val="ctr"/>
        <c:lblOffset val="100"/>
        <c:noMultiLvlLbl val="0"/>
      </c:catAx>
      <c:valAx>
        <c:axId val="21054729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477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.xlsx]Av Actual and Disc Price!Av actual_price vs discounted_price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Actual &amp; Discounted 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'Av Actual and Disc Price'!$B$3</c:f>
              <c:strCache>
                <c:ptCount val="1"/>
                <c:pt idx="0">
                  <c:v>Average of actual_price</c:v>
                </c:pt>
              </c:strCache>
            </c:strRef>
          </c:tx>
          <c:spPr>
            <a:solidFill>
              <a:schemeClr val="accent1"/>
            </a:solidFill>
            <a:ln>
              <a:noFill/>
            </a:ln>
            <a:effectLst/>
          </c:spPr>
          <c:invertIfNegative val="0"/>
          <c:cat>
            <c:strRef>
              <c:f>'Av Actual and Disc Price'!$A$4:$A$211</c:f>
              <c:strCache>
                <c:ptCount val="207"/>
                <c:pt idx="0">
                  <c:v>3DGlasses</c:v>
                </c:pt>
                <c:pt idx="1">
                  <c:v>Adapters</c:v>
                </c:pt>
                <c:pt idx="2">
                  <c:v>Adapters&amp;Multi-Outlets</c:v>
                </c:pt>
                <c:pt idx="3">
                  <c:v>AirFryers</c:v>
                </c:pt>
                <c:pt idx="4">
                  <c:v>AirPurifiers&amp;Ionizers</c:v>
                </c:pt>
                <c:pt idx="5">
                  <c:v>AutomobileChargers</c:v>
                </c:pt>
                <c:pt idx="6">
                  <c:v>AVReceivers&amp;Amplifiers</c:v>
                </c:pt>
                <c:pt idx="7">
                  <c:v>BackgroundSupports</c:v>
                </c:pt>
                <c:pt idx="8">
                  <c:v>Basic</c:v>
                </c:pt>
                <c:pt idx="9">
                  <c:v>BasicCases</c:v>
                </c:pt>
                <c:pt idx="10">
                  <c:v>BasicMobiles</c:v>
                </c:pt>
                <c:pt idx="11">
                  <c:v>BatteryChargers</c:v>
                </c:pt>
                <c:pt idx="12">
                  <c:v>Bedstand&amp;DeskMounts</c:v>
                </c:pt>
                <c:pt idx="13">
                  <c:v>BluetoothAdapters</c:v>
                </c:pt>
                <c:pt idx="14">
                  <c:v>BluetoothSpeakers</c:v>
                </c:pt>
                <c:pt idx="15">
                  <c:v>BottledInk</c:v>
                </c:pt>
                <c:pt idx="16">
                  <c:v>CableConnectionProtectors</c:v>
                </c:pt>
                <c:pt idx="17">
                  <c:v>Caddies</c:v>
                </c:pt>
                <c:pt idx="18">
                  <c:v>CameraPrivacyCovers</c:v>
                </c:pt>
                <c:pt idx="19">
                  <c:v>CanisterVacuums</c:v>
                </c:pt>
                <c:pt idx="20">
                  <c:v>Cases</c:v>
                </c:pt>
                <c:pt idx="21">
                  <c:v>CeilingFans</c:v>
                </c:pt>
                <c:pt idx="22">
                  <c:v>Choppers</c:v>
                </c:pt>
                <c:pt idx="23">
                  <c:v>CleaningKits</c:v>
                </c:pt>
                <c:pt idx="24">
                  <c:v>CoffeePresses</c:v>
                </c:pt>
                <c:pt idx="25">
                  <c:v>ColdPressJuicers</c:v>
                </c:pt>
                <c:pt idx="26">
                  <c:v>ColouredPaper</c:v>
                </c:pt>
                <c:pt idx="27">
                  <c:v>ColouringPens&amp;Markers</c:v>
                </c:pt>
                <c:pt idx="28">
                  <c:v>CompleteTripodUnits</c:v>
                </c:pt>
                <c:pt idx="29">
                  <c:v>CompositionNotebooks</c:v>
                </c:pt>
                <c:pt idx="30">
                  <c:v>Condenser</c:v>
                </c:pt>
                <c:pt idx="31">
                  <c:v>CoolingPads</c:v>
                </c:pt>
                <c:pt idx="32">
                  <c:v>CordManagement</c:v>
                </c:pt>
                <c:pt idx="33">
                  <c:v>Cradles</c:v>
                </c:pt>
                <c:pt idx="34">
                  <c:v>D√©cor</c:v>
                </c:pt>
                <c:pt idx="35">
                  <c:v>DataCards&amp;Dongles</c:v>
                </c:pt>
                <c:pt idx="36">
                  <c:v>DigitalBathroomScales</c:v>
                </c:pt>
                <c:pt idx="37">
                  <c:v>DigitalKitchenScales</c:v>
                </c:pt>
                <c:pt idx="38">
                  <c:v>DigitalScales</c:v>
                </c:pt>
                <c:pt idx="39">
                  <c:v>DisposableBatteries</c:v>
                </c:pt>
                <c:pt idx="40">
                  <c:v>DomeCameras</c:v>
                </c:pt>
                <c:pt idx="41">
                  <c:v>DripCoffeeMachines</c:v>
                </c:pt>
                <c:pt idx="42">
                  <c:v>DryIrons</c:v>
                </c:pt>
                <c:pt idx="43">
                  <c:v>DustCovers</c:v>
                </c:pt>
                <c:pt idx="44">
                  <c:v>DVICables</c:v>
                </c:pt>
                <c:pt idx="45">
                  <c:v>Earpads</c:v>
                </c:pt>
                <c:pt idx="46">
                  <c:v>EggBoilers</c:v>
                </c:pt>
                <c:pt idx="47">
                  <c:v>ElectricGrinders</c:v>
                </c:pt>
                <c:pt idx="48">
                  <c:v>ElectricHeaters</c:v>
                </c:pt>
                <c:pt idx="49">
                  <c:v>ElectricKettles</c:v>
                </c:pt>
                <c:pt idx="50">
                  <c:v>EspressoMachines</c:v>
                </c:pt>
                <c:pt idx="51">
                  <c:v>EthernetCables</c:v>
                </c:pt>
                <c:pt idx="52">
                  <c:v>ExhaustFans</c:v>
                </c:pt>
                <c:pt idx="53">
                  <c:v>ExternalHardDisks</c:v>
                </c:pt>
                <c:pt idx="54">
                  <c:v>ExternalMemoryCardReaders</c:v>
                </c:pt>
                <c:pt idx="55">
                  <c:v>ExternalSolidStateDrives</c:v>
                </c:pt>
                <c:pt idx="56">
                  <c:v>FanHeaters</c:v>
                </c:pt>
                <c:pt idx="57">
                  <c:v>FanParts&amp;Accessories</c:v>
                </c:pt>
                <c:pt idx="58">
                  <c:v>Film</c:v>
                </c:pt>
                <c:pt idx="59">
                  <c:v>Financial&amp;Business</c:v>
                </c:pt>
                <c:pt idx="60">
                  <c:v>FountainPens</c:v>
                </c:pt>
                <c:pt idx="61">
                  <c:v>Gamepads</c:v>
                </c:pt>
                <c:pt idx="62">
                  <c:v>GamingKeyboards</c:v>
                </c:pt>
                <c:pt idx="63">
                  <c:v>GamingMice</c:v>
                </c:pt>
                <c:pt idx="64">
                  <c:v>GelInkRollerballPens</c:v>
                </c:pt>
                <c:pt idx="65">
                  <c:v>GeneralPurposeBatteries&amp;BatteryChargers</c:v>
                </c:pt>
                <c:pt idx="66">
                  <c:v>GraphicTablets</c:v>
                </c:pt>
                <c:pt idx="67">
                  <c:v>HalogenHeaters</c:v>
                </c:pt>
                <c:pt idx="68">
                  <c:v>HandBlenders</c:v>
                </c:pt>
                <c:pt idx="69">
                  <c:v>HandheldBags</c:v>
                </c:pt>
                <c:pt idx="70">
                  <c:v>HandheldVacuums</c:v>
                </c:pt>
                <c:pt idx="71">
                  <c:v>HandlebarMounts</c:v>
                </c:pt>
                <c:pt idx="72">
                  <c:v>HandMixers</c:v>
                </c:pt>
                <c:pt idx="73">
                  <c:v>HardDiskBags</c:v>
                </c:pt>
                <c:pt idx="74">
                  <c:v>HDMICables</c:v>
                </c:pt>
                <c:pt idx="75">
                  <c:v>Headsets</c:v>
                </c:pt>
                <c:pt idx="76">
                  <c:v>HeatConvectors</c:v>
                </c:pt>
                <c:pt idx="77">
                  <c:v>HEPAAirPurifiers</c:v>
                </c:pt>
                <c:pt idx="78">
                  <c:v>Humidifiers</c:v>
                </c:pt>
                <c:pt idx="79">
                  <c:v>ImmersionRods</c:v>
                </c:pt>
                <c:pt idx="80">
                  <c:v>InductionCooktop</c:v>
                </c:pt>
                <c:pt idx="81">
                  <c:v>In-Ear</c:v>
                </c:pt>
                <c:pt idx="82">
                  <c:v>InkjetInkCartridges</c:v>
                </c:pt>
                <c:pt idx="83">
                  <c:v>InkjetInkRefills&amp;Kits</c:v>
                </c:pt>
                <c:pt idx="84">
                  <c:v>InkjetPrinters</c:v>
                </c:pt>
                <c:pt idx="85">
                  <c:v>InstantWaterHeaters</c:v>
                </c:pt>
                <c:pt idx="86">
                  <c:v>InternalHardDrives</c:v>
                </c:pt>
                <c:pt idx="87">
                  <c:v>InternalSolidStateDrives</c:v>
                </c:pt>
                <c:pt idx="88">
                  <c:v>JuicerMixerGrinders</c:v>
                </c:pt>
                <c:pt idx="89">
                  <c:v>Juicers</c:v>
                </c:pt>
                <c:pt idx="90">
                  <c:v>Kettle&amp;ToasterSets</c:v>
                </c:pt>
                <c:pt idx="91">
                  <c:v>Keyboard&amp;MouseSets</c:v>
                </c:pt>
                <c:pt idx="92">
                  <c:v>Keyboards</c:v>
                </c:pt>
                <c:pt idx="93">
                  <c:v>Lamps</c:v>
                </c:pt>
                <c:pt idx="94">
                  <c:v>Lapdesks</c:v>
                </c:pt>
                <c:pt idx="95">
                  <c:v>LaptopAccessories</c:v>
                </c:pt>
                <c:pt idx="96">
                  <c:v>LaptopChargers&amp;PowerSupplies</c:v>
                </c:pt>
                <c:pt idx="97">
                  <c:v>LaptopSleeves&amp;Slipcases</c:v>
                </c:pt>
                <c:pt idx="98">
                  <c:v>LaundryBags</c:v>
                </c:pt>
                <c:pt idx="99">
                  <c:v>LaundryBaskets</c:v>
                </c:pt>
                <c:pt idx="100">
                  <c:v>LintShavers</c:v>
                </c:pt>
                <c:pt idx="101">
                  <c:v>LiquidInkRollerballPens</c:v>
                </c:pt>
                <c:pt idx="102">
                  <c:v>Macro&amp;RinglightFlashes</c:v>
                </c:pt>
                <c:pt idx="103">
                  <c:v>MeasuringSpoons</c:v>
                </c:pt>
                <c:pt idx="104">
                  <c:v>Memory</c:v>
                </c:pt>
                <c:pt idx="105">
                  <c:v>Mice</c:v>
                </c:pt>
                <c:pt idx="106">
                  <c:v>MicroSD</c:v>
                </c:pt>
                <c:pt idx="107">
                  <c:v>MilkFrothers</c:v>
                </c:pt>
                <c:pt idx="108">
                  <c:v>MiniFoodProcessors&amp;Choppers</c:v>
                </c:pt>
                <c:pt idx="109">
                  <c:v>MixerGrinders</c:v>
                </c:pt>
                <c:pt idx="110">
                  <c:v>Monitors</c:v>
                </c:pt>
                <c:pt idx="111">
                  <c:v>Mounts</c:v>
                </c:pt>
                <c:pt idx="112">
                  <c:v>MousePads</c:v>
                </c:pt>
                <c:pt idx="113">
                  <c:v>MultimediaSpeakerSystems</c:v>
                </c:pt>
                <c:pt idx="114">
                  <c:v>NetworkingDevices</c:v>
                </c:pt>
                <c:pt idx="115">
                  <c:v>NotebookComputerStands</c:v>
                </c:pt>
                <c:pt idx="116">
                  <c:v>Notebooks,WritingPads&amp;Diaries</c:v>
                </c:pt>
                <c:pt idx="117">
                  <c:v>Notepads&amp;MemoBooks</c:v>
                </c:pt>
                <c:pt idx="118">
                  <c:v>On-Ear</c:v>
                </c:pt>
                <c:pt idx="119">
                  <c:v>OpticalCables</c:v>
                </c:pt>
                <c:pt idx="120">
                  <c:v>OTGAdapters</c:v>
                </c:pt>
                <c:pt idx="121">
                  <c:v>OutdoorSpeakers</c:v>
                </c:pt>
                <c:pt idx="122">
                  <c:v>OvenToasterGrills</c:v>
                </c:pt>
                <c:pt idx="123">
                  <c:v>Over-Ear</c:v>
                </c:pt>
                <c:pt idx="124">
                  <c:v>PaintingMaterials</c:v>
                </c:pt>
                <c:pt idx="125">
                  <c:v>Paints</c:v>
                </c:pt>
                <c:pt idx="126">
                  <c:v>PCHeadsets</c:v>
                </c:pt>
                <c:pt idx="127">
                  <c:v>PCMicrophones</c:v>
                </c:pt>
                <c:pt idx="128">
                  <c:v>PCSpeakers</c:v>
                </c:pt>
                <c:pt idx="129">
                  <c:v>PedestalFans</c:v>
                </c:pt>
                <c:pt idx="130">
                  <c:v>PenDrives</c:v>
                </c:pt>
                <c:pt idx="131">
                  <c:v>Pens</c:v>
                </c:pt>
                <c:pt idx="132">
                  <c:v>PhoneCharms</c:v>
                </c:pt>
                <c:pt idx="133">
                  <c:v>Pop-upToasters</c:v>
                </c:pt>
                <c:pt idx="134">
                  <c:v>PowerBanks</c:v>
                </c:pt>
                <c:pt idx="135">
                  <c:v>PowerLANAdapters</c:v>
                </c:pt>
                <c:pt idx="136">
                  <c:v>PressureWashers,Steam&amp;WindowCleaners</c:v>
                </c:pt>
                <c:pt idx="137">
                  <c:v>Printers</c:v>
                </c:pt>
                <c:pt idx="138">
                  <c:v>Projectors</c:v>
                </c:pt>
                <c:pt idx="139">
                  <c:v>RCACables</c:v>
                </c:pt>
                <c:pt idx="140">
                  <c:v>RechargeableBatteries</c:v>
                </c:pt>
                <c:pt idx="141">
                  <c:v>RemoteControls</c:v>
                </c:pt>
                <c:pt idx="142">
                  <c:v>Repeaters&amp;Extenders</c:v>
                </c:pt>
                <c:pt idx="143">
                  <c:v>RetractableBallpointPens</c:v>
                </c:pt>
                <c:pt idx="144">
                  <c:v>Rice&amp;PastaCookers</c:v>
                </c:pt>
                <c:pt idx="145">
                  <c:v>RoboticVacuums</c:v>
                </c:pt>
                <c:pt idx="146">
                  <c:v>RoomHeaters</c:v>
                </c:pt>
                <c:pt idx="147">
                  <c:v>RotiMakers</c:v>
                </c:pt>
                <c:pt idx="148">
                  <c:v>Routers</c:v>
                </c:pt>
                <c:pt idx="149">
                  <c:v>SandwichMakers</c:v>
                </c:pt>
                <c:pt idx="150">
                  <c:v>SATACables</c:v>
                </c:pt>
                <c:pt idx="151">
                  <c:v>SatelliteReceivers</c:v>
                </c:pt>
                <c:pt idx="152">
                  <c:v>Scientific</c:v>
                </c:pt>
                <c:pt idx="153">
                  <c:v>ScreenProtectors</c:v>
                </c:pt>
                <c:pt idx="154">
                  <c:v>SecureDigitalCards</c:v>
                </c:pt>
                <c:pt idx="155">
                  <c:v>SelfieLights</c:v>
                </c:pt>
                <c:pt idx="156">
                  <c:v>SelfieSticks</c:v>
                </c:pt>
                <c:pt idx="157">
                  <c:v>Sewing&amp;EmbroideryMachines</c:v>
                </c:pt>
                <c:pt idx="158">
                  <c:v>Shower&amp;WallMounts</c:v>
                </c:pt>
                <c:pt idx="159">
                  <c:v>SmallApplianceParts&amp;Accessories</c:v>
                </c:pt>
                <c:pt idx="160">
                  <c:v>SmallKitchenAppliances</c:v>
                </c:pt>
                <c:pt idx="161">
                  <c:v>Smartphones</c:v>
                </c:pt>
                <c:pt idx="162">
                  <c:v>SmartTelevisions</c:v>
                </c:pt>
                <c:pt idx="163">
                  <c:v>SmartWatches</c:v>
                </c:pt>
                <c:pt idx="164">
                  <c:v>SoundbarSpeakers</c:v>
                </c:pt>
                <c:pt idx="165">
                  <c:v>SpeakerCables</c:v>
                </c:pt>
                <c:pt idx="166">
                  <c:v>Split-SystemAirConditioners</c:v>
                </c:pt>
                <c:pt idx="167">
                  <c:v>SprayBottles</c:v>
                </c:pt>
                <c:pt idx="168">
                  <c:v>StandardTelevisions</c:v>
                </c:pt>
                <c:pt idx="169">
                  <c:v>StandMixerAccessories</c:v>
                </c:pt>
                <c:pt idx="170">
                  <c:v>StandMixers</c:v>
                </c:pt>
                <c:pt idx="171">
                  <c:v>Stands</c:v>
                </c:pt>
                <c:pt idx="172">
                  <c:v>SteamIrons</c:v>
                </c:pt>
                <c:pt idx="173">
                  <c:v>StickBallpointPens</c:v>
                </c:pt>
                <c:pt idx="174">
                  <c:v>StorageWaterHeaters</c:v>
                </c:pt>
                <c:pt idx="175">
                  <c:v>StovetopEspressoPots</c:v>
                </c:pt>
                <c:pt idx="176">
                  <c:v>StreamingClients</c:v>
                </c:pt>
                <c:pt idx="177">
                  <c:v>StylusPens</c:v>
                </c:pt>
                <c:pt idx="178">
                  <c:v>SurgeProtectors</c:v>
                </c:pt>
                <c:pt idx="179">
                  <c:v>TableFans</c:v>
                </c:pt>
                <c:pt idx="180">
                  <c:v>Tabletop&amp;TravelTripods</c:v>
                </c:pt>
                <c:pt idx="181">
                  <c:v>Tablets</c:v>
                </c:pt>
                <c:pt idx="182">
                  <c:v>Tape</c:v>
                </c:pt>
                <c:pt idx="183">
                  <c:v>TonerCartridges</c:v>
                </c:pt>
                <c:pt idx="184">
                  <c:v>TowerSpeakers</c:v>
                </c:pt>
                <c:pt idx="185">
                  <c:v>TraditionalLaptops</c:v>
                </c:pt>
                <c:pt idx="186">
                  <c:v>TripodLegs</c:v>
                </c:pt>
                <c:pt idx="187">
                  <c:v>Tripods</c:v>
                </c:pt>
                <c:pt idx="188">
                  <c:v>TVWall&amp;CeilingMounts</c:v>
                </c:pt>
                <c:pt idx="189">
                  <c:v>UninterruptedPowerSupplies</c:v>
                </c:pt>
                <c:pt idx="190">
                  <c:v>USBCables</c:v>
                </c:pt>
                <c:pt idx="191">
                  <c:v>USBHubs</c:v>
                </c:pt>
                <c:pt idx="192">
                  <c:v>USBtoUSBAdapters</c:v>
                </c:pt>
                <c:pt idx="193">
                  <c:v>VacuumSealers</c:v>
                </c:pt>
                <c:pt idx="194">
                  <c:v>VideoCameras</c:v>
                </c:pt>
                <c:pt idx="195">
                  <c:v>WaffleMakers&amp;Irons</c:v>
                </c:pt>
                <c:pt idx="196">
                  <c:v>WallChargers</c:v>
                </c:pt>
                <c:pt idx="197">
                  <c:v>WaterCartridges</c:v>
                </c:pt>
                <c:pt idx="198">
                  <c:v>WaterFilters&amp;Purifiers</c:v>
                </c:pt>
                <c:pt idx="199">
                  <c:v>WaterPurifierAccessories</c:v>
                </c:pt>
                <c:pt idx="200">
                  <c:v>Webcams</c:v>
                </c:pt>
                <c:pt idx="201">
                  <c:v>Wet-DryVacuums</c:v>
                </c:pt>
                <c:pt idx="202">
                  <c:v>WetGrinders</c:v>
                </c:pt>
                <c:pt idx="203">
                  <c:v>WireboundNotebooks</c:v>
                </c:pt>
                <c:pt idx="204">
                  <c:v>WirelessUSBAdapters</c:v>
                </c:pt>
                <c:pt idx="205">
                  <c:v>WoodenPencils</c:v>
                </c:pt>
                <c:pt idx="206">
                  <c:v>YogurtMakers</c:v>
                </c:pt>
              </c:strCache>
            </c:strRef>
          </c:cat>
          <c:val>
            <c:numRef>
              <c:f>'Av Actual and Disc Price'!$B$4:$B$211</c:f>
              <c:numCache>
                <c:formatCode>_-[$£-809]* #,##0.00_-;\-[$£-809]* #,##0.00_-;_-[$£-809]* "-"??_-;_-@_-</c:formatCode>
                <c:ptCount val="207"/>
                <c:pt idx="0">
                  <c:v>3500</c:v>
                </c:pt>
                <c:pt idx="1">
                  <c:v>866</c:v>
                </c:pt>
                <c:pt idx="2">
                  <c:v>999</c:v>
                </c:pt>
                <c:pt idx="3">
                  <c:v>12116.8</c:v>
                </c:pt>
                <c:pt idx="4">
                  <c:v>4000</c:v>
                </c:pt>
                <c:pt idx="5">
                  <c:v>1199</c:v>
                </c:pt>
                <c:pt idx="6">
                  <c:v>3100</c:v>
                </c:pt>
                <c:pt idx="7">
                  <c:v>1299</c:v>
                </c:pt>
                <c:pt idx="8">
                  <c:v>440</c:v>
                </c:pt>
                <c:pt idx="9">
                  <c:v>1949</c:v>
                </c:pt>
                <c:pt idx="10">
                  <c:v>2155.8888888888887</c:v>
                </c:pt>
                <c:pt idx="11">
                  <c:v>400</c:v>
                </c:pt>
                <c:pt idx="12">
                  <c:v>1449</c:v>
                </c:pt>
                <c:pt idx="13">
                  <c:v>899</c:v>
                </c:pt>
                <c:pt idx="14">
                  <c:v>2746</c:v>
                </c:pt>
                <c:pt idx="15">
                  <c:v>100</c:v>
                </c:pt>
                <c:pt idx="16">
                  <c:v>999</c:v>
                </c:pt>
                <c:pt idx="17">
                  <c:v>799</c:v>
                </c:pt>
                <c:pt idx="18">
                  <c:v>199</c:v>
                </c:pt>
                <c:pt idx="19">
                  <c:v>7448.25</c:v>
                </c:pt>
                <c:pt idx="20">
                  <c:v>1499</c:v>
                </c:pt>
                <c:pt idx="21">
                  <c:v>3349.909090909091</c:v>
                </c:pt>
                <c:pt idx="22">
                  <c:v>495</c:v>
                </c:pt>
                <c:pt idx="23">
                  <c:v>499</c:v>
                </c:pt>
                <c:pt idx="24">
                  <c:v>1500</c:v>
                </c:pt>
                <c:pt idx="25">
                  <c:v>23999</c:v>
                </c:pt>
                <c:pt idx="26">
                  <c:v>99</c:v>
                </c:pt>
                <c:pt idx="27">
                  <c:v>150</c:v>
                </c:pt>
                <c:pt idx="28">
                  <c:v>2495</c:v>
                </c:pt>
                <c:pt idx="29">
                  <c:v>267.85714285714283</c:v>
                </c:pt>
                <c:pt idx="30">
                  <c:v>1347</c:v>
                </c:pt>
                <c:pt idx="31">
                  <c:v>1499</c:v>
                </c:pt>
                <c:pt idx="32">
                  <c:v>599</c:v>
                </c:pt>
                <c:pt idx="33">
                  <c:v>1332.3333333333333</c:v>
                </c:pt>
                <c:pt idx="34">
                  <c:v>419</c:v>
                </c:pt>
                <c:pt idx="35">
                  <c:v>3250</c:v>
                </c:pt>
                <c:pt idx="36">
                  <c:v>1900</c:v>
                </c:pt>
                <c:pt idx="37">
                  <c:v>1568</c:v>
                </c:pt>
                <c:pt idx="38">
                  <c:v>869.5</c:v>
                </c:pt>
                <c:pt idx="39">
                  <c:v>388.42857142857144</c:v>
                </c:pt>
                <c:pt idx="40">
                  <c:v>5097.6000000000004</c:v>
                </c:pt>
                <c:pt idx="41">
                  <c:v>1478.6</c:v>
                </c:pt>
                <c:pt idx="42">
                  <c:v>1179.5</c:v>
                </c:pt>
                <c:pt idx="43">
                  <c:v>649</c:v>
                </c:pt>
                <c:pt idx="44">
                  <c:v>1100</c:v>
                </c:pt>
                <c:pt idx="45">
                  <c:v>999</c:v>
                </c:pt>
                <c:pt idx="46">
                  <c:v>1678.909090909091</c:v>
                </c:pt>
                <c:pt idx="47">
                  <c:v>499</c:v>
                </c:pt>
                <c:pt idx="48">
                  <c:v>3280</c:v>
                </c:pt>
                <c:pt idx="49">
                  <c:v>1846.6842105263158</c:v>
                </c:pt>
                <c:pt idx="50">
                  <c:v>5795</c:v>
                </c:pt>
                <c:pt idx="51">
                  <c:v>599</c:v>
                </c:pt>
                <c:pt idx="52">
                  <c:v>1913.3333333333333</c:v>
                </c:pt>
                <c:pt idx="53">
                  <c:v>4642.666666666667</c:v>
                </c:pt>
                <c:pt idx="54">
                  <c:v>999</c:v>
                </c:pt>
                <c:pt idx="55">
                  <c:v>32000</c:v>
                </c:pt>
                <c:pt idx="56">
                  <c:v>4236.25</c:v>
                </c:pt>
                <c:pt idx="57">
                  <c:v>1690</c:v>
                </c:pt>
                <c:pt idx="58">
                  <c:v>549</c:v>
                </c:pt>
                <c:pt idx="59">
                  <c:v>535</c:v>
                </c:pt>
                <c:pt idx="60">
                  <c:v>225</c:v>
                </c:pt>
                <c:pt idx="61">
                  <c:v>2013</c:v>
                </c:pt>
                <c:pt idx="62">
                  <c:v>2932.6666666666665</c:v>
                </c:pt>
                <c:pt idx="63">
                  <c:v>1622.8333333333333</c:v>
                </c:pt>
                <c:pt idx="64">
                  <c:v>150</c:v>
                </c:pt>
                <c:pt idx="65">
                  <c:v>537.5</c:v>
                </c:pt>
                <c:pt idx="66">
                  <c:v>1320.8181818181818</c:v>
                </c:pt>
                <c:pt idx="67">
                  <c:v>2819</c:v>
                </c:pt>
                <c:pt idx="68">
                  <c:v>1570.8421052631579</c:v>
                </c:pt>
                <c:pt idx="69">
                  <c:v>500</c:v>
                </c:pt>
                <c:pt idx="70">
                  <c:v>5059.375</c:v>
                </c:pt>
                <c:pt idx="71">
                  <c:v>1999</c:v>
                </c:pt>
                <c:pt idx="72">
                  <c:v>1631</c:v>
                </c:pt>
                <c:pt idx="73">
                  <c:v>665.66666666666663</c:v>
                </c:pt>
                <c:pt idx="74">
                  <c:v>1175.25</c:v>
                </c:pt>
                <c:pt idx="75">
                  <c:v>3432.3333333333335</c:v>
                </c:pt>
                <c:pt idx="76">
                  <c:v>3035</c:v>
                </c:pt>
                <c:pt idx="77">
                  <c:v>27113.25</c:v>
                </c:pt>
                <c:pt idx="78">
                  <c:v>3382.6666666666665</c:v>
                </c:pt>
                <c:pt idx="79">
                  <c:v>1178.3333333333333</c:v>
                </c:pt>
                <c:pt idx="80">
                  <c:v>3765.7</c:v>
                </c:pt>
                <c:pt idx="81">
                  <c:v>2960.0769230769229</c:v>
                </c:pt>
                <c:pt idx="82">
                  <c:v>687.25</c:v>
                </c:pt>
                <c:pt idx="83">
                  <c:v>1999</c:v>
                </c:pt>
                <c:pt idx="84">
                  <c:v>6750</c:v>
                </c:pt>
                <c:pt idx="85">
                  <c:v>4563.347826086957</c:v>
                </c:pt>
                <c:pt idx="86">
                  <c:v>999</c:v>
                </c:pt>
                <c:pt idx="87">
                  <c:v>4400</c:v>
                </c:pt>
                <c:pt idx="88">
                  <c:v>4466.333333333333</c:v>
                </c:pt>
                <c:pt idx="89">
                  <c:v>5597</c:v>
                </c:pt>
                <c:pt idx="90">
                  <c:v>1772.0769230769231</c:v>
                </c:pt>
                <c:pt idx="91">
                  <c:v>1777.6</c:v>
                </c:pt>
                <c:pt idx="92">
                  <c:v>1857.4</c:v>
                </c:pt>
                <c:pt idx="93">
                  <c:v>247</c:v>
                </c:pt>
                <c:pt idx="94">
                  <c:v>1945.4285714285713</c:v>
                </c:pt>
                <c:pt idx="95">
                  <c:v>2490</c:v>
                </c:pt>
                <c:pt idx="96">
                  <c:v>1868</c:v>
                </c:pt>
                <c:pt idx="97">
                  <c:v>1015.6666666666666</c:v>
                </c:pt>
                <c:pt idx="98">
                  <c:v>799</c:v>
                </c:pt>
                <c:pt idx="99">
                  <c:v>763.07692307692309</c:v>
                </c:pt>
                <c:pt idx="100">
                  <c:v>1061.6363636363637</c:v>
                </c:pt>
                <c:pt idx="101">
                  <c:v>260</c:v>
                </c:pt>
                <c:pt idx="102">
                  <c:v>1999</c:v>
                </c:pt>
                <c:pt idx="103">
                  <c:v>483</c:v>
                </c:pt>
                <c:pt idx="104">
                  <c:v>3500</c:v>
                </c:pt>
                <c:pt idx="105">
                  <c:v>1055.7916666666667</c:v>
                </c:pt>
                <c:pt idx="106">
                  <c:v>2169</c:v>
                </c:pt>
                <c:pt idx="107">
                  <c:v>799</c:v>
                </c:pt>
                <c:pt idx="108">
                  <c:v>2210</c:v>
                </c:pt>
                <c:pt idx="109">
                  <c:v>5289.5925925925922</c:v>
                </c:pt>
                <c:pt idx="110">
                  <c:v>16430</c:v>
                </c:pt>
                <c:pt idx="111">
                  <c:v>1299</c:v>
                </c:pt>
                <c:pt idx="112">
                  <c:v>959.875</c:v>
                </c:pt>
                <c:pt idx="113">
                  <c:v>799</c:v>
                </c:pt>
                <c:pt idx="114">
                  <c:v>3490</c:v>
                </c:pt>
                <c:pt idx="115">
                  <c:v>1665.6666666666667</c:v>
                </c:pt>
                <c:pt idx="116">
                  <c:v>2999</c:v>
                </c:pt>
                <c:pt idx="117">
                  <c:v>487.5</c:v>
                </c:pt>
                <c:pt idx="118">
                  <c:v>2644</c:v>
                </c:pt>
                <c:pt idx="119">
                  <c:v>1399.3333333333333</c:v>
                </c:pt>
                <c:pt idx="120">
                  <c:v>497</c:v>
                </c:pt>
                <c:pt idx="121">
                  <c:v>2371.75</c:v>
                </c:pt>
                <c:pt idx="122">
                  <c:v>5497</c:v>
                </c:pt>
                <c:pt idx="123">
                  <c:v>3749</c:v>
                </c:pt>
                <c:pt idx="124">
                  <c:v>230</c:v>
                </c:pt>
                <c:pt idx="125">
                  <c:v>255</c:v>
                </c:pt>
                <c:pt idx="126">
                  <c:v>999</c:v>
                </c:pt>
                <c:pt idx="127">
                  <c:v>1249.5</c:v>
                </c:pt>
                <c:pt idx="128">
                  <c:v>1399.5</c:v>
                </c:pt>
                <c:pt idx="129">
                  <c:v>3300</c:v>
                </c:pt>
                <c:pt idx="130">
                  <c:v>1660</c:v>
                </c:pt>
                <c:pt idx="131">
                  <c:v>100</c:v>
                </c:pt>
                <c:pt idx="132">
                  <c:v>999</c:v>
                </c:pt>
                <c:pt idx="133">
                  <c:v>1796.3333333333333</c:v>
                </c:pt>
                <c:pt idx="134">
                  <c:v>2524</c:v>
                </c:pt>
                <c:pt idx="135">
                  <c:v>1999</c:v>
                </c:pt>
                <c:pt idx="136">
                  <c:v>9329.3333333333339</c:v>
                </c:pt>
                <c:pt idx="137">
                  <c:v>5897.6533333333327</c:v>
                </c:pt>
                <c:pt idx="138">
                  <c:v>18293.333333333332</c:v>
                </c:pt>
                <c:pt idx="139">
                  <c:v>979</c:v>
                </c:pt>
                <c:pt idx="140">
                  <c:v>449.33333333333331</c:v>
                </c:pt>
                <c:pt idx="141">
                  <c:v>1170.4489795918366</c:v>
                </c:pt>
                <c:pt idx="142">
                  <c:v>3865.6666666666665</c:v>
                </c:pt>
                <c:pt idx="143">
                  <c:v>405</c:v>
                </c:pt>
                <c:pt idx="144">
                  <c:v>3866</c:v>
                </c:pt>
                <c:pt idx="145">
                  <c:v>44949.5</c:v>
                </c:pt>
                <c:pt idx="146">
                  <c:v>9499.5</c:v>
                </c:pt>
                <c:pt idx="147">
                  <c:v>2999</c:v>
                </c:pt>
                <c:pt idx="148">
                  <c:v>2978.2222222222222</c:v>
                </c:pt>
                <c:pt idx="149">
                  <c:v>2358.4545454545455</c:v>
                </c:pt>
                <c:pt idx="150">
                  <c:v>999</c:v>
                </c:pt>
                <c:pt idx="151">
                  <c:v>2365.6666666666665</c:v>
                </c:pt>
                <c:pt idx="152">
                  <c:v>922.5</c:v>
                </c:pt>
                <c:pt idx="153">
                  <c:v>1640.6666666666667</c:v>
                </c:pt>
                <c:pt idx="154">
                  <c:v>800</c:v>
                </c:pt>
                <c:pt idx="155">
                  <c:v>3495</c:v>
                </c:pt>
                <c:pt idx="156">
                  <c:v>2679</c:v>
                </c:pt>
                <c:pt idx="157">
                  <c:v>4811.5</c:v>
                </c:pt>
                <c:pt idx="158">
                  <c:v>499</c:v>
                </c:pt>
                <c:pt idx="159">
                  <c:v>747</c:v>
                </c:pt>
                <c:pt idx="160">
                  <c:v>4290</c:v>
                </c:pt>
                <c:pt idx="161">
                  <c:v>20593.397058823528</c:v>
                </c:pt>
                <c:pt idx="162">
                  <c:v>40132.841269841272</c:v>
                </c:pt>
                <c:pt idx="163">
                  <c:v>8554.7631578947367</c:v>
                </c:pt>
                <c:pt idx="164">
                  <c:v>12499</c:v>
                </c:pt>
                <c:pt idx="165">
                  <c:v>795</c:v>
                </c:pt>
                <c:pt idx="166">
                  <c:v>75990</c:v>
                </c:pt>
                <c:pt idx="167">
                  <c:v>249</c:v>
                </c:pt>
                <c:pt idx="168">
                  <c:v>15329.666666666666</c:v>
                </c:pt>
                <c:pt idx="169">
                  <c:v>635</c:v>
                </c:pt>
                <c:pt idx="170">
                  <c:v>11495</c:v>
                </c:pt>
                <c:pt idx="171">
                  <c:v>780.81818181818187</c:v>
                </c:pt>
                <c:pt idx="172">
                  <c:v>4139.083333333333</c:v>
                </c:pt>
                <c:pt idx="173">
                  <c:v>296.66666666666669</c:v>
                </c:pt>
                <c:pt idx="174">
                  <c:v>11738.166666666666</c:v>
                </c:pt>
                <c:pt idx="175">
                  <c:v>1299</c:v>
                </c:pt>
                <c:pt idx="176">
                  <c:v>4699</c:v>
                </c:pt>
                <c:pt idx="177">
                  <c:v>4374</c:v>
                </c:pt>
                <c:pt idx="178">
                  <c:v>1499</c:v>
                </c:pt>
                <c:pt idx="179">
                  <c:v>2910</c:v>
                </c:pt>
                <c:pt idx="180">
                  <c:v>2394.5</c:v>
                </c:pt>
                <c:pt idx="181">
                  <c:v>37999</c:v>
                </c:pt>
                <c:pt idx="182">
                  <c:v>165</c:v>
                </c:pt>
                <c:pt idx="183">
                  <c:v>1150</c:v>
                </c:pt>
                <c:pt idx="184">
                  <c:v>3999</c:v>
                </c:pt>
                <c:pt idx="185">
                  <c:v>59890</c:v>
                </c:pt>
                <c:pt idx="186">
                  <c:v>995</c:v>
                </c:pt>
                <c:pt idx="187">
                  <c:v>1599</c:v>
                </c:pt>
                <c:pt idx="188">
                  <c:v>1791.3333333333333</c:v>
                </c:pt>
                <c:pt idx="189">
                  <c:v>4100</c:v>
                </c:pt>
                <c:pt idx="190">
                  <c:v>906.02283261802575</c:v>
                </c:pt>
                <c:pt idx="191">
                  <c:v>945</c:v>
                </c:pt>
                <c:pt idx="192">
                  <c:v>2699</c:v>
                </c:pt>
                <c:pt idx="193">
                  <c:v>580.57142857142856</c:v>
                </c:pt>
                <c:pt idx="194">
                  <c:v>1999</c:v>
                </c:pt>
                <c:pt idx="195">
                  <c:v>2132.6666666666665</c:v>
                </c:pt>
                <c:pt idx="196">
                  <c:v>1218.5625</c:v>
                </c:pt>
                <c:pt idx="197">
                  <c:v>813.33333333333337</c:v>
                </c:pt>
                <c:pt idx="198">
                  <c:v>15618.833333333334</c:v>
                </c:pt>
                <c:pt idx="199">
                  <c:v>743.5454545454545</c:v>
                </c:pt>
                <c:pt idx="200">
                  <c:v>4042.5</c:v>
                </c:pt>
                <c:pt idx="201">
                  <c:v>9856.8333333333339</c:v>
                </c:pt>
                <c:pt idx="202">
                  <c:v>4743</c:v>
                </c:pt>
                <c:pt idx="203">
                  <c:v>150</c:v>
                </c:pt>
                <c:pt idx="204">
                  <c:v>1388.4444444444443</c:v>
                </c:pt>
                <c:pt idx="205">
                  <c:v>99</c:v>
                </c:pt>
                <c:pt idx="206">
                  <c:v>1295</c:v>
                </c:pt>
              </c:numCache>
            </c:numRef>
          </c:val>
          <c:extLst>
            <c:ext xmlns:c16="http://schemas.microsoft.com/office/drawing/2014/chart" uri="{C3380CC4-5D6E-409C-BE32-E72D297353CC}">
              <c16:uniqueId val="{00000001-AE77-45B9-B8A2-BFA97EA9A7DE}"/>
            </c:ext>
          </c:extLst>
        </c:ser>
        <c:ser>
          <c:idx val="1"/>
          <c:order val="1"/>
          <c:tx>
            <c:strRef>
              <c:f>'Av Actual and Disc Price'!$C$3</c:f>
              <c:strCache>
                <c:ptCount val="1"/>
                <c:pt idx="0">
                  <c:v>Average of discounted_price</c:v>
                </c:pt>
              </c:strCache>
            </c:strRef>
          </c:tx>
          <c:spPr>
            <a:solidFill>
              <a:schemeClr val="accent2"/>
            </a:solidFill>
            <a:ln>
              <a:noFill/>
            </a:ln>
            <a:effectLst/>
          </c:spPr>
          <c:invertIfNegative val="0"/>
          <c:cat>
            <c:strRef>
              <c:f>'Av Actual and Disc Price'!$A$4:$A$211</c:f>
              <c:strCache>
                <c:ptCount val="207"/>
                <c:pt idx="0">
                  <c:v>3DGlasses</c:v>
                </c:pt>
                <c:pt idx="1">
                  <c:v>Adapters</c:v>
                </c:pt>
                <c:pt idx="2">
                  <c:v>Adapters&amp;Multi-Outlets</c:v>
                </c:pt>
                <c:pt idx="3">
                  <c:v>AirFryers</c:v>
                </c:pt>
                <c:pt idx="4">
                  <c:v>AirPurifiers&amp;Ionizers</c:v>
                </c:pt>
                <c:pt idx="5">
                  <c:v>AutomobileChargers</c:v>
                </c:pt>
                <c:pt idx="6">
                  <c:v>AVReceivers&amp;Amplifiers</c:v>
                </c:pt>
                <c:pt idx="7">
                  <c:v>BackgroundSupports</c:v>
                </c:pt>
                <c:pt idx="8">
                  <c:v>Basic</c:v>
                </c:pt>
                <c:pt idx="9">
                  <c:v>BasicCases</c:v>
                </c:pt>
                <c:pt idx="10">
                  <c:v>BasicMobiles</c:v>
                </c:pt>
                <c:pt idx="11">
                  <c:v>BatteryChargers</c:v>
                </c:pt>
                <c:pt idx="12">
                  <c:v>Bedstand&amp;DeskMounts</c:v>
                </c:pt>
                <c:pt idx="13">
                  <c:v>BluetoothAdapters</c:v>
                </c:pt>
                <c:pt idx="14">
                  <c:v>BluetoothSpeakers</c:v>
                </c:pt>
                <c:pt idx="15">
                  <c:v>BottledInk</c:v>
                </c:pt>
                <c:pt idx="16">
                  <c:v>CableConnectionProtectors</c:v>
                </c:pt>
                <c:pt idx="17">
                  <c:v>Caddies</c:v>
                </c:pt>
                <c:pt idx="18">
                  <c:v>CameraPrivacyCovers</c:v>
                </c:pt>
                <c:pt idx="19">
                  <c:v>CanisterVacuums</c:v>
                </c:pt>
                <c:pt idx="20">
                  <c:v>Cases</c:v>
                </c:pt>
                <c:pt idx="21">
                  <c:v>CeilingFans</c:v>
                </c:pt>
                <c:pt idx="22">
                  <c:v>Choppers</c:v>
                </c:pt>
                <c:pt idx="23">
                  <c:v>CleaningKits</c:v>
                </c:pt>
                <c:pt idx="24">
                  <c:v>CoffeePresses</c:v>
                </c:pt>
                <c:pt idx="25">
                  <c:v>ColdPressJuicers</c:v>
                </c:pt>
                <c:pt idx="26">
                  <c:v>ColouredPaper</c:v>
                </c:pt>
                <c:pt idx="27">
                  <c:v>ColouringPens&amp;Markers</c:v>
                </c:pt>
                <c:pt idx="28">
                  <c:v>CompleteTripodUnits</c:v>
                </c:pt>
                <c:pt idx="29">
                  <c:v>CompositionNotebooks</c:v>
                </c:pt>
                <c:pt idx="30">
                  <c:v>Condenser</c:v>
                </c:pt>
                <c:pt idx="31">
                  <c:v>CoolingPads</c:v>
                </c:pt>
                <c:pt idx="32">
                  <c:v>CordManagement</c:v>
                </c:pt>
                <c:pt idx="33">
                  <c:v>Cradles</c:v>
                </c:pt>
                <c:pt idx="34">
                  <c:v>D√©cor</c:v>
                </c:pt>
                <c:pt idx="35">
                  <c:v>DataCards&amp;Dongles</c:v>
                </c:pt>
                <c:pt idx="36">
                  <c:v>DigitalBathroomScales</c:v>
                </c:pt>
                <c:pt idx="37">
                  <c:v>DigitalKitchenScales</c:v>
                </c:pt>
                <c:pt idx="38">
                  <c:v>DigitalScales</c:v>
                </c:pt>
                <c:pt idx="39">
                  <c:v>DisposableBatteries</c:v>
                </c:pt>
                <c:pt idx="40">
                  <c:v>DomeCameras</c:v>
                </c:pt>
                <c:pt idx="41">
                  <c:v>DripCoffeeMachines</c:v>
                </c:pt>
                <c:pt idx="42">
                  <c:v>DryIrons</c:v>
                </c:pt>
                <c:pt idx="43">
                  <c:v>DustCovers</c:v>
                </c:pt>
                <c:pt idx="44">
                  <c:v>DVICables</c:v>
                </c:pt>
                <c:pt idx="45">
                  <c:v>Earpads</c:v>
                </c:pt>
                <c:pt idx="46">
                  <c:v>EggBoilers</c:v>
                </c:pt>
                <c:pt idx="47">
                  <c:v>ElectricGrinders</c:v>
                </c:pt>
                <c:pt idx="48">
                  <c:v>ElectricHeaters</c:v>
                </c:pt>
                <c:pt idx="49">
                  <c:v>ElectricKettles</c:v>
                </c:pt>
                <c:pt idx="50">
                  <c:v>EspressoMachines</c:v>
                </c:pt>
                <c:pt idx="51">
                  <c:v>EthernetCables</c:v>
                </c:pt>
                <c:pt idx="52">
                  <c:v>ExhaustFans</c:v>
                </c:pt>
                <c:pt idx="53">
                  <c:v>ExternalHardDisks</c:v>
                </c:pt>
                <c:pt idx="54">
                  <c:v>ExternalMemoryCardReaders</c:v>
                </c:pt>
                <c:pt idx="55">
                  <c:v>ExternalSolidStateDrives</c:v>
                </c:pt>
                <c:pt idx="56">
                  <c:v>FanHeaters</c:v>
                </c:pt>
                <c:pt idx="57">
                  <c:v>FanParts&amp;Accessories</c:v>
                </c:pt>
                <c:pt idx="58">
                  <c:v>Film</c:v>
                </c:pt>
                <c:pt idx="59">
                  <c:v>Financial&amp;Business</c:v>
                </c:pt>
                <c:pt idx="60">
                  <c:v>FountainPens</c:v>
                </c:pt>
                <c:pt idx="61">
                  <c:v>Gamepads</c:v>
                </c:pt>
                <c:pt idx="62">
                  <c:v>GamingKeyboards</c:v>
                </c:pt>
                <c:pt idx="63">
                  <c:v>GamingMice</c:v>
                </c:pt>
                <c:pt idx="64">
                  <c:v>GelInkRollerballPens</c:v>
                </c:pt>
                <c:pt idx="65">
                  <c:v>GeneralPurposeBatteries&amp;BatteryChargers</c:v>
                </c:pt>
                <c:pt idx="66">
                  <c:v>GraphicTablets</c:v>
                </c:pt>
                <c:pt idx="67">
                  <c:v>HalogenHeaters</c:v>
                </c:pt>
                <c:pt idx="68">
                  <c:v>HandBlenders</c:v>
                </c:pt>
                <c:pt idx="69">
                  <c:v>HandheldBags</c:v>
                </c:pt>
                <c:pt idx="70">
                  <c:v>HandheldVacuums</c:v>
                </c:pt>
                <c:pt idx="71">
                  <c:v>HandlebarMounts</c:v>
                </c:pt>
                <c:pt idx="72">
                  <c:v>HandMixers</c:v>
                </c:pt>
                <c:pt idx="73">
                  <c:v>HardDiskBags</c:v>
                </c:pt>
                <c:pt idx="74">
                  <c:v>HDMICables</c:v>
                </c:pt>
                <c:pt idx="75">
                  <c:v>Headsets</c:v>
                </c:pt>
                <c:pt idx="76">
                  <c:v>HeatConvectors</c:v>
                </c:pt>
                <c:pt idx="77">
                  <c:v>HEPAAirPurifiers</c:v>
                </c:pt>
                <c:pt idx="78">
                  <c:v>Humidifiers</c:v>
                </c:pt>
                <c:pt idx="79">
                  <c:v>ImmersionRods</c:v>
                </c:pt>
                <c:pt idx="80">
                  <c:v>InductionCooktop</c:v>
                </c:pt>
                <c:pt idx="81">
                  <c:v>In-Ear</c:v>
                </c:pt>
                <c:pt idx="82">
                  <c:v>InkjetInkCartridges</c:v>
                </c:pt>
                <c:pt idx="83">
                  <c:v>InkjetInkRefills&amp;Kits</c:v>
                </c:pt>
                <c:pt idx="84">
                  <c:v>InkjetPrinters</c:v>
                </c:pt>
                <c:pt idx="85">
                  <c:v>InstantWaterHeaters</c:v>
                </c:pt>
                <c:pt idx="86">
                  <c:v>InternalHardDrives</c:v>
                </c:pt>
                <c:pt idx="87">
                  <c:v>InternalSolidStateDrives</c:v>
                </c:pt>
                <c:pt idx="88">
                  <c:v>JuicerMixerGrinders</c:v>
                </c:pt>
                <c:pt idx="89">
                  <c:v>Juicers</c:v>
                </c:pt>
                <c:pt idx="90">
                  <c:v>Kettle&amp;ToasterSets</c:v>
                </c:pt>
                <c:pt idx="91">
                  <c:v>Keyboard&amp;MouseSets</c:v>
                </c:pt>
                <c:pt idx="92">
                  <c:v>Keyboards</c:v>
                </c:pt>
                <c:pt idx="93">
                  <c:v>Lamps</c:v>
                </c:pt>
                <c:pt idx="94">
                  <c:v>Lapdesks</c:v>
                </c:pt>
                <c:pt idx="95">
                  <c:v>LaptopAccessories</c:v>
                </c:pt>
                <c:pt idx="96">
                  <c:v>LaptopChargers&amp;PowerSupplies</c:v>
                </c:pt>
                <c:pt idx="97">
                  <c:v>LaptopSleeves&amp;Slipcases</c:v>
                </c:pt>
                <c:pt idx="98">
                  <c:v>LaundryBags</c:v>
                </c:pt>
                <c:pt idx="99">
                  <c:v>LaundryBaskets</c:v>
                </c:pt>
                <c:pt idx="100">
                  <c:v>LintShavers</c:v>
                </c:pt>
                <c:pt idx="101">
                  <c:v>LiquidInkRollerballPens</c:v>
                </c:pt>
                <c:pt idx="102">
                  <c:v>Macro&amp;RinglightFlashes</c:v>
                </c:pt>
                <c:pt idx="103">
                  <c:v>MeasuringSpoons</c:v>
                </c:pt>
                <c:pt idx="104">
                  <c:v>Memory</c:v>
                </c:pt>
                <c:pt idx="105">
                  <c:v>Mice</c:v>
                </c:pt>
                <c:pt idx="106">
                  <c:v>MicroSD</c:v>
                </c:pt>
                <c:pt idx="107">
                  <c:v>MilkFrothers</c:v>
                </c:pt>
                <c:pt idx="108">
                  <c:v>MiniFoodProcessors&amp;Choppers</c:v>
                </c:pt>
                <c:pt idx="109">
                  <c:v>MixerGrinders</c:v>
                </c:pt>
                <c:pt idx="110">
                  <c:v>Monitors</c:v>
                </c:pt>
                <c:pt idx="111">
                  <c:v>Mounts</c:v>
                </c:pt>
                <c:pt idx="112">
                  <c:v>MousePads</c:v>
                </c:pt>
                <c:pt idx="113">
                  <c:v>MultimediaSpeakerSystems</c:v>
                </c:pt>
                <c:pt idx="114">
                  <c:v>NetworkingDevices</c:v>
                </c:pt>
                <c:pt idx="115">
                  <c:v>NotebookComputerStands</c:v>
                </c:pt>
                <c:pt idx="116">
                  <c:v>Notebooks,WritingPads&amp;Diaries</c:v>
                </c:pt>
                <c:pt idx="117">
                  <c:v>Notepads&amp;MemoBooks</c:v>
                </c:pt>
                <c:pt idx="118">
                  <c:v>On-Ear</c:v>
                </c:pt>
                <c:pt idx="119">
                  <c:v>OpticalCables</c:v>
                </c:pt>
                <c:pt idx="120">
                  <c:v>OTGAdapters</c:v>
                </c:pt>
                <c:pt idx="121">
                  <c:v>OutdoorSpeakers</c:v>
                </c:pt>
                <c:pt idx="122">
                  <c:v>OvenToasterGrills</c:v>
                </c:pt>
                <c:pt idx="123">
                  <c:v>Over-Ear</c:v>
                </c:pt>
                <c:pt idx="124">
                  <c:v>PaintingMaterials</c:v>
                </c:pt>
                <c:pt idx="125">
                  <c:v>Paints</c:v>
                </c:pt>
                <c:pt idx="126">
                  <c:v>PCHeadsets</c:v>
                </c:pt>
                <c:pt idx="127">
                  <c:v>PCMicrophones</c:v>
                </c:pt>
                <c:pt idx="128">
                  <c:v>PCSpeakers</c:v>
                </c:pt>
                <c:pt idx="129">
                  <c:v>PedestalFans</c:v>
                </c:pt>
                <c:pt idx="130">
                  <c:v>PenDrives</c:v>
                </c:pt>
                <c:pt idx="131">
                  <c:v>Pens</c:v>
                </c:pt>
                <c:pt idx="132">
                  <c:v>PhoneCharms</c:v>
                </c:pt>
                <c:pt idx="133">
                  <c:v>Pop-upToasters</c:v>
                </c:pt>
                <c:pt idx="134">
                  <c:v>PowerBanks</c:v>
                </c:pt>
                <c:pt idx="135">
                  <c:v>PowerLANAdapters</c:v>
                </c:pt>
                <c:pt idx="136">
                  <c:v>PressureWashers,Steam&amp;WindowCleaners</c:v>
                </c:pt>
                <c:pt idx="137">
                  <c:v>Printers</c:v>
                </c:pt>
                <c:pt idx="138">
                  <c:v>Projectors</c:v>
                </c:pt>
                <c:pt idx="139">
                  <c:v>RCACables</c:v>
                </c:pt>
                <c:pt idx="140">
                  <c:v>RechargeableBatteries</c:v>
                </c:pt>
                <c:pt idx="141">
                  <c:v>RemoteControls</c:v>
                </c:pt>
                <c:pt idx="142">
                  <c:v>Repeaters&amp;Extenders</c:v>
                </c:pt>
                <c:pt idx="143">
                  <c:v>RetractableBallpointPens</c:v>
                </c:pt>
                <c:pt idx="144">
                  <c:v>Rice&amp;PastaCookers</c:v>
                </c:pt>
                <c:pt idx="145">
                  <c:v>RoboticVacuums</c:v>
                </c:pt>
                <c:pt idx="146">
                  <c:v>RoomHeaters</c:v>
                </c:pt>
                <c:pt idx="147">
                  <c:v>RotiMakers</c:v>
                </c:pt>
                <c:pt idx="148">
                  <c:v>Routers</c:v>
                </c:pt>
                <c:pt idx="149">
                  <c:v>SandwichMakers</c:v>
                </c:pt>
                <c:pt idx="150">
                  <c:v>SATACables</c:v>
                </c:pt>
                <c:pt idx="151">
                  <c:v>SatelliteReceivers</c:v>
                </c:pt>
                <c:pt idx="152">
                  <c:v>Scientific</c:v>
                </c:pt>
                <c:pt idx="153">
                  <c:v>ScreenProtectors</c:v>
                </c:pt>
                <c:pt idx="154">
                  <c:v>SecureDigitalCards</c:v>
                </c:pt>
                <c:pt idx="155">
                  <c:v>SelfieLights</c:v>
                </c:pt>
                <c:pt idx="156">
                  <c:v>SelfieSticks</c:v>
                </c:pt>
                <c:pt idx="157">
                  <c:v>Sewing&amp;EmbroideryMachines</c:v>
                </c:pt>
                <c:pt idx="158">
                  <c:v>Shower&amp;WallMounts</c:v>
                </c:pt>
                <c:pt idx="159">
                  <c:v>SmallApplianceParts&amp;Accessories</c:v>
                </c:pt>
                <c:pt idx="160">
                  <c:v>SmallKitchenAppliances</c:v>
                </c:pt>
                <c:pt idx="161">
                  <c:v>Smartphones</c:v>
                </c:pt>
                <c:pt idx="162">
                  <c:v>SmartTelevisions</c:v>
                </c:pt>
                <c:pt idx="163">
                  <c:v>SmartWatches</c:v>
                </c:pt>
                <c:pt idx="164">
                  <c:v>SoundbarSpeakers</c:v>
                </c:pt>
                <c:pt idx="165">
                  <c:v>SpeakerCables</c:v>
                </c:pt>
                <c:pt idx="166">
                  <c:v>Split-SystemAirConditioners</c:v>
                </c:pt>
                <c:pt idx="167">
                  <c:v>SprayBottles</c:v>
                </c:pt>
                <c:pt idx="168">
                  <c:v>StandardTelevisions</c:v>
                </c:pt>
                <c:pt idx="169">
                  <c:v>StandMixerAccessories</c:v>
                </c:pt>
                <c:pt idx="170">
                  <c:v>StandMixers</c:v>
                </c:pt>
                <c:pt idx="171">
                  <c:v>Stands</c:v>
                </c:pt>
                <c:pt idx="172">
                  <c:v>SteamIrons</c:v>
                </c:pt>
                <c:pt idx="173">
                  <c:v>StickBallpointPens</c:v>
                </c:pt>
                <c:pt idx="174">
                  <c:v>StorageWaterHeaters</c:v>
                </c:pt>
                <c:pt idx="175">
                  <c:v>StovetopEspressoPots</c:v>
                </c:pt>
                <c:pt idx="176">
                  <c:v>StreamingClients</c:v>
                </c:pt>
                <c:pt idx="177">
                  <c:v>StylusPens</c:v>
                </c:pt>
                <c:pt idx="178">
                  <c:v>SurgeProtectors</c:v>
                </c:pt>
                <c:pt idx="179">
                  <c:v>TableFans</c:v>
                </c:pt>
                <c:pt idx="180">
                  <c:v>Tabletop&amp;TravelTripods</c:v>
                </c:pt>
                <c:pt idx="181">
                  <c:v>Tablets</c:v>
                </c:pt>
                <c:pt idx="182">
                  <c:v>Tape</c:v>
                </c:pt>
                <c:pt idx="183">
                  <c:v>TonerCartridges</c:v>
                </c:pt>
                <c:pt idx="184">
                  <c:v>TowerSpeakers</c:v>
                </c:pt>
                <c:pt idx="185">
                  <c:v>TraditionalLaptops</c:v>
                </c:pt>
                <c:pt idx="186">
                  <c:v>TripodLegs</c:v>
                </c:pt>
                <c:pt idx="187">
                  <c:v>Tripods</c:v>
                </c:pt>
                <c:pt idx="188">
                  <c:v>TVWall&amp;CeilingMounts</c:v>
                </c:pt>
                <c:pt idx="189">
                  <c:v>UninterruptedPowerSupplies</c:v>
                </c:pt>
                <c:pt idx="190">
                  <c:v>USBCables</c:v>
                </c:pt>
                <c:pt idx="191">
                  <c:v>USBHubs</c:v>
                </c:pt>
                <c:pt idx="192">
                  <c:v>USBtoUSBAdapters</c:v>
                </c:pt>
                <c:pt idx="193">
                  <c:v>VacuumSealers</c:v>
                </c:pt>
                <c:pt idx="194">
                  <c:v>VideoCameras</c:v>
                </c:pt>
                <c:pt idx="195">
                  <c:v>WaffleMakers&amp;Irons</c:v>
                </c:pt>
                <c:pt idx="196">
                  <c:v>WallChargers</c:v>
                </c:pt>
                <c:pt idx="197">
                  <c:v>WaterCartridges</c:v>
                </c:pt>
                <c:pt idx="198">
                  <c:v>WaterFilters&amp;Purifiers</c:v>
                </c:pt>
                <c:pt idx="199">
                  <c:v>WaterPurifierAccessories</c:v>
                </c:pt>
                <c:pt idx="200">
                  <c:v>Webcams</c:v>
                </c:pt>
                <c:pt idx="201">
                  <c:v>Wet-DryVacuums</c:v>
                </c:pt>
                <c:pt idx="202">
                  <c:v>WetGrinders</c:v>
                </c:pt>
                <c:pt idx="203">
                  <c:v>WireboundNotebooks</c:v>
                </c:pt>
                <c:pt idx="204">
                  <c:v>WirelessUSBAdapters</c:v>
                </c:pt>
                <c:pt idx="205">
                  <c:v>WoodenPencils</c:v>
                </c:pt>
                <c:pt idx="206">
                  <c:v>YogurtMakers</c:v>
                </c:pt>
              </c:strCache>
            </c:strRef>
          </c:cat>
          <c:val>
            <c:numRef>
              <c:f>'Av Actual and Disc Price'!$C$4:$C$211</c:f>
              <c:numCache>
                <c:formatCode>_-[$£-809]* #,##0.00_-;\-[$£-809]* #,##0.00_-;_-[$£-809]* "-"??_-;_-@_-</c:formatCode>
                <c:ptCount val="207"/>
                <c:pt idx="0">
                  <c:v>2699</c:v>
                </c:pt>
                <c:pt idx="1">
                  <c:v>149.66666666666666</c:v>
                </c:pt>
                <c:pt idx="2">
                  <c:v>425</c:v>
                </c:pt>
                <c:pt idx="3">
                  <c:v>6276.4</c:v>
                </c:pt>
                <c:pt idx="4">
                  <c:v>2339</c:v>
                </c:pt>
                <c:pt idx="5">
                  <c:v>495.8</c:v>
                </c:pt>
                <c:pt idx="6">
                  <c:v>1990</c:v>
                </c:pt>
                <c:pt idx="7">
                  <c:v>699</c:v>
                </c:pt>
                <c:pt idx="8">
                  <c:v>440</c:v>
                </c:pt>
                <c:pt idx="9">
                  <c:v>637.75</c:v>
                </c:pt>
                <c:pt idx="10">
                  <c:v>1721.8888888888889</c:v>
                </c:pt>
                <c:pt idx="11">
                  <c:v>299</c:v>
                </c:pt>
                <c:pt idx="12">
                  <c:v>375</c:v>
                </c:pt>
                <c:pt idx="13">
                  <c:v>599</c:v>
                </c:pt>
                <c:pt idx="14">
                  <c:v>1249</c:v>
                </c:pt>
                <c:pt idx="15">
                  <c:v>95</c:v>
                </c:pt>
                <c:pt idx="16">
                  <c:v>99</c:v>
                </c:pt>
                <c:pt idx="17">
                  <c:v>199</c:v>
                </c:pt>
                <c:pt idx="18">
                  <c:v>122.33333333333333</c:v>
                </c:pt>
                <c:pt idx="19">
                  <c:v>5399</c:v>
                </c:pt>
                <c:pt idx="20">
                  <c:v>405.66666666666669</c:v>
                </c:pt>
                <c:pt idx="21">
                  <c:v>2055.909090909091</c:v>
                </c:pt>
                <c:pt idx="22">
                  <c:v>199</c:v>
                </c:pt>
                <c:pt idx="23">
                  <c:v>299</c:v>
                </c:pt>
                <c:pt idx="24">
                  <c:v>1099</c:v>
                </c:pt>
                <c:pt idx="25">
                  <c:v>12609</c:v>
                </c:pt>
                <c:pt idx="26">
                  <c:v>99</c:v>
                </c:pt>
                <c:pt idx="27">
                  <c:v>150</c:v>
                </c:pt>
                <c:pt idx="28">
                  <c:v>1549</c:v>
                </c:pt>
                <c:pt idx="29">
                  <c:v>227.14285714285714</c:v>
                </c:pt>
                <c:pt idx="30">
                  <c:v>638</c:v>
                </c:pt>
                <c:pt idx="31">
                  <c:v>799</c:v>
                </c:pt>
                <c:pt idx="32">
                  <c:v>249</c:v>
                </c:pt>
                <c:pt idx="33">
                  <c:v>479</c:v>
                </c:pt>
                <c:pt idx="34">
                  <c:v>101.4</c:v>
                </c:pt>
                <c:pt idx="35">
                  <c:v>2099</c:v>
                </c:pt>
                <c:pt idx="36">
                  <c:v>899</c:v>
                </c:pt>
                <c:pt idx="37">
                  <c:v>552.9</c:v>
                </c:pt>
                <c:pt idx="38">
                  <c:v>519</c:v>
                </c:pt>
                <c:pt idx="39">
                  <c:v>327.42857142857144</c:v>
                </c:pt>
                <c:pt idx="40">
                  <c:v>2757.2</c:v>
                </c:pt>
                <c:pt idx="41">
                  <c:v>1004.4</c:v>
                </c:pt>
                <c:pt idx="42">
                  <c:v>762.16666666666663</c:v>
                </c:pt>
                <c:pt idx="43">
                  <c:v>77</c:v>
                </c:pt>
                <c:pt idx="44">
                  <c:v>499</c:v>
                </c:pt>
                <c:pt idx="45">
                  <c:v>99</c:v>
                </c:pt>
                <c:pt idx="46">
                  <c:v>812.72727272727275</c:v>
                </c:pt>
                <c:pt idx="47">
                  <c:v>244</c:v>
                </c:pt>
                <c:pt idx="48">
                  <c:v>1997.0885000000003</c:v>
                </c:pt>
                <c:pt idx="49">
                  <c:v>1117.2631578947369</c:v>
                </c:pt>
                <c:pt idx="50">
                  <c:v>4799</c:v>
                </c:pt>
                <c:pt idx="51">
                  <c:v>262.5</c:v>
                </c:pt>
                <c:pt idx="52">
                  <c:v>1465.6666666666667</c:v>
                </c:pt>
                <c:pt idx="53">
                  <c:v>3516.8333333333335</c:v>
                </c:pt>
                <c:pt idx="54">
                  <c:v>549</c:v>
                </c:pt>
                <c:pt idx="55">
                  <c:v>10389</c:v>
                </c:pt>
                <c:pt idx="56">
                  <c:v>2470.15</c:v>
                </c:pt>
                <c:pt idx="57">
                  <c:v>699</c:v>
                </c:pt>
                <c:pt idx="58">
                  <c:v>549</c:v>
                </c:pt>
                <c:pt idx="59">
                  <c:v>535</c:v>
                </c:pt>
                <c:pt idx="60">
                  <c:v>225</c:v>
                </c:pt>
                <c:pt idx="61">
                  <c:v>899</c:v>
                </c:pt>
                <c:pt idx="62">
                  <c:v>1772.3333333333333</c:v>
                </c:pt>
                <c:pt idx="63">
                  <c:v>943.66666666666663</c:v>
                </c:pt>
                <c:pt idx="64">
                  <c:v>150</c:v>
                </c:pt>
                <c:pt idx="65">
                  <c:v>489.25</c:v>
                </c:pt>
                <c:pt idx="66">
                  <c:v>569.81818181818187</c:v>
                </c:pt>
                <c:pt idx="67">
                  <c:v>1804</c:v>
                </c:pt>
                <c:pt idx="68">
                  <c:v>1000.5263157894736</c:v>
                </c:pt>
                <c:pt idx="69">
                  <c:v>253</c:v>
                </c:pt>
                <c:pt idx="70">
                  <c:v>2780.375</c:v>
                </c:pt>
                <c:pt idx="71">
                  <c:v>689</c:v>
                </c:pt>
                <c:pt idx="72">
                  <c:v>984</c:v>
                </c:pt>
                <c:pt idx="73">
                  <c:v>298.33333333333331</c:v>
                </c:pt>
                <c:pt idx="74">
                  <c:v>406.29166666666669</c:v>
                </c:pt>
                <c:pt idx="75">
                  <c:v>1312.6666666666667</c:v>
                </c:pt>
                <c:pt idx="76">
                  <c:v>2209</c:v>
                </c:pt>
                <c:pt idx="77">
                  <c:v>11917</c:v>
                </c:pt>
                <c:pt idx="78">
                  <c:v>2012.6666666666667</c:v>
                </c:pt>
                <c:pt idx="79">
                  <c:v>722.66666666666663</c:v>
                </c:pt>
                <c:pt idx="80">
                  <c:v>2113.9</c:v>
                </c:pt>
                <c:pt idx="81">
                  <c:v>976.17307692307691</c:v>
                </c:pt>
                <c:pt idx="82">
                  <c:v>612.5</c:v>
                </c:pt>
                <c:pt idx="83">
                  <c:v>549</c:v>
                </c:pt>
                <c:pt idx="84">
                  <c:v>5923.5</c:v>
                </c:pt>
                <c:pt idx="85">
                  <c:v>2402.1739130434785</c:v>
                </c:pt>
                <c:pt idx="86">
                  <c:v>199</c:v>
                </c:pt>
                <c:pt idx="87">
                  <c:v>2277</c:v>
                </c:pt>
                <c:pt idx="88">
                  <c:v>2745.0833333333335</c:v>
                </c:pt>
                <c:pt idx="89">
                  <c:v>3499</c:v>
                </c:pt>
                <c:pt idx="90">
                  <c:v>971.15384615384619</c:v>
                </c:pt>
                <c:pt idx="91">
                  <c:v>1188.7</c:v>
                </c:pt>
                <c:pt idx="92">
                  <c:v>1282.4000000000001</c:v>
                </c:pt>
                <c:pt idx="93">
                  <c:v>104.8</c:v>
                </c:pt>
                <c:pt idx="94">
                  <c:v>672.57142857142856</c:v>
                </c:pt>
                <c:pt idx="95">
                  <c:v>1399</c:v>
                </c:pt>
                <c:pt idx="96">
                  <c:v>809.2</c:v>
                </c:pt>
                <c:pt idx="97">
                  <c:v>360.66666666666669</c:v>
                </c:pt>
                <c:pt idx="98">
                  <c:v>320</c:v>
                </c:pt>
                <c:pt idx="99">
                  <c:v>394.92769230769227</c:v>
                </c:pt>
                <c:pt idx="100">
                  <c:v>505.63636363636363</c:v>
                </c:pt>
                <c:pt idx="101">
                  <c:v>255</c:v>
                </c:pt>
                <c:pt idx="102">
                  <c:v>799</c:v>
                </c:pt>
                <c:pt idx="103">
                  <c:v>204</c:v>
                </c:pt>
                <c:pt idx="104">
                  <c:v>1792</c:v>
                </c:pt>
                <c:pt idx="105">
                  <c:v>609.33333333333337</c:v>
                </c:pt>
                <c:pt idx="106">
                  <c:v>839.76923076923072</c:v>
                </c:pt>
                <c:pt idx="107">
                  <c:v>519</c:v>
                </c:pt>
                <c:pt idx="108">
                  <c:v>1285.375</c:v>
                </c:pt>
                <c:pt idx="109">
                  <c:v>3004.7214814814815</c:v>
                </c:pt>
                <c:pt idx="110">
                  <c:v>8199</c:v>
                </c:pt>
                <c:pt idx="111">
                  <c:v>349</c:v>
                </c:pt>
                <c:pt idx="112">
                  <c:v>368.625</c:v>
                </c:pt>
                <c:pt idx="113">
                  <c:v>499</c:v>
                </c:pt>
                <c:pt idx="114">
                  <c:v>1199</c:v>
                </c:pt>
                <c:pt idx="115">
                  <c:v>415.66666666666669</c:v>
                </c:pt>
                <c:pt idx="116">
                  <c:v>1399</c:v>
                </c:pt>
                <c:pt idx="117">
                  <c:v>144</c:v>
                </c:pt>
                <c:pt idx="118">
                  <c:v>1113.625</c:v>
                </c:pt>
                <c:pt idx="119">
                  <c:v>663.66666666666663</c:v>
                </c:pt>
                <c:pt idx="120">
                  <c:v>139</c:v>
                </c:pt>
                <c:pt idx="121">
                  <c:v>1049</c:v>
                </c:pt>
                <c:pt idx="122">
                  <c:v>5149</c:v>
                </c:pt>
                <c:pt idx="123">
                  <c:v>1224</c:v>
                </c:pt>
                <c:pt idx="124">
                  <c:v>230</c:v>
                </c:pt>
                <c:pt idx="125">
                  <c:v>233.66666666666666</c:v>
                </c:pt>
                <c:pt idx="126">
                  <c:v>649</c:v>
                </c:pt>
                <c:pt idx="127">
                  <c:v>574</c:v>
                </c:pt>
                <c:pt idx="128">
                  <c:v>749</c:v>
                </c:pt>
                <c:pt idx="129">
                  <c:v>1982.84</c:v>
                </c:pt>
                <c:pt idx="130">
                  <c:v>668.6</c:v>
                </c:pt>
                <c:pt idx="131">
                  <c:v>90</c:v>
                </c:pt>
                <c:pt idx="132">
                  <c:v>99</c:v>
                </c:pt>
                <c:pt idx="133">
                  <c:v>1564.3333333333333</c:v>
                </c:pt>
                <c:pt idx="134">
                  <c:v>1551.5833333333333</c:v>
                </c:pt>
                <c:pt idx="135">
                  <c:v>1199</c:v>
                </c:pt>
                <c:pt idx="136">
                  <c:v>5229</c:v>
                </c:pt>
                <c:pt idx="137">
                  <c:v>5065.666666666667</c:v>
                </c:pt>
                <c:pt idx="138">
                  <c:v>9990</c:v>
                </c:pt>
                <c:pt idx="139">
                  <c:v>464</c:v>
                </c:pt>
                <c:pt idx="140">
                  <c:v>376</c:v>
                </c:pt>
                <c:pt idx="141">
                  <c:v>438.9387755102041</c:v>
                </c:pt>
                <c:pt idx="142">
                  <c:v>1652.3333333333333</c:v>
                </c:pt>
                <c:pt idx="143">
                  <c:v>329</c:v>
                </c:pt>
                <c:pt idx="144">
                  <c:v>2651.8</c:v>
                </c:pt>
                <c:pt idx="145">
                  <c:v>23449.5</c:v>
                </c:pt>
                <c:pt idx="146">
                  <c:v>4524</c:v>
                </c:pt>
                <c:pt idx="147">
                  <c:v>1999</c:v>
                </c:pt>
                <c:pt idx="148">
                  <c:v>1626.3333333333333</c:v>
                </c:pt>
                <c:pt idx="149">
                  <c:v>1465.5454545454545</c:v>
                </c:pt>
                <c:pt idx="150">
                  <c:v>349</c:v>
                </c:pt>
                <c:pt idx="151">
                  <c:v>1155</c:v>
                </c:pt>
                <c:pt idx="152">
                  <c:v>908.5</c:v>
                </c:pt>
                <c:pt idx="153">
                  <c:v>569.5</c:v>
                </c:pt>
                <c:pt idx="154">
                  <c:v>449</c:v>
                </c:pt>
                <c:pt idx="155">
                  <c:v>1699</c:v>
                </c:pt>
                <c:pt idx="156">
                  <c:v>999</c:v>
                </c:pt>
                <c:pt idx="157">
                  <c:v>3391.75</c:v>
                </c:pt>
                <c:pt idx="158">
                  <c:v>89</c:v>
                </c:pt>
                <c:pt idx="159">
                  <c:v>688</c:v>
                </c:pt>
                <c:pt idx="160">
                  <c:v>2599</c:v>
                </c:pt>
                <c:pt idx="161">
                  <c:v>15754.441176470587</c:v>
                </c:pt>
                <c:pt idx="162">
                  <c:v>24840.190476190477</c:v>
                </c:pt>
                <c:pt idx="163">
                  <c:v>2339.6973684210525</c:v>
                </c:pt>
                <c:pt idx="164">
                  <c:v>4999</c:v>
                </c:pt>
                <c:pt idx="165">
                  <c:v>399</c:v>
                </c:pt>
                <c:pt idx="166">
                  <c:v>42990</c:v>
                </c:pt>
                <c:pt idx="167">
                  <c:v>137</c:v>
                </c:pt>
                <c:pt idx="168">
                  <c:v>7180.833333333333</c:v>
                </c:pt>
                <c:pt idx="169">
                  <c:v>635</c:v>
                </c:pt>
                <c:pt idx="170">
                  <c:v>5999</c:v>
                </c:pt>
                <c:pt idx="171">
                  <c:v>176.27272727272728</c:v>
                </c:pt>
                <c:pt idx="172">
                  <c:v>3071.25</c:v>
                </c:pt>
                <c:pt idx="173">
                  <c:v>244.33333333333334</c:v>
                </c:pt>
                <c:pt idx="174">
                  <c:v>6323.333333333333</c:v>
                </c:pt>
                <c:pt idx="175">
                  <c:v>599</c:v>
                </c:pt>
                <c:pt idx="176">
                  <c:v>4699</c:v>
                </c:pt>
                <c:pt idx="177">
                  <c:v>1558.5</c:v>
                </c:pt>
                <c:pt idx="178">
                  <c:v>1289</c:v>
                </c:pt>
                <c:pt idx="179">
                  <c:v>1673.5</c:v>
                </c:pt>
                <c:pt idx="180">
                  <c:v>562.5</c:v>
                </c:pt>
                <c:pt idx="181">
                  <c:v>26999</c:v>
                </c:pt>
                <c:pt idx="182">
                  <c:v>130</c:v>
                </c:pt>
                <c:pt idx="183">
                  <c:v>598</c:v>
                </c:pt>
                <c:pt idx="184">
                  <c:v>2299</c:v>
                </c:pt>
                <c:pt idx="185">
                  <c:v>37247</c:v>
                </c:pt>
                <c:pt idx="186">
                  <c:v>374</c:v>
                </c:pt>
                <c:pt idx="187">
                  <c:v>539</c:v>
                </c:pt>
                <c:pt idx="188">
                  <c:v>872.66666666666663</c:v>
                </c:pt>
                <c:pt idx="189">
                  <c:v>3299</c:v>
                </c:pt>
                <c:pt idx="190">
                  <c:v>360.72369098712448</c:v>
                </c:pt>
                <c:pt idx="191">
                  <c:v>553</c:v>
                </c:pt>
                <c:pt idx="192">
                  <c:v>221.5</c:v>
                </c:pt>
                <c:pt idx="193">
                  <c:v>387.42857142857144</c:v>
                </c:pt>
                <c:pt idx="194">
                  <c:v>499</c:v>
                </c:pt>
                <c:pt idx="195">
                  <c:v>999</c:v>
                </c:pt>
                <c:pt idx="196">
                  <c:v>546.875</c:v>
                </c:pt>
                <c:pt idx="197">
                  <c:v>793</c:v>
                </c:pt>
                <c:pt idx="198">
                  <c:v>7015.25</c:v>
                </c:pt>
                <c:pt idx="199">
                  <c:v>409.54545454545456</c:v>
                </c:pt>
                <c:pt idx="200">
                  <c:v>1940</c:v>
                </c:pt>
                <c:pt idx="201">
                  <c:v>5646.333333333333</c:v>
                </c:pt>
                <c:pt idx="202">
                  <c:v>3683.83</c:v>
                </c:pt>
                <c:pt idx="203">
                  <c:v>141.25</c:v>
                </c:pt>
                <c:pt idx="204">
                  <c:v>722.11111111111109</c:v>
                </c:pt>
                <c:pt idx="205">
                  <c:v>99</c:v>
                </c:pt>
                <c:pt idx="206">
                  <c:v>587</c:v>
                </c:pt>
              </c:numCache>
            </c:numRef>
          </c:val>
          <c:extLst>
            <c:ext xmlns:c16="http://schemas.microsoft.com/office/drawing/2014/chart" uri="{C3380CC4-5D6E-409C-BE32-E72D297353CC}">
              <c16:uniqueId val="{00000003-AE77-45B9-B8A2-BFA97EA9A7DE}"/>
            </c:ext>
          </c:extLst>
        </c:ser>
        <c:dLbls>
          <c:showLegendKey val="0"/>
          <c:showVal val="0"/>
          <c:showCatName val="0"/>
          <c:showSerName val="0"/>
          <c:showPercent val="0"/>
          <c:showBubbleSize val="0"/>
        </c:dLbls>
        <c:gapWidth val="182"/>
        <c:axId val="982727175"/>
        <c:axId val="982736903"/>
      </c:barChart>
      <c:catAx>
        <c:axId val="9827271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2736903"/>
        <c:crosses val="autoZero"/>
        <c:auto val="1"/>
        <c:lblAlgn val="ctr"/>
        <c:lblOffset val="100"/>
        <c:noMultiLvlLbl val="0"/>
      </c:catAx>
      <c:valAx>
        <c:axId val="982736903"/>
        <c:scaling>
          <c:orientation val="minMax"/>
        </c:scaling>
        <c:delete val="0"/>
        <c:axPos val="b"/>
        <c:majorGridlines>
          <c:spPr>
            <a:ln w="9525" cap="flat" cmpd="sng" algn="ctr">
              <a:solidFill>
                <a:schemeClr val="tx1">
                  <a:lumMod val="15000"/>
                  <a:lumOff val="85000"/>
                </a:schemeClr>
              </a:solidFill>
              <a:round/>
            </a:ln>
            <a:effectLst/>
          </c:spPr>
        </c:majorGridlines>
        <c:numFmt formatCode="_-[$£-809]* #,##0.00_-;\-[$£-809]* #,##0.00_-;_-[$£-8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2727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.xlsx]Av Discount % by Category!Discount_% by Category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Discount % By Category</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
        <c:idx val="72"/>
        <c:spPr>
          <a:solidFill>
            <a:schemeClr val="accent1"/>
          </a:solidFill>
          <a:ln w="19050">
            <a:solidFill>
              <a:schemeClr val="lt1"/>
            </a:solidFill>
          </a:ln>
          <a:effectLst/>
        </c:spPr>
      </c:pivotFmt>
      <c:pivotFmt>
        <c:idx val="73"/>
        <c:spPr>
          <a:solidFill>
            <a:schemeClr val="accent1"/>
          </a:solidFill>
          <a:ln w="19050">
            <a:solidFill>
              <a:schemeClr val="lt1"/>
            </a:solidFill>
          </a:ln>
          <a:effectLst/>
        </c:spPr>
      </c:pivotFmt>
      <c:pivotFmt>
        <c:idx val="74"/>
        <c:spPr>
          <a:solidFill>
            <a:schemeClr val="accent1"/>
          </a:solidFill>
          <a:ln w="19050">
            <a:solidFill>
              <a:schemeClr val="lt1"/>
            </a:solidFill>
          </a:ln>
          <a:effectLst/>
        </c:spPr>
      </c:pivotFmt>
      <c:pivotFmt>
        <c:idx val="75"/>
        <c:spPr>
          <a:solidFill>
            <a:schemeClr val="accent1"/>
          </a:solidFill>
          <a:ln w="19050">
            <a:solidFill>
              <a:schemeClr val="lt1"/>
            </a:solidFill>
          </a:ln>
          <a:effectLst/>
        </c:spPr>
      </c:pivotFmt>
      <c:pivotFmt>
        <c:idx val="76"/>
        <c:spPr>
          <a:solidFill>
            <a:schemeClr val="accent1"/>
          </a:solidFill>
          <a:ln w="19050">
            <a:solidFill>
              <a:schemeClr val="lt1"/>
            </a:solidFill>
          </a:ln>
          <a:effectLst/>
        </c:spPr>
      </c:pivotFmt>
      <c:pivotFmt>
        <c:idx val="77"/>
        <c:spPr>
          <a:solidFill>
            <a:schemeClr val="accent1"/>
          </a:solidFill>
          <a:ln w="19050">
            <a:solidFill>
              <a:schemeClr val="lt1"/>
            </a:solidFill>
          </a:ln>
          <a:effectLst/>
        </c:spPr>
      </c:pivotFmt>
      <c:pivotFmt>
        <c:idx val="78"/>
        <c:spPr>
          <a:solidFill>
            <a:schemeClr val="accent1"/>
          </a:solidFill>
          <a:ln w="19050">
            <a:solidFill>
              <a:schemeClr val="lt1"/>
            </a:solidFill>
          </a:ln>
          <a:effectLst/>
        </c:spPr>
      </c:pivotFmt>
      <c:pivotFmt>
        <c:idx val="79"/>
        <c:spPr>
          <a:solidFill>
            <a:schemeClr val="accent1"/>
          </a:solidFill>
          <a:ln w="19050">
            <a:solidFill>
              <a:schemeClr val="lt1"/>
            </a:solidFill>
          </a:ln>
          <a:effectLst/>
        </c:spPr>
      </c:pivotFmt>
      <c:pivotFmt>
        <c:idx val="80"/>
        <c:spPr>
          <a:solidFill>
            <a:schemeClr val="accent1"/>
          </a:solidFill>
          <a:ln w="19050">
            <a:solidFill>
              <a:schemeClr val="lt1"/>
            </a:solidFill>
          </a:ln>
          <a:effectLst/>
        </c:spPr>
      </c:pivotFmt>
      <c:pivotFmt>
        <c:idx val="81"/>
        <c:spPr>
          <a:solidFill>
            <a:schemeClr val="accent1"/>
          </a:solidFill>
          <a:ln w="19050">
            <a:solidFill>
              <a:schemeClr val="lt1"/>
            </a:solidFill>
          </a:ln>
          <a:effectLst/>
        </c:spPr>
      </c:pivotFmt>
      <c:pivotFmt>
        <c:idx val="82"/>
        <c:spPr>
          <a:solidFill>
            <a:schemeClr val="accent1"/>
          </a:solidFill>
          <a:ln w="19050">
            <a:solidFill>
              <a:schemeClr val="lt1"/>
            </a:solidFill>
          </a:ln>
          <a:effectLst/>
        </c:spPr>
      </c:pivotFmt>
      <c:pivotFmt>
        <c:idx val="83"/>
        <c:spPr>
          <a:solidFill>
            <a:schemeClr val="accent1"/>
          </a:solidFill>
          <a:ln w="19050">
            <a:solidFill>
              <a:schemeClr val="lt1"/>
            </a:solidFill>
          </a:ln>
          <a:effectLst/>
        </c:spPr>
      </c:pivotFmt>
      <c:pivotFmt>
        <c:idx val="84"/>
        <c:spPr>
          <a:solidFill>
            <a:schemeClr val="accent1"/>
          </a:solidFill>
          <a:ln w="19050">
            <a:solidFill>
              <a:schemeClr val="lt1"/>
            </a:solidFill>
          </a:ln>
          <a:effectLst/>
        </c:spPr>
      </c:pivotFmt>
      <c:pivotFmt>
        <c:idx val="85"/>
        <c:spPr>
          <a:solidFill>
            <a:schemeClr val="accent1"/>
          </a:solidFill>
          <a:ln w="19050">
            <a:solidFill>
              <a:schemeClr val="lt1"/>
            </a:solidFill>
          </a:ln>
          <a:effectLst/>
        </c:spPr>
      </c:pivotFmt>
      <c:pivotFmt>
        <c:idx val="86"/>
        <c:spPr>
          <a:solidFill>
            <a:schemeClr val="accent1"/>
          </a:solidFill>
          <a:ln w="19050">
            <a:solidFill>
              <a:schemeClr val="lt1"/>
            </a:solidFill>
          </a:ln>
          <a:effectLst/>
        </c:spPr>
      </c:pivotFmt>
      <c:pivotFmt>
        <c:idx val="87"/>
        <c:spPr>
          <a:solidFill>
            <a:schemeClr val="accent1"/>
          </a:solidFill>
          <a:ln w="19050">
            <a:solidFill>
              <a:schemeClr val="lt1"/>
            </a:solidFill>
          </a:ln>
          <a:effectLst/>
        </c:spPr>
      </c:pivotFmt>
      <c:pivotFmt>
        <c:idx val="88"/>
        <c:spPr>
          <a:solidFill>
            <a:schemeClr val="accent1"/>
          </a:solidFill>
          <a:ln w="19050">
            <a:solidFill>
              <a:schemeClr val="lt1"/>
            </a:solidFill>
          </a:ln>
          <a:effectLst/>
        </c:spPr>
      </c:pivotFmt>
      <c:pivotFmt>
        <c:idx val="89"/>
        <c:spPr>
          <a:solidFill>
            <a:schemeClr val="accent1"/>
          </a:solidFill>
          <a:ln w="19050">
            <a:solidFill>
              <a:schemeClr val="lt1"/>
            </a:solidFill>
          </a:ln>
          <a:effectLst/>
        </c:spPr>
      </c:pivotFmt>
      <c:pivotFmt>
        <c:idx val="90"/>
        <c:spPr>
          <a:solidFill>
            <a:schemeClr val="accent1"/>
          </a:solidFill>
          <a:ln w="19050">
            <a:solidFill>
              <a:schemeClr val="lt1"/>
            </a:solidFill>
          </a:ln>
          <a:effectLst/>
        </c:spPr>
      </c:pivotFmt>
      <c:pivotFmt>
        <c:idx val="91"/>
        <c:spPr>
          <a:solidFill>
            <a:schemeClr val="accent1"/>
          </a:solidFill>
          <a:ln w="19050">
            <a:solidFill>
              <a:schemeClr val="lt1"/>
            </a:solidFill>
          </a:ln>
          <a:effectLst/>
        </c:spPr>
      </c:pivotFmt>
      <c:pivotFmt>
        <c:idx val="92"/>
        <c:spPr>
          <a:solidFill>
            <a:schemeClr val="accent1"/>
          </a:solidFill>
          <a:ln w="19050">
            <a:solidFill>
              <a:schemeClr val="lt1"/>
            </a:solidFill>
          </a:ln>
          <a:effectLst/>
        </c:spPr>
      </c:pivotFmt>
      <c:pivotFmt>
        <c:idx val="93"/>
        <c:spPr>
          <a:solidFill>
            <a:schemeClr val="accent1"/>
          </a:solidFill>
          <a:ln w="19050">
            <a:solidFill>
              <a:schemeClr val="lt1"/>
            </a:solidFill>
          </a:ln>
          <a:effectLst/>
        </c:spPr>
      </c:pivotFmt>
      <c:pivotFmt>
        <c:idx val="94"/>
        <c:spPr>
          <a:solidFill>
            <a:schemeClr val="accent1"/>
          </a:solidFill>
          <a:ln w="19050">
            <a:solidFill>
              <a:schemeClr val="lt1"/>
            </a:solidFill>
          </a:ln>
          <a:effectLst/>
        </c:spPr>
      </c:pivotFmt>
      <c:pivotFmt>
        <c:idx val="95"/>
        <c:spPr>
          <a:solidFill>
            <a:schemeClr val="accent1"/>
          </a:solidFill>
          <a:ln w="19050">
            <a:solidFill>
              <a:schemeClr val="lt1"/>
            </a:solidFill>
          </a:ln>
          <a:effectLst/>
        </c:spPr>
      </c:pivotFmt>
      <c:pivotFmt>
        <c:idx val="96"/>
        <c:spPr>
          <a:solidFill>
            <a:schemeClr val="accent1"/>
          </a:solidFill>
          <a:ln w="19050">
            <a:solidFill>
              <a:schemeClr val="lt1"/>
            </a:solidFill>
          </a:ln>
          <a:effectLst/>
        </c:spPr>
      </c:pivotFmt>
      <c:pivotFmt>
        <c:idx val="97"/>
        <c:spPr>
          <a:solidFill>
            <a:schemeClr val="accent1"/>
          </a:solidFill>
          <a:ln w="19050">
            <a:solidFill>
              <a:schemeClr val="lt1"/>
            </a:solidFill>
          </a:ln>
          <a:effectLst/>
        </c:spPr>
      </c:pivotFmt>
      <c:pivotFmt>
        <c:idx val="98"/>
        <c:spPr>
          <a:solidFill>
            <a:schemeClr val="accent1"/>
          </a:solidFill>
          <a:ln w="19050">
            <a:solidFill>
              <a:schemeClr val="lt1"/>
            </a:solidFill>
          </a:ln>
          <a:effectLst/>
        </c:spPr>
      </c:pivotFmt>
      <c:pivotFmt>
        <c:idx val="99"/>
        <c:spPr>
          <a:solidFill>
            <a:schemeClr val="accent1"/>
          </a:solidFill>
          <a:ln w="19050">
            <a:solidFill>
              <a:schemeClr val="lt1"/>
            </a:solidFill>
          </a:ln>
          <a:effectLst/>
        </c:spPr>
      </c:pivotFmt>
      <c:pivotFmt>
        <c:idx val="100"/>
        <c:spPr>
          <a:solidFill>
            <a:schemeClr val="accent1"/>
          </a:solidFill>
          <a:ln w="19050">
            <a:solidFill>
              <a:schemeClr val="lt1"/>
            </a:solidFill>
          </a:ln>
          <a:effectLst/>
        </c:spPr>
      </c:pivotFmt>
      <c:pivotFmt>
        <c:idx val="101"/>
        <c:spPr>
          <a:solidFill>
            <a:schemeClr val="accent1"/>
          </a:solidFill>
          <a:ln w="19050">
            <a:solidFill>
              <a:schemeClr val="lt1"/>
            </a:solidFill>
          </a:ln>
          <a:effectLst/>
        </c:spPr>
      </c:pivotFmt>
      <c:pivotFmt>
        <c:idx val="102"/>
        <c:spPr>
          <a:solidFill>
            <a:schemeClr val="accent1"/>
          </a:solidFill>
          <a:ln w="19050">
            <a:solidFill>
              <a:schemeClr val="lt1"/>
            </a:solidFill>
          </a:ln>
          <a:effectLst/>
        </c:spPr>
      </c:pivotFmt>
      <c:pivotFmt>
        <c:idx val="103"/>
        <c:spPr>
          <a:solidFill>
            <a:schemeClr val="accent1"/>
          </a:solidFill>
          <a:ln w="19050">
            <a:solidFill>
              <a:schemeClr val="lt1"/>
            </a:solidFill>
          </a:ln>
          <a:effectLst/>
        </c:spPr>
      </c:pivotFmt>
      <c:pivotFmt>
        <c:idx val="104"/>
        <c:spPr>
          <a:solidFill>
            <a:schemeClr val="accent1"/>
          </a:solidFill>
          <a:ln w="19050">
            <a:solidFill>
              <a:schemeClr val="lt1"/>
            </a:solidFill>
          </a:ln>
          <a:effectLst/>
        </c:spPr>
      </c:pivotFmt>
      <c:pivotFmt>
        <c:idx val="105"/>
        <c:spPr>
          <a:solidFill>
            <a:schemeClr val="accent1"/>
          </a:solidFill>
          <a:ln w="19050">
            <a:solidFill>
              <a:schemeClr val="lt1"/>
            </a:solidFill>
          </a:ln>
          <a:effectLst/>
        </c:spPr>
      </c:pivotFmt>
      <c:pivotFmt>
        <c:idx val="106"/>
        <c:spPr>
          <a:solidFill>
            <a:schemeClr val="accent1"/>
          </a:solidFill>
          <a:ln w="19050">
            <a:solidFill>
              <a:schemeClr val="lt1"/>
            </a:solidFill>
          </a:ln>
          <a:effectLst/>
        </c:spPr>
      </c:pivotFmt>
      <c:pivotFmt>
        <c:idx val="107"/>
        <c:spPr>
          <a:solidFill>
            <a:schemeClr val="accent1"/>
          </a:solidFill>
          <a:ln w="19050">
            <a:solidFill>
              <a:schemeClr val="lt1"/>
            </a:solidFill>
          </a:ln>
          <a:effectLst/>
        </c:spPr>
      </c:pivotFmt>
      <c:pivotFmt>
        <c:idx val="108"/>
        <c:spPr>
          <a:solidFill>
            <a:schemeClr val="accent1"/>
          </a:solidFill>
          <a:ln w="19050">
            <a:solidFill>
              <a:schemeClr val="lt1"/>
            </a:solidFill>
          </a:ln>
          <a:effectLst/>
        </c:spPr>
      </c:pivotFmt>
      <c:pivotFmt>
        <c:idx val="109"/>
        <c:spPr>
          <a:solidFill>
            <a:schemeClr val="accent1"/>
          </a:solidFill>
          <a:ln w="19050">
            <a:solidFill>
              <a:schemeClr val="lt1"/>
            </a:solidFill>
          </a:ln>
          <a:effectLst/>
        </c:spPr>
      </c:pivotFmt>
      <c:pivotFmt>
        <c:idx val="110"/>
        <c:spPr>
          <a:solidFill>
            <a:schemeClr val="accent1"/>
          </a:solidFill>
          <a:ln w="19050">
            <a:solidFill>
              <a:schemeClr val="lt1"/>
            </a:solidFill>
          </a:ln>
          <a:effectLst/>
        </c:spPr>
      </c:pivotFmt>
      <c:pivotFmt>
        <c:idx val="111"/>
        <c:spPr>
          <a:solidFill>
            <a:schemeClr val="accent1"/>
          </a:solidFill>
          <a:ln w="19050">
            <a:solidFill>
              <a:schemeClr val="lt1"/>
            </a:solidFill>
          </a:ln>
          <a:effectLst/>
        </c:spPr>
      </c:pivotFmt>
      <c:pivotFmt>
        <c:idx val="112"/>
        <c:spPr>
          <a:solidFill>
            <a:schemeClr val="accent1"/>
          </a:solidFill>
          <a:ln w="19050">
            <a:solidFill>
              <a:schemeClr val="lt1"/>
            </a:solidFill>
          </a:ln>
          <a:effectLst/>
        </c:spPr>
      </c:pivotFmt>
      <c:pivotFmt>
        <c:idx val="113"/>
        <c:spPr>
          <a:solidFill>
            <a:schemeClr val="accent1"/>
          </a:solidFill>
          <a:ln w="19050">
            <a:solidFill>
              <a:schemeClr val="lt1"/>
            </a:solidFill>
          </a:ln>
          <a:effectLst/>
        </c:spPr>
      </c:pivotFmt>
      <c:pivotFmt>
        <c:idx val="114"/>
        <c:spPr>
          <a:solidFill>
            <a:schemeClr val="accent1"/>
          </a:solidFill>
          <a:ln w="19050">
            <a:solidFill>
              <a:schemeClr val="lt1"/>
            </a:solidFill>
          </a:ln>
          <a:effectLst/>
        </c:spPr>
      </c:pivotFmt>
      <c:pivotFmt>
        <c:idx val="115"/>
        <c:spPr>
          <a:solidFill>
            <a:schemeClr val="accent1"/>
          </a:solidFill>
          <a:ln w="19050">
            <a:solidFill>
              <a:schemeClr val="lt1"/>
            </a:solidFill>
          </a:ln>
          <a:effectLst/>
        </c:spPr>
      </c:pivotFmt>
      <c:pivotFmt>
        <c:idx val="116"/>
        <c:spPr>
          <a:solidFill>
            <a:schemeClr val="accent1"/>
          </a:solidFill>
          <a:ln w="19050">
            <a:solidFill>
              <a:schemeClr val="lt1"/>
            </a:solidFill>
          </a:ln>
          <a:effectLst/>
        </c:spPr>
      </c:pivotFmt>
      <c:pivotFmt>
        <c:idx val="117"/>
        <c:spPr>
          <a:solidFill>
            <a:schemeClr val="accent1"/>
          </a:solidFill>
          <a:ln w="19050">
            <a:solidFill>
              <a:schemeClr val="lt1"/>
            </a:solidFill>
          </a:ln>
          <a:effectLst/>
        </c:spPr>
      </c:pivotFmt>
      <c:pivotFmt>
        <c:idx val="118"/>
        <c:spPr>
          <a:solidFill>
            <a:schemeClr val="accent1"/>
          </a:solidFill>
          <a:ln w="19050">
            <a:solidFill>
              <a:schemeClr val="lt1"/>
            </a:solidFill>
          </a:ln>
          <a:effectLst/>
        </c:spPr>
      </c:pivotFmt>
      <c:pivotFmt>
        <c:idx val="119"/>
        <c:spPr>
          <a:solidFill>
            <a:schemeClr val="accent1"/>
          </a:solidFill>
          <a:ln w="19050">
            <a:solidFill>
              <a:schemeClr val="lt1"/>
            </a:solidFill>
          </a:ln>
          <a:effectLst/>
        </c:spPr>
      </c:pivotFmt>
      <c:pivotFmt>
        <c:idx val="120"/>
        <c:spPr>
          <a:solidFill>
            <a:schemeClr val="accent1"/>
          </a:solidFill>
          <a:ln w="19050">
            <a:solidFill>
              <a:schemeClr val="lt1"/>
            </a:solidFill>
          </a:ln>
          <a:effectLst/>
        </c:spPr>
      </c:pivotFmt>
      <c:pivotFmt>
        <c:idx val="121"/>
        <c:spPr>
          <a:solidFill>
            <a:schemeClr val="accent1"/>
          </a:solidFill>
          <a:ln w="19050">
            <a:solidFill>
              <a:schemeClr val="lt1"/>
            </a:solidFill>
          </a:ln>
          <a:effectLst/>
        </c:spPr>
      </c:pivotFmt>
      <c:pivotFmt>
        <c:idx val="122"/>
        <c:spPr>
          <a:solidFill>
            <a:schemeClr val="accent1"/>
          </a:solidFill>
          <a:ln w="19050">
            <a:solidFill>
              <a:schemeClr val="lt1"/>
            </a:solidFill>
          </a:ln>
          <a:effectLst/>
        </c:spPr>
      </c:pivotFmt>
      <c:pivotFmt>
        <c:idx val="123"/>
        <c:spPr>
          <a:solidFill>
            <a:schemeClr val="accent1"/>
          </a:solidFill>
          <a:ln w="19050">
            <a:solidFill>
              <a:schemeClr val="lt1"/>
            </a:solidFill>
          </a:ln>
          <a:effectLst/>
        </c:spPr>
      </c:pivotFmt>
      <c:pivotFmt>
        <c:idx val="124"/>
        <c:spPr>
          <a:solidFill>
            <a:schemeClr val="accent1"/>
          </a:solidFill>
          <a:ln w="19050">
            <a:solidFill>
              <a:schemeClr val="lt1"/>
            </a:solidFill>
          </a:ln>
          <a:effectLst/>
        </c:spPr>
      </c:pivotFmt>
      <c:pivotFmt>
        <c:idx val="125"/>
        <c:spPr>
          <a:solidFill>
            <a:schemeClr val="accent1"/>
          </a:solidFill>
          <a:ln w="19050">
            <a:solidFill>
              <a:schemeClr val="lt1"/>
            </a:solidFill>
          </a:ln>
          <a:effectLst/>
        </c:spPr>
      </c:pivotFmt>
      <c:pivotFmt>
        <c:idx val="126"/>
        <c:spPr>
          <a:solidFill>
            <a:schemeClr val="accent1"/>
          </a:solidFill>
          <a:ln w="19050">
            <a:solidFill>
              <a:schemeClr val="lt1"/>
            </a:solidFill>
          </a:ln>
          <a:effectLst/>
        </c:spPr>
      </c:pivotFmt>
      <c:pivotFmt>
        <c:idx val="127"/>
        <c:spPr>
          <a:solidFill>
            <a:schemeClr val="accent1"/>
          </a:solidFill>
          <a:ln w="19050">
            <a:solidFill>
              <a:schemeClr val="lt1"/>
            </a:solidFill>
          </a:ln>
          <a:effectLst/>
        </c:spPr>
      </c:pivotFmt>
      <c:pivotFmt>
        <c:idx val="128"/>
        <c:spPr>
          <a:solidFill>
            <a:schemeClr val="accent1"/>
          </a:solidFill>
          <a:ln w="19050">
            <a:solidFill>
              <a:schemeClr val="lt1"/>
            </a:solidFill>
          </a:ln>
          <a:effectLst/>
        </c:spPr>
      </c:pivotFmt>
      <c:pivotFmt>
        <c:idx val="129"/>
        <c:spPr>
          <a:solidFill>
            <a:schemeClr val="accent1"/>
          </a:solidFill>
          <a:ln w="19050">
            <a:solidFill>
              <a:schemeClr val="lt1"/>
            </a:solidFill>
          </a:ln>
          <a:effectLst/>
        </c:spPr>
      </c:pivotFmt>
      <c:pivotFmt>
        <c:idx val="130"/>
        <c:spPr>
          <a:solidFill>
            <a:schemeClr val="accent1"/>
          </a:solidFill>
          <a:ln w="19050">
            <a:solidFill>
              <a:schemeClr val="lt1"/>
            </a:solidFill>
          </a:ln>
          <a:effectLst/>
        </c:spPr>
      </c:pivotFmt>
      <c:pivotFmt>
        <c:idx val="131"/>
        <c:spPr>
          <a:solidFill>
            <a:schemeClr val="accent1"/>
          </a:solidFill>
          <a:ln w="19050">
            <a:solidFill>
              <a:schemeClr val="lt1"/>
            </a:solidFill>
          </a:ln>
          <a:effectLst/>
        </c:spPr>
      </c:pivotFmt>
      <c:pivotFmt>
        <c:idx val="132"/>
        <c:spPr>
          <a:solidFill>
            <a:schemeClr val="accent1"/>
          </a:solidFill>
          <a:ln w="19050">
            <a:solidFill>
              <a:schemeClr val="lt1"/>
            </a:solidFill>
          </a:ln>
          <a:effectLst/>
        </c:spPr>
      </c:pivotFmt>
      <c:pivotFmt>
        <c:idx val="133"/>
        <c:spPr>
          <a:solidFill>
            <a:schemeClr val="accent1"/>
          </a:solidFill>
          <a:ln w="19050">
            <a:solidFill>
              <a:schemeClr val="lt1"/>
            </a:solidFill>
          </a:ln>
          <a:effectLst/>
        </c:spPr>
      </c:pivotFmt>
      <c:pivotFmt>
        <c:idx val="134"/>
        <c:spPr>
          <a:solidFill>
            <a:schemeClr val="accent1"/>
          </a:solidFill>
          <a:ln w="19050">
            <a:solidFill>
              <a:schemeClr val="lt1"/>
            </a:solidFill>
          </a:ln>
          <a:effectLst/>
        </c:spPr>
      </c:pivotFmt>
      <c:pivotFmt>
        <c:idx val="135"/>
        <c:spPr>
          <a:solidFill>
            <a:schemeClr val="accent1"/>
          </a:solidFill>
          <a:ln w="19050">
            <a:solidFill>
              <a:schemeClr val="lt1"/>
            </a:solidFill>
          </a:ln>
          <a:effectLst/>
        </c:spPr>
      </c:pivotFmt>
      <c:pivotFmt>
        <c:idx val="136"/>
        <c:spPr>
          <a:solidFill>
            <a:schemeClr val="accent1"/>
          </a:solidFill>
          <a:ln w="19050">
            <a:solidFill>
              <a:schemeClr val="lt1"/>
            </a:solidFill>
          </a:ln>
          <a:effectLst/>
        </c:spPr>
      </c:pivotFmt>
      <c:pivotFmt>
        <c:idx val="137"/>
        <c:spPr>
          <a:solidFill>
            <a:schemeClr val="accent1"/>
          </a:solidFill>
          <a:ln w="19050">
            <a:solidFill>
              <a:schemeClr val="lt1"/>
            </a:solidFill>
          </a:ln>
          <a:effectLst/>
        </c:spPr>
      </c:pivotFmt>
      <c:pivotFmt>
        <c:idx val="138"/>
        <c:spPr>
          <a:solidFill>
            <a:schemeClr val="accent1"/>
          </a:solidFill>
          <a:ln w="19050">
            <a:solidFill>
              <a:schemeClr val="lt1"/>
            </a:solidFill>
          </a:ln>
          <a:effectLst/>
        </c:spPr>
      </c:pivotFmt>
      <c:pivotFmt>
        <c:idx val="139"/>
        <c:spPr>
          <a:solidFill>
            <a:schemeClr val="accent1"/>
          </a:solidFill>
          <a:ln w="19050">
            <a:solidFill>
              <a:schemeClr val="lt1"/>
            </a:solidFill>
          </a:ln>
          <a:effectLst/>
        </c:spPr>
      </c:pivotFmt>
      <c:pivotFmt>
        <c:idx val="140"/>
        <c:spPr>
          <a:solidFill>
            <a:schemeClr val="accent1"/>
          </a:solidFill>
          <a:ln w="19050">
            <a:solidFill>
              <a:schemeClr val="lt1"/>
            </a:solidFill>
          </a:ln>
          <a:effectLst/>
        </c:spPr>
      </c:pivotFmt>
      <c:pivotFmt>
        <c:idx val="141"/>
        <c:spPr>
          <a:solidFill>
            <a:schemeClr val="accent1"/>
          </a:solidFill>
          <a:ln w="19050">
            <a:solidFill>
              <a:schemeClr val="lt1"/>
            </a:solidFill>
          </a:ln>
          <a:effectLst/>
        </c:spPr>
      </c:pivotFmt>
      <c:pivotFmt>
        <c:idx val="142"/>
        <c:spPr>
          <a:solidFill>
            <a:schemeClr val="accent1"/>
          </a:solidFill>
          <a:ln w="19050">
            <a:solidFill>
              <a:schemeClr val="lt1"/>
            </a:solidFill>
          </a:ln>
          <a:effectLst/>
        </c:spPr>
      </c:pivotFmt>
      <c:pivotFmt>
        <c:idx val="143"/>
        <c:spPr>
          <a:solidFill>
            <a:schemeClr val="accent1"/>
          </a:solidFill>
          <a:ln w="19050">
            <a:solidFill>
              <a:schemeClr val="lt1"/>
            </a:solidFill>
          </a:ln>
          <a:effectLst/>
        </c:spPr>
      </c:pivotFmt>
      <c:pivotFmt>
        <c:idx val="144"/>
        <c:spPr>
          <a:solidFill>
            <a:schemeClr val="accent1"/>
          </a:solidFill>
          <a:ln w="19050">
            <a:solidFill>
              <a:schemeClr val="lt1"/>
            </a:solidFill>
          </a:ln>
          <a:effectLst/>
        </c:spPr>
      </c:pivotFmt>
      <c:pivotFmt>
        <c:idx val="145"/>
        <c:spPr>
          <a:solidFill>
            <a:schemeClr val="accent1"/>
          </a:solidFill>
          <a:ln w="19050">
            <a:solidFill>
              <a:schemeClr val="lt1"/>
            </a:solidFill>
          </a:ln>
          <a:effectLst/>
        </c:spPr>
      </c:pivotFmt>
      <c:pivotFmt>
        <c:idx val="146"/>
        <c:spPr>
          <a:solidFill>
            <a:schemeClr val="accent1"/>
          </a:solidFill>
          <a:ln w="19050">
            <a:solidFill>
              <a:schemeClr val="lt1"/>
            </a:solidFill>
          </a:ln>
          <a:effectLst/>
        </c:spPr>
      </c:pivotFmt>
      <c:pivotFmt>
        <c:idx val="147"/>
        <c:spPr>
          <a:solidFill>
            <a:schemeClr val="accent1"/>
          </a:solidFill>
          <a:ln w="19050">
            <a:solidFill>
              <a:schemeClr val="lt1"/>
            </a:solidFill>
          </a:ln>
          <a:effectLst/>
        </c:spPr>
      </c:pivotFmt>
      <c:pivotFmt>
        <c:idx val="148"/>
        <c:spPr>
          <a:solidFill>
            <a:schemeClr val="accent1"/>
          </a:solidFill>
          <a:ln w="19050">
            <a:solidFill>
              <a:schemeClr val="lt1"/>
            </a:solidFill>
          </a:ln>
          <a:effectLst/>
        </c:spPr>
      </c:pivotFmt>
      <c:pivotFmt>
        <c:idx val="149"/>
        <c:spPr>
          <a:solidFill>
            <a:schemeClr val="accent1"/>
          </a:solidFill>
          <a:ln w="19050">
            <a:solidFill>
              <a:schemeClr val="lt1"/>
            </a:solidFill>
          </a:ln>
          <a:effectLst/>
        </c:spPr>
      </c:pivotFmt>
      <c:pivotFmt>
        <c:idx val="150"/>
        <c:spPr>
          <a:solidFill>
            <a:schemeClr val="accent1"/>
          </a:solidFill>
          <a:ln w="19050">
            <a:solidFill>
              <a:schemeClr val="lt1"/>
            </a:solidFill>
          </a:ln>
          <a:effectLst/>
        </c:spPr>
      </c:pivotFmt>
      <c:pivotFmt>
        <c:idx val="151"/>
        <c:spPr>
          <a:solidFill>
            <a:schemeClr val="accent1"/>
          </a:solidFill>
          <a:ln w="19050">
            <a:solidFill>
              <a:schemeClr val="lt1"/>
            </a:solidFill>
          </a:ln>
          <a:effectLst/>
        </c:spPr>
      </c:pivotFmt>
      <c:pivotFmt>
        <c:idx val="152"/>
        <c:spPr>
          <a:solidFill>
            <a:schemeClr val="accent1"/>
          </a:solidFill>
          <a:ln w="19050">
            <a:solidFill>
              <a:schemeClr val="lt1"/>
            </a:solidFill>
          </a:ln>
          <a:effectLst/>
        </c:spPr>
      </c:pivotFmt>
      <c:pivotFmt>
        <c:idx val="153"/>
        <c:spPr>
          <a:solidFill>
            <a:schemeClr val="accent1"/>
          </a:solidFill>
          <a:ln w="19050">
            <a:solidFill>
              <a:schemeClr val="lt1"/>
            </a:solidFill>
          </a:ln>
          <a:effectLst/>
        </c:spPr>
      </c:pivotFmt>
      <c:pivotFmt>
        <c:idx val="154"/>
        <c:spPr>
          <a:solidFill>
            <a:schemeClr val="accent1"/>
          </a:solidFill>
          <a:ln w="19050">
            <a:solidFill>
              <a:schemeClr val="lt1"/>
            </a:solidFill>
          </a:ln>
          <a:effectLst/>
        </c:spPr>
      </c:pivotFmt>
      <c:pivotFmt>
        <c:idx val="155"/>
        <c:spPr>
          <a:solidFill>
            <a:schemeClr val="accent1"/>
          </a:solidFill>
          <a:ln w="19050">
            <a:solidFill>
              <a:schemeClr val="lt1"/>
            </a:solidFill>
          </a:ln>
          <a:effectLst/>
        </c:spPr>
      </c:pivotFmt>
      <c:pivotFmt>
        <c:idx val="156"/>
        <c:spPr>
          <a:solidFill>
            <a:schemeClr val="accent1"/>
          </a:solidFill>
          <a:ln w="19050">
            <a:solidFill>
              <a:schemeClr val="lt1"/>
            </a:solidFill>
          </a:ln>
          <a:effectLst/>
        </c:spPr>
      </c:pivotFmt>
      <c:pivotFmt>
        <c:idx val="157"/>
        <c:spPr>
          <a:solidFill>
            <a:schemeClr val="accent1"/>
          </a:solidFill>
          <a:ln w="19050">
            <a:solidFill>
              <a:schemeClr val="lt1"/>
            </a:solidFill>
          </a:ln>
          <a:effectLst/>
        </c:spPr>
      </c:pivotFmt>
      <c:pivotFmt>
        <c:idx val="158"/>
        <c:spPr>
          <a:solidFill>
            <a:schemeClr val="accent1"/>
          </a:solidFill>
          <a:ln w="19050">
            <a:solidFill>
              <a:schemeClr val="lt1"/>
            </a:solidFill>
          </a:ln>
          <a:effectLst/>
        </c:spPr>
      </c:pivotFmt>
      <c:pivotFmt>
        <c:idx val="159"/>
        <c:spPr>
          <a:solidFill>
            <a:schemeClr val="accent1"/>
          </a:solidFill>
          <a:ln w="19050">
            <a:solidFill>
              <a:schemeClr val="lt1"/>
            </a:solidFill>
          </a:ln>
          <a:effectLst/>
        </c:spPr>
      </c:pivotFmt>
      <c:pivotFmt>
        <c:idx val="160"/>
        <c:spPr>
          <a:solidFill>
            <a:schemeClr val="accent1"/>
          </a:solidFill>
          <a:ln w="19050">
            <a:solidFill>
              <a:schemeClr val="lt1"/>
            </a:solidFill>
          </a:ln>
          <a:effectLst/>
        </c:spPr>
      </c:pivotFmt>
      <c:pivotFmt>
        <c:idx val="161"/>
        <c:spPr>
          <a:solidFill>
            <a:schemeClr val="accent1"/>
          </a:solidFill>
          <a:ln w="19050">
            <a:solidFill>
              <a:schemeClr val="lt1"/>
            </a:solidFill>
          </a:ln>
          <a:effectLst/>
        </c:spPr>
      </c:pivotFmt>
      <c:pivotFmt>
        <c:idx val="162"/>
        <c:spPr>
          <a:solidFill>
            <a:schemeClr val="accent1"/>
          </a:solidFill>
          <a:ln w="19050">
            <a:solidFill>
              <a:schemeClr val="lt1"/>
            </a:solidFill>
          </a:ln>
          <a:effectLst/>
        </c:spPr>
      </c:pivotFmt>
      <c:pivotFmt>
        <c:idx val="163"/>
        <c:spPr>
          <a:solidFill>
            <a:schemeClr val="accent1"/>
          </a:solidFill>
          <a:ln w="19050">
            <a:solidFill>
              <a:schemeClr val="lt1"/>
            </a:solidFill>
          </a:ln>
          <a:effectLst/>
        </c:spPr>
      </c:pivotFmt>
      <c:pivotFmt>
        <c:idx val="164"/>
        <c:spPr>
          <a:solidFill>
            <a:schemeClr val="accent1"/>
          </a:solidFill>
          <a:ln w="19050">
            <a:solidFill>
              <a:schemeClr val="lt1"/>
            </a:solidFill>
          </a:ln>
          <a:effectLst/>
        </c:spPr>
      </c:pivotFmt>
      <c:pivotFmt>
        <c:idx val="165"/>
        <c:spPr>
          <a:solidFill>
            <a:schemeClr val="accent1"/>
          </a:solidFill>
          <a:ln w="19050">
            <a:solidFill>
              <a:schemeClr val="lt1"/>
            </a:solidFill>
          </a:ln>
          <a:effectLst/>
        </c:spPr>
      </c:pivotFmt>
      <c:pivotFmt>
        <c:idx val="166"/>
        <c:spPr>
          <a:solidFill>
            <a:schemeClr val="accent1"/>
          </a:solidFill>
          <a:ln w="19050">
            <a:solidFill>
              <a:schemeClr val="lt1"/>
            </a:solidFill>
          </a:ln>
          <a:effectLst/>
        </c:spPr>
      </c:pivotFmt>
      <c:pivotFmt>
        <c:idx val="167"/>
        <c:spPr>
          <a:solidFill>
            <a:schemeClr val="accent1"/>
          </a:solidFill>
          <a:ln w="19050">
            <a:solidFill>
              <a:schemeClr val="lt1"/>
            </a:solidFill>
          </a:ln>
          <a:effectLst/>
        </c:spPr>
      </c:pivotFmt>
      <c:pivotFmt>
        <c:idx val="168"/>
        <c:spPr>
          <a:solidFill>
            <a:schemeClr val="accent1"/>
          </a:solidFill>
          <a:ln w="19050">
            <a:solidFill>
              <a:schemeClr val="lt1"/>
            </a:solidFill>
          </a:ln>
          <a:effectLst/>
        </c:spPr>
      </c:pivotFmt>
      <c:pivotFmt>
        <c:idx val="169"/>
        <c:spPr>
          <a:solidFill>
            <a:schemeClr val="accent1"/>
          </a:solidFill>
          <a:ln w="19050">
            <a:solidFill>
              <a:schemeClr val="lt1"/>
            </a:solidFill>
          </a:ln>
          <a:effectLst/>
        </c:spPr>
      </c:pivotFmt>
      <c:pivotFmt>
        <c:idx val="170"/>
        <c:spPr>
          <a:solidFill>
            <a:schemeClr val="accent1"/>
          </a:solidFill>
          <a:ln w="19050">
            <a:solidFill>
              <a:schemeClr val="lt1"/>
            </a:solidFill>
          </a:ln>
          <a:effectLst/>
        </c:spPr>
      </c:pivotFmt>
      <c:pivotFmt>
        <c:idx val="171"/>
        <c:spPr>
          <a:solidFill>
            <a:schemeClr val="accent1"/>
          </a:solidFill>
          <a:ln w="19050">
            <a:solidFill>
              <a:schemeClr val="lt1"/>
            </a:solidFill>
          </a:ln>
          <a:effectLst/>
        </c:spPr>
      </c:pivotFmt>
      <c:pivotFmt>
        <c:idx val="172"/>
        <c:spPr>
          <a:solidFill>
            <a:schemeClr val="accent1"/>
          </a:solidFill>
          <a:ln w="19050">
            <a:solidFill>
              <a:schemeClr val="lt1"/>
            </a:solidFill>
          </a:ln>
          <a:effectLst/>
        </c:spPr>
      </c:pivotFmt>
      <c:pivotFmt>
        <c:idx val="173"/>
        <c:spPr>
          <a:solidFill>
            <a:schemeClr val="accent1"/>
          </a:solidFill>
          <a:ln w="19050">
            <a:solidFill>
              <a:schemeClr val="lt1"/>
            </a:solidFill>
          </a:ln>
          <a:effectLst/>
        </c:spPr>
      </c:pivotFmt>
      <c:pivotFmt>
        <c:idx val="174"/>
        <c:spPr>
          <a:solidFill>
            <a:schemeClr val="accent1"/>
          </a:solidFill>
          <a:ln w="19050">
            <a:solidFill>
              <a:schemeClr val="lt1"/>
            </a:solidFill>
          </a:ln>
          <a:effectLst/>
        </c:spPr>
      </c:pivotFmt>
      <c:pivotFmt>
        <c:idx val="175"/>
        <c:spPr>
          <a:solidFill>
            <a:schemeClr val="accent1"/>
          </a:solidFill>
          <a:ln w="19050">
            <a:solidFill>
              <a:schemeClr val="lt1"/>
            </a:solidFill>
          </a:ln>
          <a:effectLst/>
        </c:spPr>
      </c:pivotFmt>
      <c:pivotFmt>
        <c:idx val="176"/>
        <c:spPr>
          <a:solidFill>
            <a:schemeClr val="accent1"/>
          </a:solidFill>
          <a:ln w="19050">
            <a:solidFill>
              <a:schemeClr val="lt1"/>
            </a:solidFill>
          </a:ln>
          <a:effectLst/>
        </c:spPr>
      </c:pivotFmt>
      <c:pivotFmt>
        <c:idx val="177"/>
        <c:spPr>
          <a:solidFill>
            <a:schemeClr val="accent1"/>
          </a:solidFill>
          <a:ln w="19050">
            <a:solidFill>
              <a:schemeClr val="lt1"/>
            </a:solidFill>
          </a:ln>
          <a:effectLst/>
        </c:spPr>
      </c:pivotFmt>
      <c:pivotFmt>
        <c:idx val="178"/>
        <c:spPr>
          <a:solidFill>
            <a:schemeClr val="accent1"/>
          </a:solidFill>
          <a:ln w="19050">
            <a:solidFill>
              <a:schemeClr val="lt1"/>
            </a:solidFill>
          </a:ln>
          <a:effectLst/>
        </c:spPr>
      </c:pivotFmt>
      <c:pivotFmt>
        <c:idx val="179"/>
        <c:spPr>
          <a:solidFill>
            <a:schemeClr val="accent1"/>
          </a:solidFill>
          <a:ln w="19050">
            <a:solidFill>
              <a:schemeClr val="lt1"/>
            </a:solidFill>
          </a:ln>
          <a:effectLst/>
        </c:spPr>
      </c:pivotFmt>
      <c:pivotFmt>
        <c:idx val="180"/>
        <c:spPr>
          <a:solidFill>
            <a:schemeClr val="accent1"/>
          </a:solidFill>
          <a:ln w="19050">
            <a:solidFill>
              <a:schemeClr val="lt1"/>
            </a:solidFill>
          </a:ln>
          <a:effectLst/>
        </c:spPr>
      </c:pivotFmt>
      <c:pivotFmt>
        <c:idx val="181"/>
        <c:spPr>
          <a:solidFill>
            <a:schemeClr val="accent1"/>
          </a:solidFill>
          <a:ln w="19050">
            <a:solidFill>
              <a:schemeClr val="lt1"/>
            </a:solidFill>
          </a:ln>
          <a:effectLst/>
        </c:spPr>
      </c:pivotFmt>
      <c:pivotFmt>
        <c:idx val="182"/>
        <c:spPr>
          <a:solidFill>
            <a:schemeClr val="accent1"/>
          </a:solidFill>
          <a:ln w="19050">
            <a:solidFill>
              <a:schemeClr val="lt1"/>
            </a:solidFill>
          </a:ln>
          <a:effectLst/>
        </c:spPr>
      </c:pivotFmt>
      <c:pivotFmt>
        <c:idx val="183"/>
        <c:spPr>
          <a:solidFill>
            <a:schemeClr val="accent1"/>
          </a:solidFill>
          <a:ln w="19050">
            <a:solidFill>
              <a:schemeClr val="lt1"/>
            </a:solidFill>
          </a:ln>
          <a:effectLst/>
        </c:spPr>
      </c:pivotFmt>
      <c:pivotFmt>
        <c:idx val="184"/>
        <c:spPr>
          <a:solidFill>
            <a:schemeClr val="accent1"/>
          </a:solidFill>
          <a:ln w="19050">
            <a:solidFill>
              <a:schemeClr val="lt1"/>
            </a:solidFill>
          </a:ln>
          <a:effectLst/>
        </c:spPr>
      </c:pivotFmt>
      <c:pivotFmt>
        <c:idx val="185"/>
        <c:spPr>
          <a:solidFill>
            <a:schemeClr val="accent1"/>
          </a:solidFill>
          <a:ln w="19050">
            <a:solidFill>
              <a:schemeClr val="lt1"/>
            </a:solidFill>
          </a:ln>
          <a:effectLst/>
        </c:spPr>
      </c:pivotFmt>
      <c:pivotFmt>
        <c:idx val="186"/>
        <c:spPr>
          <a:solidFill>
            <a:schemeClr val="accent1"/>
          </a:solidFill>
          <a:ln w="19050">
            <a:solidFill>
              <a:schemeClr val="lt1"/>
            </a:solidFill>
          </a:ln>
          <a:effectLst/>
        </c:spPr>
      </c:pivotFmt>
      <c:pivotFmt>
        <c:idx val="187"/>
        <c:spPr>
          <a:solidFill>
            <a:schemeClr val="accent1"/>
          </a:solidFill>
          <a:ln w="19050">
            <a:solidFill>
              <a:schemeClr val="lt1"/>
            </a:solidFill>
          </a:ln>
          <a:effectLst/>
        </c:spPr>
      </c:pivotFmt>
      <c:pivotFmt>
        <c:idx val="188"/>
        <c:spPr>
          <a:solidFill>
            <a:schemeClr val="accent1"/>
          </a:solidFill>
          <a:ln w="19050">
            <a:solidFill>
              <a:schemeClr val="lt1"/>
            </a:solidFill>
          </a:ln>
          <a:effectLst/>
        </c:spPr>
      </c:pivotFmt>
      <c:pivotFmt>
        <c:idx val="189"/>
        <c:spPr>
          <a:solidFill>
            <a:schemeClr val="accent1"/>
          </a:solidFill>
          <a:ln w="19050">
            <a:solidFill>
              <a:schemeClr val="lt1"/>
            </a:solidFill>
          </a:ln>
          <a:effectLst/>
        </c:spPr>
      </c:pivotFmt>
      <c:pivotFmt>
        <c:idx val="190"/>
        <c:spPr>
          <a:solidFill>
            <a:schemeClr val="accent1"/>
          </a:solidFill>
          <a:ln w="19050">
            <a:solidFill>
              <a:schemeClr val="lt1"/>
            </a:solidFill>
          </a:ln>
          <a:effectLst/>
        </c:spPr>
      </c:pivotFmt>
      <c:pivotFmt>
        <c:idx val="191"/>
        <c:spPr>
          <a:solidFill>
            <a:schemeClr val="accent1"/>
          </a:solidFill>
          <a:ln w="19050">
            <a:solidFill>
              <a:schemeClr val="lt1"/>
            </a:solidFill>
          </a:ln>
          <a:effectLst/>
        </c:spPr>
      </c:pivotFmt>
      <c:pivotFmt>
        <c:idx val="192"/>
        <c:spPr>
          <a:solidFill>
            <a:schemeClr val="accent1"/>
          </a:solidFill>
          <a:ln w="19050">
            <a:solidFill>
              <a:schemeClr val="lt1"/>
            </a:solidFill>
          </a:ln>
          <a:effectLst/>
        </c:spPr>
      </c:pivotFmt>
      <c:pivotFmt>
        <c:idx val="193"/>
        <c:spPr>
          <a:solidFill>
            <a:schemeClr val="accent1"/>
          </a:solidFill>
          <a:ln w="19050">
            <a:solidFill>
              <a:schemeClr val="lt1"/>
            </a:solidFill>
          </a:ln>
          <a:effectLst/>
        </c:spPr>
      </c:pivotFmt>
      <c:pivotFmt>
        <c:idx val="194"/>
        <c:spPr>
          <a:solidFill>
            <a:schemeClr val="accent1"/>
          </a:solidFill>
          <a:ln w="19050">
            <a:solidFill>
              <a:schemeClr val="lt1"/>
            </a:solidFill>
          </a:ln>
          <a:effectLst/>
        </c:spPr>
      </c:pivotFmt>
      <c:pivotFmt>
        <c:idx val="195"/>
        <c:spPr>
          <a:solidFill>
            <a:schemeClr val="accent1"/>
          </a:solidFill>
          <a:ln w="19050">
            <a:solidFill>
              <a:schemeClr val="lt1"/>
            </a:solidFill>
          </a:ln>
          <a:effectLst/>
        </c:spPr>
      </c:pivotFmt>
      <c:pivotFmt>
        <c:idx val="196"/>
        <c:spPr>
          <a:solidFill>
            <a:schemeClr val="accent1"/>
          </a:solidFill>
          <a:ln w="19050">
            <a:solidFill>
              <a:schemeClr val="lt1"/>
            </a:solidFill>
          </a:ln>
          <a:effectLst/>
        </c:spPr>
      </c:pivotFmt>
      <c:pivotFmt>
        <c:idx val="197"/>
        <c:spPr>
          <a:solidFill>
            <a:schemeClr val="accent1"/>
          </a:solidFill>
          <a:ln w="19050">
            <a:solidFill>
              <a:schemeClr val="lt1"/>
            </a:solidFill>
          </a:ln>
          <a:effectLst/>
        </c:spPr>
      </c:pivotFmt>
      <c:pivotFmt>
        <c:idx val="198"/>
        <c:spPr>
          <a:solidFill>
            <a:schemeClr val="accent1"/>
          </a:solidFill>
          <a:ln w="19050">
            <a:solidFill>
              <a:schemeClr val="lt1"/>
            </a:solidFill>
          </a:ln>
          <a:effectLst/>
        </c:spPr>
      </c:pivotFmt>
      <c:pivotFmt>
        <c:idx val="199"/>
        <c:spPr>
          <a:solidFill>
            <a:schemeClr val="accent1"/>
          </a:solidFill>
          <a:ln w="19050">
            <a:solidFill>
              <a:schemeClr val="lt1"/>
            </a:solidFill>
          </a:ln>
          <a:effectLst/>
        </c:spPr>
      </c:pivotFmt>
      <c:pivotFmt>
        <c:idx val="200"/>
        <c:spPr>
          <a:solidFill>
            <a:schemeClr val="accent1"/>
          </a:solidFill>
          <a:ln w="19050">
            <a:solidFill>
              <a:schemeClr val="lt1"/>
            </a:solidFill>
          </a:ln>
          <a:effectLst/>
        </c:spPr>
      </c:pivotFmt>
      <c:pivotFmt>
        <c:idx val="201"/>
        <c:spPr>
          <a:solidFill>
            <a:schemeClr val="accent1"/>
          </a:solidFill>
          <a:ln w="19050">
            <a:solidFill>
              <a:schemeClr val="lt1"/>
            </a:solidFill>
          </a:ln>
          <a:effectLst/>
        </c:spPr>
      </c:pivotFmt>
      <c:pivotFmt>
        <c:idx val="202"/>
        <c:spPr>
          <a:solidFill>
            <a:schemeClr val="accent1"/>
          </a:solidFill>
          <a:ln w="19050">
            <a:solidFill>
              <a:schemeClr val="lt1"/>
            </a:solidFill>
          </a:ln>
          <a:effectLst/>
        </c:spPr>
      </c:pivotFmt>
      <c:pivotFmt>
        <c:idx val="203"/>
        <c:spPr>
          <a:solidFill>
            <a:schemeClr val="accent1"/>
          </a:solidFill>
          <a:ln w="19050">
            <a:solidFill>
              <a:schemeClr val="lt1"/>
            </a:solidFill>
          </a:ln>
          <a:effectLst/>
        </c:spPr>
      </c:pivotFmt>
      <c:pivotFmt>
        <c:idx val="204"/>
        <c:spPr>
          <a:solidFill>
            <a:schemeClr val="accent1"/>
          </a:solidFill>
          <a:ln w="19050">
            <a:solidFill>
              <a:schemeClr val="lt1"/>
            </a:solidFill>
          </a:ln>
          <a:effectLst/>
        </c:spPr>
      </c:pivotFmt>
      <c:pivotFmt>
        <c:idx val="205"/>
        <c:spPr>
          <a:solidFill>
            <a:schemeClr val="accent1"/>
          </a:solidFill>
          <a:ln w="19050">
            <a:solidFill>
              <a:schemeClr val="lt1"/>
            </a:solidFill>
          </a:ln>
          <a:effectLst/>
        </c:spPr>
      </c:pivotFmt>
      <c:pivotFmt>
        <c:idx val="206"/>
        <c:spPr>
          <a:solidFill>
            <a:schemeClr val="accent1"/>
          </a:solidFill>
          <a:ln w="19050">
            <a:solidFill>
              <a:schemeClr val="lt1"/>
            </a:solidFill>
          </a:ln>
          <a:effectLst/>
        </c:spPr>
      </c:pivotFmt>
      <c:pivotFmt>
        <c:idx val="207"/>
        <c:spPr>
          <a:solidFill>
            <a:schemeClr val="accent1"/>
          </a:solidFill>
          <a:ln w="19050">
            <a:solidFill>
              <a:schemeClr val="lt1"/>
            </a:solidFill>
          </a:ln>
          <a:effectLst/>
        </c:spPr>
      </c:pivotFmt>
      <c:pivotFmt>
        <c:idx val="208"/>
        <c:spPr>
          <a:solidFill>
            <a:schemeClr val="accent1"/>
          </a:solidFill>
          <a:ln w="19050">
            <a:solidFill>
              <a:schemeClr val="lt1"/>
            </a:solidFill>
          </a:ln>
          <a:effectLst/>
        </c:spPr>
      </c:pivotFmt>
      <c:pivotFmt>
        <c:idx val="209"/>
        <c:spPr>
          <a:solidFill>
            <a:schemeClr val="accent1"/>
          </a:solidFill>
          <a:ln w="19050">
            <a:solidFill>
              <a:schemeClr val="lt1"/>
            </a:solidFill>
          </a:ln>
          <a:effectLst/>
        </c:spPr>
      </c:pivotFmt>
    </c:pivotFmts>
    <c:plotArea>
      <c:layout/>
      <c:doughnutChart>
        <c:varyColors val="1"/>
        <c:ser>
          <c:idx val="0"/>
          <c:order val="0"/>
          <c:tx>
            <c:strRef>
              <c:f>'Av Discount % by Category'!$B$3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DE9-4B05-848B-47EFDCB7118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DE9-4B05-848B-47EFDCB7118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DE9-4B05-848B-47EFDCB7118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DE9-4B05-848B-47EFDCB7118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DE9-4B05-848B-47EFDCB7118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CDE9-4B05-848B-47EFDCB7118E}"/>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CDE9-4B05-848B-47EFDCB7118E}"/>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CDE9-4B05-848B-47EFDCB7118E}"/>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CDE9-4B05-848B-47EFDCB7118E}"/>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CDE9-4B05-848B-47EFDCB7118E}"/>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CDE9-4B05-848B-47EFDCB7118E}"/>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CDE9-4B05-848B-47EFDCB7118E}"/>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CDE9-4B05-848B-47EFDCB7118E}"/>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CDE9-4B05-848B-47EFDCB7118E}"/>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CDE9-4B05-848B-47EFDCB7118E}"/>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CDE9-4B05-848B-47EFDCB7118E}"/>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CDE9-4B05-848B-47EFDCB7118E}"/>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CDE9-4B05-848B-47EFDCB7118E}"/>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CDE9-4B05-848B-47EFDCB7118E}"/>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CDE9-4B05-848B-47EFDCB7118E}"/>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CDE9-4B05-848B-47EFDCB7118E}"/>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CDE9-4B05-848B-47EFDCB7118E}"/>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CDE9-4B05-848B-47EFDCB7118E}"/>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CDE9-4B05-848B-47EFDCB7118E}"/>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CDE9-4B05-848B-47EFDCB7118E}"/>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33-CDE9-4B05-848B-47EFDCB7118E}"/>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35-CDE9-4B05-848B-47EFDCB7118E}"/>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37-CDE9-4B05-848B-47EFDCB7118E}"/>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39-CDE9-4B05-848B-47EFDCB7118E}"/>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3B-CDE9-4B05-848B-47EFDCB7118E}"/>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3D-CDE9-4B05-848B-47EFDCB7118E}"/>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3F-CDE9-4B05-848B-47EFDCB7118E}"/>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41-CDE9-4B05-848B-47EFDCB7118E}"/>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43-CDE9-4B05-848B-47EFDCB7118E}"/>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45-CDE9-4B05-848B-47EFDCB7118E}"/>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47-CDE9-4B05-848B-47EFDCB7118E}"/>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49-CDE9-4B05-848B-47EFDCB7118E}"/>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4B-CDE9-4B05-848B-47EFDCB7118E}"/>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4D-CDE9-4B05-848B-47EFDCB7118E}"/>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4F-CDE9-4B05-848B-47EFDCB7118E}"/>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1-CDE9-4B05-848B-47EFDCB7118E}"/>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53-CDE9-4B05-848B-47EFDCB7118E}"/>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55-CDE9-4B05-848B-47EFDCB7118E}"/>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57-CDE9-4B05-848B-47EFDCB7118E}"/>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59-CDE9-4B05-848B-47EFDCB7118E}"/>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5B-CDE9-4B05-848B-47EFDCB7118E}"/>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5D-CDE9-4B05-848B-47EFDCB7118E}"/>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5F-CDE9-4B05-848B-47EFDCB7118E}"/>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1-CDE9-4B05-848B-47EFDCB7118E}"/>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063-CDE9-4B05-848B-47EFDCB7118E}"/>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5-CDE9-4B05-848B-47EFDCB7118E}"/>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067-CDE9-4B05-848B-47EFDCB7118E}"/>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9-CDE9-4B05-848B-47EFDCB7118E}"/>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6B-CDE9-4B05-848B-47EFDCB7118E}"/>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CDE9-4B05-848B-47EFDCB7118E}"/>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06F-CDE9-4B05-848B-47EFDCB7118E}"/>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071-CDE9-4B05-848B-47EFDCB7118E}"/>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073-CDE9-4B05-848B-47EFDCB7118E}"/>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075-CDE9-4B05-848B-47EFDCB7118E}"/>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077-CDE9-4B05-848B-47EFDCB7118E}"/>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9-CDE9-4B05-848B-47EFDCB7118E}"/>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7B-CDE9-4B05-848B-47EFDCB7118E}"/>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D-CDE9-4B05-848B-47EFDCB7118E}"/>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7F-CDE9-4B05-848B-47EFDCB7118E}"/>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81-CDE9-4B05-848B-47EFDCB7118E}"/>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83-CDE9-4B05-848B-47EFDCB7118E}"/>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85-CDE9-4B05-848B-47EFDCB7118E}"/>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87-CDE9-4B05-848B-47EFDCB7118E}"/>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89-CDE9-4B05-848B-47EFDCB7118E}"/>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8B-CDE9-4B05-848B-47EFDCB7118E}"/>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8D-CDE9-4B05-848B-47EFDCB7118E}"/>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8F-CDE9-4B05-848B-47EFDCB7118E}"/>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91-CDE9-4B05-848B-47EFDCB7118E}"/>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93-CDE9-4B05-848B-47EFDCB7118E}"/>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95-CDE9-4B05-848B-47EFDCB7118E}"/>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97-CDE9-4B05-848B-47EFDCB7118E}"/>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99-CDE9-4B05-848B-47EFDCB7118E}"/>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9B-CDE9-4B05-848B-47EFDCB7118E}"/>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9D-CDE9-4B05-848B-47EFDCB7118E}"/>
              </c:ext>
            </c:extLst>
          </c:dPt>
          <c:dPt>
            <c:idx val="7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9F-CDE9-4B05-848B-47EFDCB7118E}"/>
              </c:ext>
            </c:extLst>
          </c:dPt>
          <c:dPt>
            <c:idx val="8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A1-CDE9-4B05-848B-47EFDCB7118E}"/>
              </c:ext>
            </c:extLst>
          </c:dPt>
          <c:dPt>
            <c:idx val="8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A3-CDE9-4B05-848B-47EFDCB7118E}"/>
              </c:ext>
            </c:extLst>
          </c:dPt>
          <c:dPt>
            <c:idx val="8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A5-CDE9-4B05-848B-47EFDCB7118E}"/>
              </c:ext>
            </c:extLst>
          </c:dPt>
          <c:dPt>
            <c:idx val="8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A7-CDE9-4B05-848B-47EFDCB7118E}"/>
              </c:ext>
            </c:extLst>
          </c:dPt>
          <c:dPt>
            <c:idx val="8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A9-CDE9-4B05-848B-47EFDCB7118E}"/>
              </c:ext>
            </c:extLst>
          </c:dPt>
          <c:dPt>
            <c:idx val="8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AB-CDE9-4B05-848B-47EFDCB7118E}"/>
              </c:ext>
            </c:extLst>
          </c:dPt>
          <c:dPt>
            <c:idx val="8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AD-CDE9-4B05-848B-47EFDCB7118E}"/>
              </c:ext>
            </c:extLst>
          </c:dPt>
          <c:dPt>
            <c:idx val="8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AF-CDE9-4B05-848B-47EFDCB7118E}"/>
              </c:ext>
            </c:extLst>
          </c:dPt>
          <c:dPt>
            <c:idx val="8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B1-CDE9-4B05-848B-47EFDCB7118E}"/>
              </c:ext>
            </c:extLst>
          </c:dPt>
          <c:dPt>
            <c:idx val="8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B3-CDE9-4B05-848B-47EFDCB7118E}"/>
              </c:ext>
            </c:extLst>
          </c:dPt>
          <c:dPt>
            <c:idx val="9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B5-CDE9-4B05-848B-47EFDCB7118E}"/>
              </c:ext>
            </c:extLst>
          </c:dPt>
          <c:dPt>
            <c:idx val="9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B7-CDE9-4B05-848B-47EFDCB7118E}"/>
              </c:ext>
            </c:extLst>
          </c:dPt>
          <c:dPt>
            <c:idx val="9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B9-CDE9-4B05-848B-47EFDCB7118E}"/>
              </c:ext>
            </c:extLst>
          </c:dPt>
          <c:dPt>
            <c:idx val="9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BB-CDE9-4B05-848B-47EFDCB7118E}"/>
              </c:ext>
            </c:extLst>
          </c:dPt>
          <c:dPt>
            <c:idx val="9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BD-CDE9-4B05-848B-47EFDCB7118E}"/>
              </c:ext>
            </c:extLst>
          </c:dPt>
          <c:dPt>
            <c:idx val="9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BF-CDE9-4B05-848B-47EFDCB7118E}"/>
              </c:ext>
            </c:extLst>
          </c:dPt>
          <c:dPt>
            <c:idx val="9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C1-CDE9-4B05-848B-47EFDCB7118E}"/>
              </c:ext>
            </c:extLst>
          </c:dPt>
          <c:dPt>
            <c:idx val="9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C3-CDE9-4B05-848B-47EFDCB7118E}"/>
              </c:ext>
            </c:extLst>
          </c:dPt>
          <c:dPt>
            <c:idx val="9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C5-CDE9-4B05-848B-47EFDCB7118E}"/>
              </c:ext>
            </c:extLst>
          </c:dPt>
          <c:dPt>
            <c:idx val="9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C7-CDE9-4B05-848B-47EFDCB7118E}"/>
              </c:ext>
            </c:extLst>
          </c:dPt>
          <c:dPt>
            <c:idx val="10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C9-CDE9-4B05-848B-47EFDCB7118E}"/>
              </c:ext>
            </c:extLst>
          </c:dPt>
          <c:dPt>
            <c:idx val="10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CB-CDE9-4B05-848B-47EFDCB7118E}"/>
              </c:ext>
            </c:extLst>
          </c:dPt>
          <c:dPt>
            <c:idx val="10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CD-CDE9-4B05-848B-47EFDCB7118E}"/>
              </c:ext>
            </c:extLst>
          </c:dPt>
          <c:dPt>
            <c:idx val="10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0CF-CDE9-4B05-848B-47EFDCB7118E}"/>
              </c:ext>
            </c:extLst>
          </c:dPt>
          <c:dPt>
            <c:idx val="10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D1-CDE9-4B05-848B-47EFDCB7118E}"/>
              </c:ext>
            </c:extLst>
          </c:dPt>
          <c:dPt>
            <c:idx val="10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0D3-CDE9-4B05-848B-47EFDCB7118E}"/>
              </c:ext>
            </c:extLst>
          </c:dPt>
          <c:dPt>
            <c:idx val="10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5-CDE9-4B05-848B-47EFDCB7118E}"/>
              </c:ext>
            </c:extLst>
          </c:dPt>
          <c:dPt>
            <c:idx val="10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D7-CDE9-4B05-848B-47EFDCB7118E}"/>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0D9-CDE9-4B05-848B-47EFDCB7118E}"/>
              </c:ext>
            </c:extLst>
          </c:dPt>
          <c:dPt>
            <c:idx val="109"/>
            <c:bubble3D val="0"/>
            <c:spPr>
              <a:solidFill>
                <a:schemeClr val="accent2"/>
              </a:solidFill>
              <a:ln w="19050">
                <a:solidFill>
                  <a:schemeClr val="lt1"/>
                </a:solidFill>
              </a:ln>
              <a:effectLst/>
            </c:spPr>
            <c:extLst>
              <c:ext xmlns:c16="http://schemas.microsoft.com/office/drawing/2014/chart" uri="{C3380CC4-5D6E-409C-BE32-E72D297353CC}">
                <c16:uniqueId val="{000000DB-CDE9-4B05-848B-47EFDCB7118E}"/>
              </c:ext>
            </c:extLst>
          </c:dPt>
          <c:dPt>
            <c:idx val="110"/>
            <c:bubble3D val="0"/>
            <c:spPr>
              <a:solidFill>
                <a:schemeClr val="accent3"/>
              </a:solidFill>
              <a:ln w="19050">
                <a:solidFill>
                  <a:schemeClr val="lt1"/>
                </a:solidFill>
              </a:ln>
              <a:effectLst/>
            </c:spPr>
            <c:extLst>
              <c:ext xmlns:c16="http://schemas.microsoft.com/office/drawing/2014/chart" uri="{C3380CC4-5D6E-409C-BE32-E72D297353CC}">
                <c16:uniqueId val="{000000DD-CDE9-4B05-848B-47EFDCB7118E}"/>
              </c:ext>
            </c:extLst>
          </c:dPt>
          <c:dPt>
            <c:idx val="111"/>
            <c:bubble3D val="0"/>
            <c:spPr>
              <a:solidFill>
                <a:schemeClr val="accent4"/>
              </a:solidFill>
              <a:ln w="19050">
                <a:solidFill>
                  <a:schemeClr val="lt1"/>
                </a:solidFill>
              </a:ln>
              <a:effectLst/>
            </c:spPr>
            <c:extLst>
              <c:ext xmlns:c16="http://schemas.microsoft.com/office/drawing/2014/chart" uri="{C3380CC4-5D6E-409C-BE32-E72D297353CC}">
                <c16:uniqueId val="{000000DF-CDE9-4B05-848B-47EFDCB7118E}"/>
              </c:ext>
            </c:extLst>
          </c:dPt>
          <c:dPt>
            <c:idx val="112"/>
            <c:bubble3D val="0"/>
            <c:spPr>
              <a:solidFill>
                <a:schemeClr val="accent5"/>
              </a:solidFill>
              <a:ln w="19050">
                <a:solidFill>
                  <a:schemeClr val="lt1"/>
                </a:solidFill>
              </a:ln>
              <a:effectLst/>
            </c:spPr>
            <c:extLst>
              <c:ext xmlns:c16="http://schemas.microsoft.com/office/drawing/2014/chart" uri="{C3380CC4-5D6E-409C-BE32-E72D297353CC}">
                <c16:uniqueId val="{000000E1-CDE9-4B05-848B-47EFDCB7118E}"/>
              </c:ext>
            </c:extLst>
          </c:dPt>
          <c:dPt>
            <c:idx val="113"/>
            <c:bubble3D val="0"/>
            <c:spPr>
              <a:solidFill>
                <a:schemeClr val="accent6"/>
              </a:solidFill>
              <a:ln w="19050">
                <a:solidFill>
                  <a:schemeClr val="lt1"/>
                </a:solidFill>
              </a:ln>
              <a:effectLst/>
            </c:spPr>
            <c:extLst>
              <c:ext xmlns:c16="http://schemas.microsoft.com/office/drawing/2014/chart" uri="{C3380CC4-5D6E-409C-BE32-E72D297353CC}">
                <c16:uniqueId val="{000000E3-CDE9-4B05-848B-47EFDCB7118E}"/>
              </c:ext>
            </c:extLst>
          </c:dPt>
          <c:dPt>
            <c:idx val="11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E5-CDE9-4B05-848B-47EFDCB7118E}"/>
              </c:ext>
            </c:extLst>
          </c:dPt>
          <c:dPt>
            <c:idx val="11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E7-CDE9-4B05-848B-47EFDCB7118E}"/>
              </c:ext>
            </c:extLst>
          </c:dPt>
          <c:dPt>
            <c:idx val="11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E9-CDE9-4B05-848B-47EFDCB7118E}"/>
              </c:ext>
            </c:extLst>
          </c:dPt>
          <c:dPt>
            <c:idx val="11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EB-CDE9-4B05-848B-47EFDCB7118E}"/>
              </c:ext>
            </c:extLst>
          </c:dPt>
          <c:dPt>
            <c:idx val="11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ED-CDE9-4B05-848B-47EFDCB7118E}"/>
              </c:ext>
            </c:extLst>
          </c:dPt>
          <c:dPt>
            <c:idx val="11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EF-CDE9-4B05-848B-47EFDCB7118E}"/>
              </c:ext>
            </c:extLst>
          </c:dPt>
          <c:dPt>
            <c:idx val="12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F1-CDE9-4B05-848B-47EFDCB7118E}"/>
              </c:ext>
            </c:extLst>
          </c:dPt>
          <c:dPt>
            <c:idx val="12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F3-CDE9-4B05-848B-47EFDCB7118E}"/>
              </c:ext>
            </c:extLst>
          </c:dPt>
          <c:dPt>
            <c:idx val="12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F5-CDE9-4B05-848B-47EFDCB7118E}"/>
              </c:ext>
            </c:extLst>
          </c:dPt>
          <c:dPt>
            <c:idx val="123"/>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F7-CDE9-4B05-848B-47EFDCB7118E}"/>
              </c:ext>
            </c:extLst>
          </c:dPt>
          <c:dPt>
            <c:idx val="1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F9-CDE9-4B05-848B-47EFDCB7118E}"/>
              </c:ext>
            </c:extLst>
          </c:dPt>
          <c:dPt>
            <c:idx val="125"/>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FB-CDE9-4B05-848B-47EFDCB7118E}"/>
              </c:ext>
            </c:extLst>
          </c:dPt>
          <c:dPt>
            <c:idx val="12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FD-CDE9-4B05-848B-47EFDCB7118E}"/>
              </c:ext>
            </c:extLst>
          </c:dPt>
          <c:dPt>
            <c:idx val="127"/>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FF-CDE9-4B05-848B-47EFDCB7118E}"/>
              </c:ext>
            </c:extLst>
          </c:dPt>
          <c:dPt>
            <c:idx val="12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01-CDE9-4B05-848B-47EFDCB7118E}"/>
              </c:ext>
            </c:extLst>
          </c:dPt>
          <c:dPt>
            <c:idx val="129"/>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103-CDE9-4B05-848B-47EFDCB7118E}"/>
              </c:ext>
            </c:extLst>
          </c:dPt>
          <c:dPt>
            <c:idx val="13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05-CDE9-4B05-848B-47EFDCB7118E}"/>
              </c:ext>
            </c:extLst>
          </c:dPt>
          <c:dPt>
            <c:idx val="131"/>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107-CDE9-4B05-848B-47EFDCB7118E}"/>
              </c:ext>
            </c:extLst>
          </c:dPt>
          <c:dPt>
            <c:idx val="13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09-CDE9-4B05-848B-47EFDCB7118E}"/>
              </c:ext>
            </c:extLst>
          </c:dPt>
          <c:dPt>
            <c:idx val="133"/>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10B-CDE9-4B05-848B-47EFDCB7118E}"/>
              </c:ext>
            </c:extLst>
          </c:dPt>
          <c:dPt>
            <c:idx val="13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0D-CDE9-4B05-848B-47EFDCB7118E}"/>
              </c:ext>
            </c:extLst>
          </c:dPt>
          <c:dPt>
            <c:idx val="135"/>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10F-CDE9-4B05-848B-47EFDCB7118E}"/>
              </c:ext>
            </c:extLst>
          </c:dPt>
          <c:dPt>
            <c:idx val="13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11-CDE9-4B05-848B-47EFDCB7118E}"/>
              </c:ext>
            </c:extLst>
          </c:dPt>
          <c:dPt>
            <c:idx val="137"/>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113-CDE9-4B05-848B-47EFDCB7118E}"/>
              </c:ext>
            </c:extLst>
          </c:dPt>
          <c:dPt>
            <c:idx val="13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15-CDE9-4B05-848B-47EFDCB7118E}"/>
              </c:ext>
            </c:extLst>
          </c:dPt>
          <c:dPt>
            <c:idx val="139"/>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117-CDE9-4B05-848B-47EFDCB7118E}"/>
              </c:ext>
            </c:extLst>
          </c:dPt>
          <c:dPt>
            <c:idx val="14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19-CDE9-4B05-848B-47EFDCB7118E}"/>
              </c:ext>
            </c:extLst>
          </c:dPt>
          <c:dPt>
            <c:idx val="141"/>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11B-CDE9-4B05-848B-47EFDCB7118E}"/>
              </c:ext>
            </c:extLst>
          </c:dPt>
          <c:dPt>
            <c:idx val="14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1D-CDE9-4B05-848B-47EFDCB7118E}"/>
              </c:ext>
            </c:extLst>
          </c:dPt>
          <c:dPt>
            <c:idx val="143"/>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11F-CDE9-4B05-848B-47EFDCB7118E}"/>
              </c:ext>
            </c:extLst>
          </c:dPt>
          <c:dPt>
            <c:idx val="14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21-CDE9-4B05-848B-47EFDCB7118E}"/>
              </c:ext>
            </c:extLst>
          </c:dPt>
          <c:dPt>
            <c:idx val="145"/>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123-CDE9-4B05-848B-47EFDCB7118E}"/>
              </c:ext>
            </c:extLst>
          </c:dPt>
          <c:dPt>
            <c:idx val="14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25-CDE9-4B05-848B-47EFDCB7118E}"/>
              </c:ext>
            </c:extLst>
          </c:dPt>
          <c:dPt>
            <c:idx val="147"/>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127-CDE9-4B05-848B-47EFDCB7118E}"/>
              </c:ext>
            </c:extLst>
          </c:dPt>
          <c:dPt>
            <c:idx val="14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29-CDE9-4B05-848B-47EFDCB7118E}"/>
              </c:ext>
            </c:extLst>
          </c:dPt>
          <c:dPt>
            <c:idx val="149"/>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12B-CDE9-4B05-848B-47EFDCB7118E}"/>
              </c:ext>
            </c:extLst>
          </c:dPt>
          <c:dPt>
            <c:idx val="15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2D-CDE9-4B05-848B-47EFDCB7118E}"/>
              </c:ext>
            </c:extLst>
          </c:dPt>
          <c:dPt>
            <c:idx val="151"/>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12F-CDE9-4B05-848B-47EFDCB7118E}"/>
              </c:ext>
            </c:extLst>
          </c:dPt>
          <c:dPt>
            <c:idx val="15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31-CDE9-4B05-848B-47EFDCB7118E}"/>
              </c:ext>
            </c:extLst>
          </c:dPt>
          <c:dPt>
            <c:idx val="153"/>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133-CDE9-4B05-848B-47EFDCB7118E}"/>
              </c:ext>
            </c:extLst>
          </c:dPt>
          <c:dPt>
            <c:idx val="15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35-CDE9-4B05-848B-47EFDCB7118E}"/>
              </c:ext>
            </c:extLst>
          </c:dPt>
          <c:dPt>
            <c:idx val="155"/>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137-CDE9-4B05-848B-47EFDCB7118E}"/>
              </c:ext>
            </c:extLst>
          </c:dPt>
          <c:dPt>
            <c:idx val="15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39-CDE9-4B05-848B-47EFDCB7118E}"/>
              </c:ext>
            </c:extLst>
          </c:dPt>
          <c:dPt>
            <c:idx val="157"/>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13B-CDE9-4B05-848B-47EFDCB7118E}"/>
              </c:ext>
            </c:extLst>
          </c:dPt>
          <c:dPt>
            <c:idx val="158"/>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3D-CDE9-4B05-848B-47EFDCB7118E}"/>
              </c:ext>
            </c:extLst>
          </c:dPt>
          <c:dPt>
            <c:idx val="159"/>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13F-CDE9-4B05-848B-47EFDCB7118E}"/>
              </c:ext>
            </c:extLst>
          </c:dPt>
          <c:dPt>
            <c:idx val="16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41-CDE9-4B05-848B-47EFDCB7118E}"/>
              </c:ext>
            </c:extLst>
          </c:dPt>
          <c:dPt>
            <c:idx val="161"/>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143-CDE9-4B05-848B-47EFDCB7118E}"/>
              </c:ext>
            </c:extLst>
          </c:dPt>
          <c:dPt>
            <c:idx val="162"/>
            <c:bubble3D val="0"/>
            <c:spPr>
              <a:solidFill>
                <a:schemeClr val="accent1"/>
              </a:solidFill>
              <a:ln w="19050">
                <a:solidFill>
                  <a:schemeClr val="lt1"/>
                </a:solidFill>
              </a:ln>
              <a:effectLst/>
            </c:spPr>
            <c:extLst>
              <c:ext xmlns:c16="http://schemas.microsoft.com/office/drawing/2014/chart" uri="{C3380CC4-5D6E-409C-BE32-E72D297353CC}">
                <c16:uniqueId val="{00000145-CDE9-4B05-848B-47EFDCB7118E}"/>
              </c:ext>
            </c:extLst>
          </c:dPt>
          <c:dPt>
            <c:idx val="163"/>
            <c:bubble3D val="0"/>
            <c:spPr>
              <a:solidFill>
                <a:schemeClr val="accent2"/>
              </a:solidFill>
              <a:ln w="19050">
                <a:solidFill>
                  <a:schemeClr val="lt1"/>
                </a:solidFill>
              </a:ln>
              <a:effectLst/>
            </c:spPr>
            <c:extLst>
              <c:ext xmlns:c16="http://schemas.microsoft.com/office/drawing/2014/chart" uri="{C3380CC4-5D6E-409C-BE32-E72D297353CC}">
                <c16:uniqueId val="{00000147-CDE9-4B05-848B-47EFDCB7118E}"/>
              </c:ext>
            </c:extLst>
          </c:dPt>
          <c:dPt>
            <c:idx val="164"/>
            <c:bubble3D val="0"/>
            <c:spPr>
              <a:solidFill>
                <a:schemeClr val="accent3"/>
              </a:solidFill>
              <a:ln w="19050">
                <a:solidFill>
                  <a:schemeClr val="lt1"/>
                </a:solidFill>
              </a:ln>
              <a:effectLst/>
            </c:spPr>
            <c:extLst>
              <c:ext xmlns:c16="http://schemas.microsoft.com/office/drawing/2014/chart" uri="{C3380CC4-5D6E-409C-BE32-E72D297353CC}">
                <c16:uniqueId val="{00000149-CDE9-4B05-848B-47EFDCB7118E}"/>
              </c:ext>
            </c:extLst>
          </c:dPt>
          <c:dPt>
            <c:idx val="165"/>
            <c:bubble3D val="0"/>
            <c:spPr>
              <a:solidFill>
                <a:schemeClr val="accent4"/>
              </a:solidFill>
              <a:ln w="19050">
                <a:solidFill>
                  <a:schemeClr val="lt1"/>
                </a:solidFill>
              </a:ln>
              <a:effectLst/>
            </c:spPr>
            <c:extLst>
              <c:ext xmlns:c16="http://schemas.microsoft.com/office/drawing/2014/chart" uri="{C3380CC4-5D6E-409C-BE32-E72D297353CC}">
                <c16:uniqueId val="{0000014B-CDE9-4B05-848B-47EFDCB7118E}"/>
              </c:ext>
            </c:extLst>
          </c:dPt>
          <c:dPt>
            <c:idx val="166"/>
            <c:bubble3D val="0"/>
            <c:spPr>
              <a:solidFill>
                <a:schemeClr val="accent5"/>
              </a:solidFill>
              <a:ln w="19050">
                <a:solidFill>
                  <a:schemeClr val="lt1"/>
                </a:solidFill>
              </a:ln>
              <a:effectLst/>
            </c:spPr>
            <c:extLst>
              <c:ext xmlns:c16="http://schemas.microsoft.com/office/drawing/2014/chart" uri="{C3380CC4-5D6E-409C-BE32-E72D297353CC}">
                <c16:uniqueId val="{0000014D-CDE9-4B05-848B-47EFDCB7118E}"/>
              </c:ext>
            </c:extLst>
          </c:dPt>
          <c:dPt>
            <c:idx val="167"/>
            <c:bubble3D val="0"/>
            <c:spPr>
              <a:solidFill>
                <a:schemeClr val="accent6"/>
              </a:solidFill>
              <a:ln w="19050">
                <a:solidFill>
                  <a:schemeClr val="lt1"/>
                </a:solidFill>
              </a:ln>
              <a:effectLst/>
            </c:spPr>
            <c:extLst>
              <c:ext xmlns:c16="http://schemas.microsoft.com/office/drawing/2014/chart" uri="{C3380CC4-5D6E-409C-BE32-E72D297353CC}">
                <c16:uniqueId val="{0000014F-CDE9-4B05-848B-47EFDCB7118E}"/>
              </c:ext>
            </c:extLst>
          </c:dPt>
          <c:dPt>
            <c:idx val="16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51-CDE9-4B05-848B-47EFDCB7118E}"/>
              </c:ext>
            </c:extLst>
          </c:dPt>
          <c:dPt>
            <c:idx val="169"/>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153-CDE9-4B05-848B-47EFDCB7118E}"/>
              </c:ext>
            </c:extLst>
          </c:dPt>
          <c:dPt>
            <c:idx val="17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55-CDE9-4B05-848B-47EFDCB7118E}"/>
              </c:ext>
            </c:extLst>
          </c:dPt>
          <c:dPt>
            <c:idx val="171"/>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157-CDE9-4B05-848B-47EFDCB7118E}"/>
              </c:ext>
            </c:extLst>
          </c:dPt>
          <c:dPt>
            <c:idx val="17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59-CDE9-4B05-848B-47EFDCB7118E}"/>
              </c:ext>
            </c:extLst>
          </c:dPt>
          <c:dPt>
            <c:idx val="17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15B-CDE9-4B05-848B-47EFDCB7118E}"/>
              </c:ext>
            </c:extLst>
          </c:dPt>
          <c:dPt>
            <c:idx val="17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5D-CDE9-4B05-848B-47EFDCB7118E}"/>
              </c:ext>
            </c:extLst>
          </c:dPt>
          <c:dPt>
            <c:idx val="175"/>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15F-CDE9-4B05-848B-47EFDCB7118E}"/>
              </c:ext>
            </c:extLst>
          </c:dPt>
          <c:dPt>
            <c:idx val="17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61-CDE9-4B05-848B-47EFDCB7118E}"/>
              </c:ext>
            </c:extLst>
          </c:dPt>
          <c:dPt>
            <c:idx val="177"/>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163-CDE9-4B05-848B-47EFDCB7118E}"/>
              </c:ext>
            </c:extLst>
          </c:dPt>
          <c:dPt>
            <c:idx val="17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65-CDE9-4B05-848B-47EFDCB7118E}"/>
              </c:ext>
            </c:extLst>
          </c:dPt>
          <c:dPt>
            <c:idx val="179"/>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167-CDE9-4B05-848B-47EFDCB7118E}"/>
              </c:ext>
            </c:extLst>
          </c:dPt>
          <c:dPt>
            <c:idx val="18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69-CDE9-4B05-848B-47EFDCB7118E}"/>
              </c:ext>
            </c:extLst>
          </c:dPt>
          <c:dPt>
            <c:idx val="181"/>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16B-CDE9-4B05-848B-47EFDCB7118E}"/>
              </c:ext>
            </c:extLst>
          </c:dPt>
          <c:dPt>
            <c:idx val="18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6D-CDE9-4B05-848B-47EFDCB7118E}"/>
              </c:ext>
            </c:extLst>
          </c:dPt>
          <c:dPt>
            <c:idx val="183"/>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16F-CDE9-4B05-848B-47EFDCB7118E}"/>
              </c:ext>
            </c:extLst>
          </c:dPt>
          <c:dPt>
            <c:idx val="18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71-CDE9-4B05-848B-47EFDCB7118E}"/>
              </c:ext>
            </c:extLst>
          </c:dPt>
          <c:dPt>
            <c:idx val="185"/>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173-CDE9-4B05-848B-47EFDCB7118E}"/>
              </c:ext>
            </c:extLst>
          </c:dPt>
          <c:dPt>
            <c:idx val="18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75-CDE9-4B05-848B-47EFDCB7118E}"/>
              </c:ext>
            </c:extLst>
          </c:dPt>
          <c:dPt>
            <c:idx val="187"/>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177-CDE9-4B05-848B-47EFDCB7118E}"/>
              </c:ext>
            </c:extLst>
          </c:dPt>
          <c:dPt>
            <c:idx val="18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79-CDE9-4B05-848B-47EFDCB7118E}"/>
              </c:ext>
            </c:extLst>
          </c:dPt>
          <c:dPt>
            <c:idx val="189"/>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17B-CDE9-4B05-848B-47EFDCB7118E}"/>
              </c:ext>
            </c:extLst>
          </c:dPt>
          <c:dPt>
            <c:idx val="19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7D-CDE9-4B05-848B-47EFDCB7118E}"/>
              </c:ext>
            </c:extLst>
          </c:dPt>
          <c:dPt>
            <c:idx val="19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17F-CDE9-4B05-848B-47EFDCB7118E}"/>
              </c:ext>
            </c:extLst>
          </c:dPt>
          <c:dPt>
            <c:idx val="19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81-CDE9-4B05-848B-47EFDCB7118E}"/>
              </c:ext>
            </c:extLst>
          </c:dPt>
          <c:dPt>
            <c:idx val="193"/>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183-CDE9-4B05-848B-47EFDCB7118E}"/>
              </c:ext>
            </c:extLst>
          </c:dPt>
          <c:dPt>
            <c:idx val="19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85-CDE9-4B05-848B-47EFDCB7118E}"/>
              </c:ext>
            </c:extLst>
          </c:dPt>
          <c:dPt>
            <c:idx val="195"/>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187-CDE9-4B05-848B-47EFDCB7118E}"/>
              </c:ext>
            </c:extLst>
          </c:dPt>
          <c:dPt>
            <c:idx val="19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89-CDE9-4B05-848B-47EFDCB7118E}"/>
              </c:ext>
            </c:extLst>
          </c:dPt>
          <c:dPt>
            <c:idx val="197"/>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18B-CDE9-4B05-848B-47EFDCB7118E}"/>
              </c:ext>
            </c:extLst>
          </c:dPt>
          <c:dPt>
            <c:idx val="19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8D-CDE9-4B05-848B-47EFDCB7118E}"/>
              </c:ext>
            </c:extLst>
          </c:dPt>
          <c:dPt>
            <c:idx val="199"/>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18F-CDE9-4B05-848B-47EFDCB7118E}"/>
              </c:ext>
            </c:extLst>
          </c:dPt>
          <c:dPt>
            <c:idx val="20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91-CDE9-4B05-848B-47EFDCB7118E}"/>
              </c:ext>
            </c:extLst>
          </c:dPt>
          <c:dPt>
            <c:idx val="201"/>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193-CDE9-4B05-848B-47EFDCB7118E}"/>
              </c:ext>
            </c:extLst>
          </c:dPt>
          <c:dPt>
            <c:idx val="20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95-CDE9-4B05-848B-47EFDCB7118E}"/>
              </c:ext>
            </c:extLst>
          </c:dPt>
          <c:dPt>
            <c:idx val="203"/>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197-CDE9-4B05-848B-47EFDCB7118E}"/>
              </c:ext>
            </c:extLst>
          </c:dPt>
          <c:dPt>
            <c:idx val="20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99-CDE9-4B05-848B-47EFDCB7118E}"/>
              </c:ext>
            </c:extLst>
          </c:dPt>
          <c:dPt>
            <c:idx val="205"/>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19B-CDE9-4B05-848B-47EFDCB7118E}"/>
              </c:ext>
            </c:extLst>
          </c:dPt>
          <c:dPt>
            <c:idx val="20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9D-CDE9-4B05-848B-47EFDCB7118E}"/>
              </c:ext>
            </c:extLst>
          </c:dPt>
          <c:cat>
            <c:strRef>
              <c:f>'Av Discount % by Category'!$A$4:$A$211</c:f>
              <c:strCache>
                <c:ptCount val="207"/>
                <c:pt idx="0">
                  <c:v>HDMICables</c:v>
                </c:pt>
                <c:pt idx="1">
                  <c:v>In-Ear</c:v>
                </c:pt>
                <c:pt idx="2">
                  <c:v>Smartphones</c:v>
                </c:pt>
                <c:pt idx="3">
                  <c:v>Choppers</c:v>
                </c:pt>
                <c:pt idx="4">
                  <c:v>PenDrives</c:v>
                </c:pt>
                <c:pt idx="5">
                  <c:v>MicroSD</c:v>
                </c:pt>
                <c:pt idx="6">
                  <c:v>WirelessUSBAdapters</c:v>
                </c:pt>
                <c:pt idx="7">
                  <c:v>D</c:v>
                </c:pt>
                <c:pt idx="8">
                  <c:v>USBCables</c:v>
                </c:pt>
                <c:pt idx="9">
                  <c:v>Repeaters&amp;Extenders</c:v>
                </c:pt>
                <c:pt idx="10">
                  <c:v>BasicMobiles</c:v>
                </c:pt>
                <c:pt idx="11">
                  <c:v>ElectricKettles</c:v>
                </c:pt>
                <c:pt idx="12">
                  <c:v>Routers</c:v>
                </c:pt>
                <c:pt idx="13">
                  <c:v>On-Ear</c:v>
                </c:pt>
                <c:pt idx="14">
                  <c:v>BluetoothAdapters</c:v>
                </c:pt>
                <c:pt idx="15">
                  <c:v>DomeCameras</c:v>
                </c:pt>
                <c:pt idx="16">
                  <c:v>InternalSolidStateDrives</c:v>
                </c:pt>
                <c:pt idx="17">
                  <c:v>SmartWatches</c:v>
                </c:pt>
                <c:pt idx="18">
                  <c:v>ExternalHardDisks</c:v>
                </c:pt>
                <c:pt idx="19">
                  <c:v>SecureDigitalCards</c:v>
                </c:pt>
                <c:pt idx="20">
                  <c:v>RCACables</c:v>
                </c:pt>
                <c:pt idx="21">
                  <c:v>Condenser</c:v>
                </c:pt>
                <c:pt idx="22">
                  <c:v>BluetoothSpeakers</c:v>
                </c:pt>
                <c:pt idx="23">
                  <c:v>Mice</c:v>
                </c:pt>
                <c:pt idx="24">
                  <c:v>Over-Ear</c:v>
                </c:pt>
                <c:pt idx="25">
                  <c:v>InductionCooktop</c:v>
                </c:pt>
                <c:pt idx="26">
                  <c:v>InstantWaterHeaters</c:v>
                </c:pt>
                <c:pt idx="27">
                  <c:v>DryIrons</c:v>
                </c:pt>
                <c:pt idx="28">
                  <c:v>Cradles</c:v>
                </c:pt>
                <c:pt idx="29">
                  <c:v>SmartTelevisions</c:v>
                </c:pt>
                <c:pt idx="30">
                  <c:v>DigitalKitchenScales</c:v>
                </c:pt>
                <c:pt idx="31">
                  <c:v>MixerGrinders</c:v>
                </c:pt>
                <c:pt idx="32">
                  <c:v>Stands</c:v>
                </c:pt>
                <c:pt idx="33">
                  <c:v>ExternalSolidStateDrives</c:v>
                </c:pt>
                <c:pt idx="34">
                  <c:v>BatteryChargers</c:v>
                </c:pt>
                <c:pt idx="35">
                  <c:v>SandwichMakers</c:v>
                </c:pt>
                <c:pt idx="36">
                  <c:v>AutomobileChargers</c:v>
                </c:pt>
                <c:pt idx="37">
                  <c:v>SteamIrons</c:v>
                </c:pt>
                <c:pt idx="38">
                  <c:v>ImmersionRods</c:v>
                </c:pt>
                <c:pt idx="39">
                  <c:v>Kettle&amp;ToasterSets</c:v>
                </c:pt>
                <c:pt idx="40">
                  <c:v>Keyboards</c:v>
                </c:pt>
                <c:pt idx="41">
                  <c:v>Keyboard&amp;MouseSets</c:v>
                </c:pt>
                <c:pt idx="42">
                  <c:v>Gamepads</c:v>
                </c:pt>
                <c:pt idx="43">
                  <c:v>CanisterVacuums</c:v>
                </c:pt>
                <c:pt idx="44">
                  <c:v>DisposableBatteries</c:v>
                </c:pt>
                <c:pt idx="45">
                  <c:v>OutdoorSpeakers</c:v>
                </c:pt>
                <c:pt idx="46">
                  <c:v>OpticalCables</c:v>
                </c:pt>
                <c:pt idx="47">
                  <c:v>CeilingFans</c:v>
                </c:pt>
                <c:pt idx="48">
                  <c:v>CoolingPads</c:v>
                </c:pt>
                <c:pt idx="49">
                  <c:v>RechargeableBatteries</c:v>
                </c:pt>
                <c:pt idx="50">
                  <c:v>Tabletop&amp;TravelTripods</c:v>
                </c:pt>
                <c:pt idx="51">
                  <c:v>ScreenProtectors</c:v>
                </c:pt>
                <c:pt idx="52">
                  <c:v>GeneralPurposeBatteries&amp;BatteryChargers</c:v>
                </c:pt>
                <c:pt idx="53">
                  <c:v>Lapdesks</c:v>
                </c:pt>
                <c:pt idx="54">
                  <c:v>Memory</c:v>
                </c:pt>
                <c:pt idx="55">
                  <c:v>JuicerMixerGrinders</c:v>
                </c:pt>
                <c:pt idx="56">
                  <c:v>DVICables</c:v>
                </c:pt>
                <c:pt idx="57">
                  <c:v>NotebookComputerStands</c:v>
                </c:pt>
                <c:pt idx="58">
                  <c:v>CleaningKits</c:v>
                </c:pt>
                <c:pt idx="59">
                  <c:v>LaptopSleeves&amp;Slipcases</c:v>
                </c:pt>
                <c:pt idx="60">
                  <c:v>PowerLANAdapters</c:v>
                </c:pt>
                <c:pt idx="61">
                  <c:v>WallChargers</c:v>
                </c:pt>
                <c:pt idx="62">
                  <c:v>Printers</c:v>
                </c:pt>
                <c:pt idx="63">
                  <c:v>TripodLegs</c:v>
                </c:pt>
                <c:pt idx="64">
                  <c:v>HardDiskBags</c:v>
                </c:pt>
                <c:pt idx="65">
                  <c:v>SurgeProtectors</c:v>
                </c:pt>
                <c:pt idx="66">
                  <c:v>Webcams</c:v>
                </c:pt>
                <c:pt idx="67">
                  <c:v>VacuumSealers</c:v>
                </c:pt>
                <c:pt idx="68">
                  <c:v>Adapters</c:v>
                </c:pt>
                <c:pt idx="69">
                  <c:v>FanHeaters</c:v>
                </c:pt>
                <c:pt idx="70">
                  <c:v>WaterFilters&amp;Purifiers</c:v>
                </c:pt>
                <c:pt idx="71">
                  <c:v>HandBlenders</c:v>
                </c:pt>
                <c:pt idx="72">
                  <c:v>GamingMice</c:v>
                </c:pt>
                <c:pt idx="73">
                  <c:v>StylusPens</c:v>
                </c:pt>
                <c:pt idx="74">
                  <c:v>ColouringPens&amp;Markers</c:v>
                </c:pt>
                <c:pt idx="75">
                  <c:v>UninterruptedPowerSupplies</c:v>
                </c:pt>
                <c:pt idx="76">
                  <c:v>EggBoilers</c:v>
                </c:pt>
                <c:pt idx="77">
                  <c:v>HandMixers</c:v>
                </c:pt>
                <c:pt idx="78">
                  <c:v>DustCovers</c:v>
                </c:pt>
                <c:pt idx="79">
                  <c:v>CompleteTripodUnits</c:v>
                </c:pt>
                <c:pt idx="80">
                  <c:v>Cases</c:v>
                </c:pt>
                <c:pt idx="81">
                  <c:v>PCMicrophones</c:v>
                </c:pt>
                <c:pt idx="82">
                  <c:v>Tape</c:v>
                </c:pt>
                <c:pt idx="83">
                  <c:v>Tripods</c:v>
                </c:pt>
                <c:pt idx="84">
                  <c:v>SelfieSticks</c:v>
                </c:pt>
                <c:pt idx="85">
                  <c:v>StorageWaterHeaters</c:v>
                </c:pt>
                <c:pt idx="86">
                  <c:v>SelfieLights</c:v>
                </c:pt>
                <c:pt idx="87">
                  <c:v>HandheldVacuums</c:v>
                </c:pt>
                <c:pt idx="88">
                  <c:v>Headsets</c:v>
                </c:pt>
                <c:pt idx="89">
                  <c:v>OTGAdapters</c:v>
                </c:pt>
                <c:pt idx="90">
                  <c:v>Lamps</c:v>
                </c:pt>
                <c:pt idx="91">
                  <c:v>GraphicTablets</c:v>
                </c:pt>
                <c:pt idx="92">
                  <c:v>Rice&amp;PastaCookers</c:v>
                </c:pt>
                <c:pt idx="93">
                  <c:v>ElectricHeaters</c:v>
                </c:pt>
                <c:pt idx="94">
                  <c:v>Sewing&amp;EmbroideryMachines</c:v>
                </c:pt>
                <c:pt idx="95">
                  <c:v>WaterCartridges</c:v>
                </c:pt>
                <c:pt idx="96">
                  <c:v>ExhaustFans</c:v>
                </c:pt>
                <c:pt idx="97">
                  <c:v>Macro&amp;RinglightFlashes</c:v>
                </c:pt>
                <c:pt idx="98">
                  <c:v>WetGrinders</c:v>
                </c:pt>
                <c:pt idx="99">
                  <c:v>InkjetPrinters</c:v>
                </c:pt>
                <c:pt idx="100">
                  <c:v>Scientific</c:v>
                </c:pt>
                <c:pt idx="101">
                  <c:v>SpeakerCables</c:v>
                </c:pt>
                <c:pt idx="102">
                  <c:v>NetworkingDevices</c:v>
                </c:pt>
                <c:pt idx="103">
                  <c:v>DataCards&amp;Dongles</c:v>
                </c:pt>
                <c:pt idx="104">
                  <c:v>LaptopAccessories</c:v>
                </c:pt>
                <c:pt idx="105">
                  <c:v>WaterPurifierAccessories</c:v>
                </c:pt>
                <c:pt idx="106">
                  <c:v>CameraPrivacyCovers</c:v>
                </c:pt>
                <c:pt idx="107">
                  <c:v>Pens</c:v>
                </c:pt>
                <c:pt idx="108">
                  <c:v>Projectors</c:v>
                </c:pt>
                <c:pt idx="109">
                  <c:v>Wet-DryVacuums</c:v>
                </c:pt>
                <c:pt idx="110">
                  <c:v>LaundryBaskets</c:v>
                </c:pt>
                <c:pt idx="111">
                  <c:v>LaptopChargers&amp;PowerSupplies</c:v>
                </c:pt>
                <c:pt idx="112">
                  <c:v>Paints</c:v>
                </c:pt>
                <c:pt idx="113">
                  <c:v>MousePads</c:v>
                </c:pt>
                <c:pt idx="114">
                  <c:v>OvenToasterGrills</c:v>
                </c:pt>
                <c:pt idx="115">
                  <c:v>DigitalScales</c:v>
                </c:pt>
                <c:pt idx="116">
                  <c:v>PaintingMaterials</c:v>
                </c:pt>
                <c:pt idx="117">
                  <c:v>USBHubs</c:v>
                </c:pt>
                <c:pt idx="118">
                  <c:v>Notepads&amp;MemoBooks</c:v>
                </c:pt>
                <c:pt idx="119">
                  <c:v>Shower&amp;WallMounts</c:v>
                </c:pt>
                <c:pt idx="120">
                  <c:v>Pop-upToasters</c:v>
                </c:pt>
                <c:pt idx="121">
                  <c:v>WireboundNotebooks</c:v>
                </c:pt>
                <c:pt idx="122">
                  <c:v>CableConnectionProtectors</c:v>
                </c:pt>
                <c:pt idx="123">
                  <c:v>InkjetInkCartridges</c:v>
                </c:pt>
                <c:pt idx="124">
                  <c:v>Basic</c:v>
                </c:pt>
                <c:pt idx="125">
                  <c:v>EthernetCables</c:v>
                </c:pt>
                <c:pt idx="126">
                  <c:v>CompositionNotebooks</c:v>
                </c:pt>
                <c:pt idx="127">
                  <c:v>MiniFoodProcessors&amp;Choppers</c:v>
                </c:pt>
                <c:pt idx="128">
                  <c:v>ExternalMemoryCardReaders</c:v>
                </c:pt>
                <c:pt idx="129">
                  <c:v>SatelliteReceivers</c:v>
                </c:pt>
                <c:pt idx="130">
                  <c:v>PCSpeakers</c:v>
                </c:pt>
                <c:pt idx="131">
                  <c:v>Caddies</c:v>
                </c:pt>
                <c:pt idx="132">
                  <c:v>PCHeadsets</c:v>
                </c:pt>
                <c:pt idx="133">
                  <c:v>MultimediaSpeakerSystems</c:v>
                </c:pt>
                <c:pt idx="134">
                  <c:v>LiquidInkRollerballPens</c:v>
                </c:pt>
                <c:pt idx="135">
                  <c:v>BackgroundSupports</c:v>
                </c:pt>
                <c:pt idx="136">
                  <c:v>D√©cor</c:v>
                </c:pt>
                <c:pt idx="137">
                  <c:v>CordManagement</c:v>
                </c:pt>
                <c:pt idx="138">
                  <c:v>PedestalFans</c:v>
                </c:pt>
                <c:pt idx="139">
                  <c:v>GelInkRollerballPens</c:v>
                </c:pt>
                <c:pt idx="140">
                  <c:v>RetractableBallpointPens</c:v>
                </c:pt>
                <c:pt idx="141">
                  <c:v>RoboticVacuums</c:v>
                </c:pt>
                <c:pt idx="142">
                  <c:v>WoodenPencils</c:v>
                </c:pt>
                <c:pt idx="143">
                  <c:v>MeasuringSpoons</c:v>
                </c:pt>
                <c:pt idx="144">
                  <c:v>Film</c:v>
                </c:pt>
                <c:pt idx="145">
                  <c:v>LintShavers</c:v>
                </c:pt>
                <c:pt idx="146">
                  <c:v>FountainPens</c:v>
                </c:pt>
                <c:pt idx="147">
                  <c:v>BasicCases</c:v>
                </c:pt>
                <c:pt idx="148">
                  <c:v>GamingKeyboards</c:v>
                </c:pt>
                <c:pt idx="149">
                  <c:v>StandMixerAccessories</c:v>
                </c:pt>
                <c:pt idx="150">
                  <c:v>SoundbarSpeakers</c:v>
                </c:pt>
                <c:pt idx="151">
                  <c:v>USBtoUSBAdapters</c:v>
                </c:pt>
                <c:pt idx="152">
                  <c:v>Financial&amp;Business</c:v>
                </c:pt>
                <c:pt idx="153">
                  <c:v>MilkFrothers</c:v>
                </c:pt>
                <c:pt idx="154">
                  <c:v>TableFans</c:v>
                </c:pt>
                <c:pt idx="155">
                  <c:v>StickBallpointPens</c:v>
                </c:pt>
                <c:pt idx="156">
                  <c:v>DripCoffeeMachines</c:v>
                </c:pt>
                <c:pt idx="157">
                  <c:v>HEPAAirPurifiers</c:v>
                </c:pt>
                <c:pt idx="158">
                  <c:v>RemoteControls</c:v>
                </c:pt>
                <c:pt idx="159">
                  <c:v>StandardTelevisions</c:v>
                </c:pt>
                <c:pt idx="160">
                  <c:v>Humidifiers</c:v>
                </c:pt>
                <c:pt idx="161">
                  <c:v>AirFryers</c:v>
                </c:pt>
                <c:pt idx="162">
                  <c:v>LaundryBags</c:v>
                </c:pt>
                <c:pt idx="163">
                  <c:v>EspressoMachines</c:v>
                </c:pt>
                <c:pt idx="164">
                  <c:v>DigitalBathroomScales</c:v>
                </c:pt>
                <c:pt idx="165">
                  <c:v>Notebooks,WritingPads&amp;Diaries</c:v>
                </c:pt>
                <c:pt idx="166">
                  <c:v>Juicers</c:v>
                </c:pt>
                <c:pt idx="167">
                  <c:v>FanParts&amp;Accessories</c:v>
                </c:pt>
                <c:pt idx="168">
                  <c:v>VideoCameras</c:v>
                </c:pt>
                <c:pt idx="169">
                  <c:v>Mounts</c:v>
                </c:pt>
                <c:pt idx="170">
                  <c:v>Bedstand&amp;DeskMounts</c:v>
                </c:pt>
                <c:pt idx="171">
                  <c:v>Split-SystemAirConditioners</c:v>
                </c:pt>
                <c:pt idx="172">
                  <c:v>BottledInk</c:v>
                </c:pt>
                <c:pt idx="173">
                  <c:v>RoomHeaters</c:v>
                </c:pt>
                <c:pt idx="174">
                  <c:v>Tablets</c:v>
                </c:pt>
                <c:pt idx="175">
                  <c:v>SprayBottles</c:v>
                </c:pt>
                <c:pt idx="176">
                  <c:v>TVWall&amp;CeilingMounts</c:v>
                </c:pt>
                <c:pt idx="177">
                  <c:v>HandheldBags</c:v>
                </c:pt>
                <c:pt idx="178">
                  <c:v>Monitors</c:v>
                </c:pt>
                <c:pt idx="179">
                  <c:v>Adapters&amp;Multi-Outlets</c:v>
                </c:pt>
                <c:pt idx="180">
                  <c:v>TonerCartridges</c:v>
                </c:pt>
                <c:pt idx="181">
                  <c:v>ColdPressJuicers</c:v>
                </c:pt>
                <c:pt idx="182">
                  <c:v>SmallApplianceParts&amp;Accessories</c:v>
                </c:pt>
                <c:pt idx="183">
                  <c:v>SmallKitchenAppliances</c:v>
                </c:pt>
                <c:pt idx="184">
                  <c:v>HeatConvectors</c:v>
                </c:pt>
                <c:pt idx="185">
                  <c:v>InkjetInkRefills&amp;Kits</c:v>
                </c:pt>
                <c:pt idx="186">
                  <c:v>WaffleMakers&amp;Irons</c:v>
                </c:pt>
                <c:pt idx="187">
                  <c:v>HandlebarMounts</c:v>
                </c:pt>
                <c:pt idx="188">
                  <c:v>AirPurifiers&amp;Ionizers</c:v>
                </c:pt>
                <c:pt idx="189">
                  <c:v>CoffeePresses</c:v>
                </c:pt>
                <c:pt idx="190">
                  <c:v>PressureWashers,Steam&amp;WindowCleaners</c:v>
                </c:pt>
                <c:pt idx="191">
                  <c:v>AVReceivers&amp;Amplifiers</c:v>
                </c:pt>
                <c:pt idx="192">
                  <c:v>SATACables</c:v>
                </c:pt>
                <c:pt idx="193">
                  <c:v>HalogenHeaters</c:v>
                </c:pt>
                <c:pt idx="194">
                  <c:v>3DGlasses</c:v>
                </c:pt>
                <c:pt idx="195">
                  <c:v>Earpads</c:v>
                </c:pt>
                <c:pt idx="196">
                  <c:v>StovetopEspressoPots</c:v>
                </c:pt>
                <c:pt idx="197">
                  <c:v>YogurtMakers</c:v>
                </c:pt>
                <c:pt idx="198">
                  <c:v>StandMixers</c:v>
                </c:pt>
                <c:pt idx="199">
                  <c:v>ElectricGrinders</c:v>
                </c:pt>
                <c:pt idx="200">
                  <c:v>RotiMakers</c:v>
                </c:pt>
                <c:pt idx="201">
                  <c:v>ColouredPaper</c:v>
                </c:pt>
                <c:pt idx="202">
                  <c:v>InternalHardDrives</c:v>
                </c:pt>
                <c:pt idx="203">
                  <c:v>TraditionalLaptops</c:v>
                </c:pt>
                <c:pt idx="204">
                  <c:v>PhoneCharms</c:v>
                </c:pt>
                <c:pt idx="205">
                  <c:v>TowerSpeakers</c:v>
                </c:pt>
                <c:pt idx="206">
                  <c:v>StreamingClients</c:v>
                </c:pt>
              </c:strCache>
            </c:strRef>
          </c:cat>
          <c:val>
            <c:numRef>
              <c:f>'Av Discount % by Category'!$B$4:$B$211</c:f>
              <c:numCache>
                <c:formatCode>0%</c:formatCode>
                <c:ptCount val="207"/>
                <c:pt idx="0">
                  <c:v>0.59791666666666676</c:v>
                </c:pt>
                <c:pt idx="1">
                  <c:v>0.58269230769230784</c:v>
                </c:pt>
                <c:pt idx="2">
                  <c:v>0.23294117647058815</c:v>
                </c:pt>
                <c:pt idx="3">
                  <c:v>0.6</c:v>
                </c:pt>
                <c:pt idx="4">
                  <c:v>0.56900000000000006</c:v>
                </c:pt>
                <c:pt idx="5">
                  <c:v>0.58846153846153837</c:v>
                </c:pt>
                <c:pt idx="6">
                  <c:v>0.49111111111111111</c:v>
                </c:pt>
                <c:pt idx="7">
                  <c:v>0.38000000000000006</c:v>
                </c:pt>
                <c:pt idx="8">
                  <c:v>0.59377682403433485</c:v>
                </c:pt>
                <c:pt idx="9">
                  <c:v>0.54333333333333333</c:v>
                </c:pt>
                <c:pt idx="10">
                  <c:v>0.18555555555555556</c:v>
                </c:pt>
                <c:pt idx="11">
                  <c:v>0.39</c:v>
                </c:pt>
                <c:pt idx="12">
                  <c:v>0.4466666666666666</c:v>
                </c:pt>
                <c:pt idx="13">
                  <c:v>0.52374999999999994</c:v>
                </c:pt>
                <c:pt idx="14">
                  <c:v>0.33</c:v>
                </c:pt>
                <c:pt idx="15">
                  <c:v>0.42599999999999999</c:v>
                </c:pt>
                <c:pt idx="16">
                  <c:v>0.48</c:v>
                </c:pt>
                <c:pt idx="17">
                  <c:v>0.69815789473684176</c:v>
                </c:pt>
                <c:pt idx="18">
                  <c:v>0.27</c:v>
                </c:pt>
                <c:pt idx="19">
                  <c:v>0.44</c:v>
                </c:pt>
                <c:pt idx="20">
                  <c:v>0.505</c:v>
                </c:pt>
                <c:pt idx="21">
                  <c:v>0.45999999999999996</c:v>
                </c:pt>
                <c:pt idx="22">
                  <c:v>0.48500000000000004</c:v>
                </c:pt>
                <c:pt idx="23">
                  <c:v>0.42041666666666666</c:v>
                </c:pt>
                <c:pt idx="24">
                  <c:v>0.69</c:v>
                </c:pt>
                <c:pt idx="25">
                  <c:v>0.44900000000000001</c:v>
                </c:pt>
                <c:pt idx="26">
                  <c:v>0.48043478260869554</c:v>
                </c:pt>
                <c:pt idx="27">
                  <c:v>0.34249999999999997</c:v>
                </c:pt>
                <c:pt idx="28">
                  <c:v>0.60333333333333339</c:v>
                </c:pt>
                <c:pt idx="29">
                  <c:v>0.38285714285714284</c:v>
                </c:pt>
                <c:pt idx="30">
                  <c:v>0.53900000000000003</c:v>
                </c:pt>
                <c:pt idx="31">
                  <c:v>0.43962962962962959</c:v>
                </c:pt>
                <c:pt idx="32">
                  <c:v>0.75818181818181818</c:v>
                </c:pt>
                <c:pt idx="33">
                  <c:v>0.68</c:v>
                </c:pt>
                <c:pt idx="34">
                  <c:v>0.25</c:v>
                </c:pt>
                <c:pt idx="35">
                  <c:v>0.32363636363636367</c:v>
                </c:pt>
                <c:pt idx="36">
                  <c:v>0.58000000000000007</c:v>
                </c:pt>
                <c:pt idx="37">
                  <c:v>0.23833333333333337</c:v>
                </c:pt>
                <c:pt idx="38">
                  <c:v>0.31777777777777771</c:v>
                </c:pt>
                <c:pt idx="39">
                  <c:v>0.44230769230769229</c:v>
                </c:pt>
                <c:pt idx="40">
                  <c:v>0.35</c:v>
                </c:pt>
                <c:pt idx="41">
                  <c:v>0.32100000000000006</c:v>
                </c:pt>
                <c:pt idx="42">
                  <c:v>0.52333333333333332</c:v>
                </c:pt>
                <c:pt idx="43">
                  <c:v>0.28249999999999997</c:v>
                </c:pt>
                <c:pt idx="44">
                  <c:v>0.14285714285714285</c:v>
                </c:pt>
                <c:pt idx="45">
                  <c:v>0.5625</c:v>
                </c:pt>
                <c:pt idx="46">
                  <c:v>0.46333333333333337</c:v>
                </c:pt>
                <c:pt idx="47">
                  <c:v>0.38181818181818183</c:v>
                </c:pt>
                <c:pt idx="48">
                  <c:v>0.45</c:v>
                </c:pt>
                <c:pt idx="49">
                  <c:v>0.13333333333333333</c:v>
                </c:pt>
                <c:pt idx="50">
                  <c:v>0.69500000000000006</c:v>
                </c:pt>
                <c:pt idx="51">
                  <c:v>0.65583333333333338</c:v>
                </c:pt>
                <c:pt idx="52">
                  <c:v>0.23499999999999999</c:v>
                </c:pt>
                <c:pt idx="53">
                  <c:v>0.5892857142857143</c:v>
                </c:pt>
                <c:pt idx="54">
                  <c:v>0.49</c:v>
                </c:pt>
                <c:pt idx="55">
                  <c:v>0.4416666666666666</c:v>
                </c:pt>
                <c:pt idx="56">
                  <c:v>0.55000000000000004</c:v>
                </c:pt>
                <c:pt idx="57">
                  <c:v>0.75666666666666671</c:v>
                </c:pt>
                <c:pt idx="58">
                  <c:v>0.4</c:v>
                </c:pt>
                <c:pt idx="59">
                  <c:v>0.61833333333333329</c:v>
                </c:pt>
                <c:pt idx="60">
                  <c:v>0.4</c:v>
                </c:pt>
                <c:pt idx="61">
                  <c:v>0.51437500000000003</c:v>
                </c:pt>
                <c:pt idx="62">
                  <c:v>0.13666666666666669</c:v>
                </c:pt>
                <c:pt idx="63">
                  <c:v>0.625</c:v>
                </c:pt>
                <c:pt idx="64">
                  <c:v>0.54333333333333333</c:v>
                </c:pt>
                <c:pt idx="65">
                  <c:v>0.14000000000000001</c:v>
                </c:pt>
                <c:pt idx="66">
                  <c:v>0.44500000000000001</c:v>
                </c:pt>
                <c:pt idx="67">
                  <c:v>0.31428571428571433</c:v>
                </c:pt>
                <c:pt idx="68">
                  <c:v>0.80333333333333334</c:v>
                </c:pt>
                <c:pt idx="69">
                  <c:v>0.42449999999999999</c:v>
                </c:pt>
                <c:pt idx="70">
                  <c:v>0.42499999999999999</c:v>
                </c:pt>
                <c:pt idx="71">
                  <c:v>0.41684210526315796</c:v>
                </c:pt>
                <c:pt idx="72">
                  <c:v>0.33500000000000002</c:v>
                </c:pt>
                <c:pt idx="73">
                  <c:v>0.64624999999999999</c:v>
                </c:pt>
                <c:pt idx="74">
                  <c:v>0</c:v>
                </c:pt>
                <c:pt idx="75">
                  <c:v>0.2</c:v>
                </c:pt>
                <c:pt idx="76">
                  <c:v>0.52909090909090906</c:v>
                </c:pt>
                <c:pt idx="77">
                  <c:v>0.42</c:v>
                </c:pt>
                <c:pt idx="78">
                  <c:v>0.875</c:v>
                </c:pt>
                <c:pt idx="79">
                  <c:v>0.38</c:v>
                </c:pt>
                <c:pt idx="80">
                  <c:v>0.72333333333333327</c:v>
                </c:pt>
                <c:pt idx="81">
                  <c:v>0.56499999999999995</c:v>
                </c:pt>
                <c:pt idx="82">
                  <c:v>0.21</c:v>
                </c:pt>
                <c:pt idx="83">
                  <c:v>0.66</c:v>
                </c:pt>
                <c:pt idx="84">
                  <c:v>0.65399999999999991</c:v>
                </c:pt>
                <c:pt idx="85">
                  <c:v>0.45083333333333336</c:v>
                </c:pt>
                <c:pt idx="86">
                  <c:v>0.51</c:v>
                </c:pt>
                <c:pt idx="87">
                  <c:v>0.37750000000000006</c:v>
                </c:pt>
                <c:pt idx="88">
                  <c:v>0.56666666666666665</c:v>
                </c:pt>
                <c:pt idx="89">
                  <c:v>0.72</c:v>
                </c:pt>
                <c:pt idx="90">
                  <c:v>0.15999999999999998</c:v>
                </c:pt>
                <c:pt idx="91">
                  <c:v>0.60818181818181827</c:v>
                </c:pt>
                <c:pt idx="92">
                  <c:v>0.318</c:v>
                </c:pt>
                <c:pt idx="93">
                  <c:v>0.36</c:v>
                </c:pt>
                <c:pt idx="94">
                  <c:v>0.40499999999999997</c:v>
                </c:pt>
                <c:pt idx="95">
                  <c:v>0.03</c:v>
                </c:pt>
                <c:pt idx="96">
                  <c:v>0.2466666666666667</c:v>
                </c:pt>
                <c:pt idx="97">
                  <c:v>0.6</c:v>
                </c:pt>
                <c:pt idx="98">
                  <c:v>0.215</c:v>
                </c:pt>
                <c:pt idx="99">
                  <c:v>0.115</c:v>
                </c:pt>
                <c:pt idx="100">
                  <c:v>2.5000000000000001E-2</c:v>
                </c:pt>
                <c:pt idx="101">
                  <c:v>0.5</c:v>
                </c:pt>
                <c:pt idx="102">
                  <c:v>0.66</c:v>
                </c:pt>
                <c:pt idx="103">
                  <c:v>0.35</c:v>
                </c:pt>
                <c:pt idx="104">
                  <c:v>0.44</c:v>
                </c:pt>
                <c:pt idx="105">
                  <c:v>0.4081818181818182</c:v>
                </c:pt>
                <c:pt idx="106">
                  <c:v>0.25666666666666665</c:v>
                </c:pt>
                <c:pt idx="107">
                  <c:v>0.1</c:v>
                </c:pt>
                <c:pt idx="108">
                  <c:v>0.42666666666666669</c:v>
                </c:pt>
                <c:pt idx="109">
                  <c:v>0.4366666666666667</c:v>
                </c:pt>
                <c:pt idx="110">
                  <c:v>0.44846153846153847</c:v>
                </c:pt>
                <c:pt idx="111">
                  <c:v>0.6100000000000001</c:v>
                </c:pt>
                <c:pt idx="112">
                  <c:v>9.3333333333333338E-2</c:v>
                </c:pt>
                <c:pt idx="113">
                  <c:v>0.61249999999999993</c:v>
                </c:pt>
                <c:pt idx="114">
                  <c:v>9.5000000000000001E-2</c:v>
                </c:pt>
                <c:pt idx="115">
                  <c:v>0.23499999999999999</c:v>
                </c:pt>
                <c:pt idx="116">
                  <c:v>0</c:v>
                </c:pt>
                <c:pt idx="117">
                  <c:v>0.434</c:v>
                </c:pt>
                <c:pt idx="118">
                  <c:v>0.62</c:v>
                </c:pt>
                <c:pt idx="119">
                  <c:v>0.82</c:v>
                </c:pt>
                <c:pt idx="120">
                  <c:v>0.13</c:v>
                </c:pt>
                <c:pt idx="121">
                  <c:v>5.7500000000000002E-2</c:v>
                </c:pt>
                <c:pt idx="122">
                  <c:v>0.9</c:v>
                </c:pt>
                <c:pt idx="123">
                  <c:v>0.13</c:v>
                </c:pt>
                <c:pt idx="124">
                  <c:v>0</c:v>
                </c:pt>
                <c:pt idx="125">
                  <c:v>0.54</c:v>
                </c:pt>
                <c:pt idx="126">
                  <c:v>0.12</c:v>
                </c:pt>
                <c:pt idx="127">
                  <c:v>0.41874999999999996</c:v>
                </c:pt>
                <c:pt idx="128">
                  <c:v>0.45</c:v>
                </c:pt>
                <c:pt idx="129">
                  <c:v>0.51333333333333331</c:v>
                </c:pt>
                <c:pt idx="130">
                  <c:v>0.46499999999999997</c:v>
                </c:pt>
                <c:pt idx="131">
                  <c:v>0.75</c:v>
                </c:pt>
                <c:pt idx="132">
                  <c:v>0.35</c:v>
                </c:pt>
                <c:pt idx="133">
                  <c:v>0.38</c:v>
                </c:pt>
                <c:pt idx="134">
                  <c:v>0.05</c:v>
                </c:pt>
                <c:pt idx="135">
                  <c:v>0.46</c:v>
                </c:pt>
                <c:pt idx="136">
                  <c:v>0.73199999999999998</c:v>
                </c:pt>
                <c:pt idx="137">
                  <c:v>0.57999999999999996</c:v>
                </c:pt>
                <c:pt idx="138">
                  <c:v>0.4</c:v>
                </c:pt>
                <c:pt idx="139">
                  <c:v>0</c:v>
                </c:pt>
                <c:pt idx="140">
                  <c:v>0.17499999999999999</c:v>
                </c:pt>
                <c:pt idx="141">
                  <c:v>0.45</c:v>
                </c:pt>
                <c:pt idx="142">
                  <c:v>0</c:v>
                </c:pt>
                <c:pt idx="143">
                  <c:v>0.56333333333333335</c:v>
                </c:pt>
                <c:pt idx="144">
                  <c:v>0</c:v>
                </c:pt>
                <c:pt idx="145">
                  <c:v>0.51318181818181829</c:v>
                </c:pt>
                <c:pt idx="146">
                  <c:v>0</c:v>
                </c:pt>
                <c:pt idx="147">
                  <c:v>0.70750000000000002</c:v>
                </c:pt>
                <c:pt idx="148">
                  <c:v>0.38999999999999996</c:v>
                </c:pt>
                <c:pt idx="149">
                  <c:v>0</c:v>
                </c:pt>
                <c:pt idx="150">
                  <c:v>0.6</c:v>
                </c:pt>
                <c:pt idx="151">
                  <c:v>0.78499999999999992</c:v>
                </c:pt>
                <c:pt idx="152">
                  <c:v>0</c:v>
                </c:pt>
                <c:pt idx="153">
                  <c:v>0.41333333333333333</c:v>
                </c:pt>
                <c:pt idx="154">
                  <c:v>0.42</c:v>
                </c:pt>
                <c:pt idx="155">
                  <c:v>0.13</c:v>
                </c:pt>
                <c:pt idx="156">
                  <c:v>0.374</c:v>
                </c:pt>
                <c:pt idx="157">
                  <c:v>0.41000000000000003</c:v>
                </c:pt>
                <c:pt idx="158">
                  <c:v>0.59510204081632645</c:v>
                </c:pt>
                <c:pt idx="159">
                  <c:v>0.52166666666666661</c:v>
                </c:pt>
                <c:pt idx="160">
                  <c:v>0.39333333333333331</c:v>
                </c:pt>
                <c:pt idx="161">
                  <c:v>0.44000000000000006</c:v>
                </c:pt>
                <c:pt idx="162">
                  <c:v>0.6</c:v>
                </c:pt>
                <c:pt idx="163">
                  <c:v>0.17</c:v>
                </c:pt>
                <c:pt idx="164">
                  <c:v>0.53</c:v>
                </c:pt>
                <c:pt idx="165">
                  <c:v>0.53</c:v>
                </c:pt>
                <c:pt idx="166">
                  <c:v>0.52500000000000002</c:v>
                </c:pt>
                <c:pt idx="167">
                  <c:v>0.59</c:v>
                </c:pt>
                <c:pt idx="168">
                  <c:v>0.75</c:v>
                </c:pt>
                <c:pt idx="169">
                  <c:v>0.73</c:v>
                </c:pt>
                <c:pt idx="170">
                  <c:v>0.745</c:v>
                </c:pt>
                <c:pt idx="171">
                  <c:v>0.43</c:v>
                </c:pt>
                <c:pt idx="172">
                  <c:v>0.05</c:v>
                </c:pt>
                <c:pt idx="173">
                  <c:v>0.51500000000000001</c:v>
                </c:pt>
                <c:pt idx="174">
                  <c:v>0.28999999999999998</c:v>
                </c:pt>
                <c:pt idx="175">
                  <c:v>0.47</c:v>
                </c:pt>
                <c:pt idx="176">
                  <c:v>0.5116666666666666</c:v>
                </c:pt>
                <c:pt idx="177">
                  <c:v>0.49</c:v>
                </c:pt>
                <c:pt idx="178">
                  <c:v>0.505</c:v>
                </c:pt>
                <c:pt idx="179">
                  <c:v>0.56999999999999995</c:v>
                </c:pt>
                <c:pt idx="180">
                  <c:v>0.48</c:v>
                </c:pt>
                <c:pt idx="181">
                  <c:v>0.47</c:v>
                </c:pt>
                <c:pt idx="182">
                  <c:v>0.08</c:v>
                </c:pt>
                <c:pt idx="183">
                  <c:v>0.39</c:v>
                </c:pt>
                <c:pt idx="184">
                  <c:v>0.27</c:v>
                </c:pt>
                <c:pt idx="185">
                  <c:v>0.73</c:v>
                </c:pt>
                <c:pt idx="186">
                  <c:v>0.53333333333333333</c:v>
                </c:pt>
                <c:pt idx="187">
                  <c:v>0.66</c:v>
                </c:pt>
                <c:pt idx="188">
                  <c:v>0.42</c:v>
                </c:pt>
                <c:pt idx="189">
                  <c:v>0.27</c:v>
                </c:pt>
                <c:pt idx="190">
                  <c:v>0.44333333333333336</c:v>
                </c:pt>
                <c:pt idx="191">
                  <c:v>0.36</c:v>
                </c:pt>
                <c:pt idx="192">
                  <c:v>0.65</c:v>
                </c:pt>
                <c:pt idx="193">
                  <c:v>0.29500000000000004</c:v>
                </c:pt>
                <c:pt idx="194">
                  <c:v>0.23</c:v>
                </c:pt>
                <c:pt idx="195">
                  <c:v>0.9</c:v>
                </c:pt>
                <c:pt idx="196">
                  <c:v>0.54</c:v>
                </c:pt>
                <c:pt idx="197">
                  <c:v>0.55000000000000004</c:v>
                </c:pt>
                <c:pt idx="198">
                  <c:v>0.48</c:v>
                </c:pt>
                <c:pt idx="199">
                  <c:v>0.51</c:v>
                </c:pt>
                <c:pt idx="200">
                  <c:v>0.33</c:v>
                </c:pt>
                <c:pt idx="201">
                  <c:v>0</c:v>
                </c:pt>
                <c:pt idx="202">
                  <c:v>0.8</c:v>
                </c:pt>
                <c:pt idx="203">
                  <c:v>0.38</c:v>
                </c:pt>
                <c:pt idx="204">
                  <c:v>0.9</c:v>
                </c:pt>
                <c:pt idx="205">
                  <c:v>0.43</c:v>
                </c:pt>
                <c:pt idx="206">
                  <c:v>0</c:v>
                </c:pt>
              </c:numCache>
            </c:numRef>
          </c:val>
          <c:extLst>
            <c:ext xmlns:c16="http://schemas.microsoft.com/office/drawing/2014/chart" uri="{C3380CC4-5D6E-409C-BE32-E72D297353CC}">
              <c16:uniqueId val="{00000001-E7B2-4982-B76C-BC6B1672551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.xlsx]Av Discount % by Category!PivotTable1</c:name>
    <c:fmtId val="2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Potential</a:t>
            </a:r>
            <a:r>
              <a:rPr lang="en-US" baseline="0"/>
              <a:t> Revenue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 Discount % by Category'!$N$3</c:f>
              <c:strCache>
                <c:ptCount val="1"/>
                <c:pt idx="0">
                  <c:v>Total</c:v>
                </c:pt>
              </c:strCache>
            </c:strRef>
          </c:tx>
          <c:spPr>
            <a:solidFill>
              <a:schemeClr val="accent1"/>
            </a:solidFill>
            <a:ln>
              <a:noFill/>
            </a:ln>
            <a:effectLst/>
          </c:spPr>
          <c:invertIfNegative val="0"/>
          <c:cat>
            <c:strRef>
              <c:f>'Av Discount % by Category'!$M$4:$M$211</c:f>
              <c:strCache>
                <c:ptCount val="207"/>
                <c:pt idx="0">
                  <c:v>HDMICables</c:v>
                </c:pt>
                <c:pt idx="1">
                  <c:v>In-Ear</c:v>
                </c:pt>
                <c:pt idx="2">
                  <c:v>Smartphones</c:v>
                </c:pt>
                <c:pt idx="3">
                  <c:v>Choppers</c:v>
                </c:pt>
                <c:pt idx="4">
                  <c:v>PenDrives</c:v>
                </c:pt>
                <c:pt idx="5">
                  <c:v>MicroSD</c:v>
                </c:pt>
                <c:pt idx="6">
                  <c:v>WirelessUSBAdapters</c:v>
                </c:pt>
                <c:pt idx="7">
                  <c:v>D</c:v>
                </c:pt>
                <c:pt idx="8">
                  <c:v>USBCables</c:v>
                </c:pt>
                <c:pt idx="9">
                  <c:v>Repeaters&amp;Extenders</c:v>
                </c:pt>
                <c:pt idx="10">
                  <c:v>BasicMobiles</c:v>
                </c:pt>
                <c:pt idx="11">
                  <c:v>ElectricKettles</c:v>
                </c:pt>
                <c:pt idx="12">
                  <c:v>Routers</c:v>
                </c:pt>
                <c:pt idx="13">
                  <c:v>On-Ear</c:v>
                </c:pt>
                <c:pt idx="14">
                  <c:v>BluetoothAdapters</c:v>
                </c:pt>
                <c:pt idx="15">
                  <c:v>DomeCameras</c:v>
                </c:pt>
                <c:pt idx="16">
                  <c:v>InternalSolidStateDrives</c:v>
                </c:pt>
                <c:pt idx="17">
                  <c:v>SmartWatches</c:v>
                </c:pt>
                <c:pt idx="18">
                  <c:v>ExternalHardDisks</c:v>
                </c:pt>
                <c:pt idx="19">
                  <c:v>SecureDigitalCards</c:v>
                </c:pt>
                <c:pt idx="20">
                  <c:v>RCACables</c:v>
                </c:pt>
                <c:pt idx="21">
                  <c:v>Condenser</c:v>
                </c:pt>
                <c:pt idx="22">
                  <c:v>BluetoothSpeakers</c:v>
                </c:pt>
                <c:pt idx="23">
                  <c:v>Mice</c:v>
                </c:pt>
                <c:pt idx="24">
                  <c:v>Over-Ear</c:v>
                </c:pt>
                <c:pt idx="25">
                  <c:v>InductionCooktop</c:v>
                </c:pt>
                <c:pt idx="26">
                  <c:v>InstantWaterHeaters</c:v>
                </c:pt>
                <c:pt idx="27">
                  <c:v>DryIrons</c:v>
                </c:pt>
                <c:pt idx="28">
                  <c:v>Cradles</c:v>
                </c:pt>
                <c:pt idx="29">
                  <c:v>SmartTelevisions</c:v>
                </c:pt>
                <c:pt idx="30">
                  <c:v>DigitalKitchenScales</c:v>
                </c:pt>
                <c:pt idx="31">
                  <c:v>MixerGrinders</c:v>
                </c:pt>
                <c:pt idx="32">
                  <c:v>Stands</c:v>
                </c:pt>
                <c:pt idx="33">
                  <c:v>ExternalSolidStateDrives</c:v>
                </c:pt>
                <c:pt idx="34">
                  <c:v>BatteryChargers</c:v>
                </c:pt>
                <c:pt idx="35">
                  <c:v>SandwichMakers</c:v>
                </c:pt>
                <c:pt idx="36">
                  <c:v>AutomobileChargers</c:v>
                </c:pt>
                <c:pt idx="37">
                  <c:v>SteamIrons</c:v>
                </c:pt>
                <c:pt idx="38">
                  <c:v>ImmersionRods</c:v>
                </c:pt>
                <c:pt idx="39">
                  <c:v>Kettle&amp;ToasterSets</c:v>
                </c:pt>
                <c:pt idx="40">
                  <c:v>Keyboards</c:v>
                </c:pt>
                <c:pt idx="41">
                  <c:v>Keyboard&amp;MouseSets</c:v>
                </c:pt>
                <c:pt idx="42">
                  <c:v>Gamepads</c:v>
                </c:pt>
                <c:pt idx="43">
                  <c:v>CanisterVacuums</c:v>
                </c:pt>
                <c:pt idx="44">
                  <c:v>DisposableBatteries</c:v>
                </c:pt>
                <c:pt idx="45">
                  <c:v>OutdoorSpeakers</c:v>
                </c:pt>
                <c:pt idx="46">
                  <c:v>OpticalCables</c:v>
                </c:pt>
                <c:pt idx="47">
                  <c:v>CeilingFans</c:v>
                </c:pt>
                <c:pt idx="48">
                  <c:v>CoolingPads</c:v>
                </c:pt>
                <c:pt idx="49">
                  <c:v>RechargeableBatteries</c:v>
                </c:pt>
                <c:pt idx="50">
                  <c:v>Tabletop&amp;TravelTripods</c:v>
                </c:pt>
                <c:pt idx="51">
                  <c:v>ScreenProtectors</c:v>
                </c:pt>
                <c:pt idx="52">
                  <c:v>GeneralPurposeBatteries&amp;BatteryChargers</c:v>
                </c:pt>
                <c:pt idx="53">
                  <c:v>Lapdesks</c:v>
                </c:pt>
                <c:pt idx="54">
                  <c:v>Memory</c:v>
                </c:pt>
                <c:pt idx="55">
                  <c:v>JuicerMixerGrinders</c:v>
                </c:pt>
                <c:pt idx="56">
                  <c:v>DVICables</c:v>
                </c:pt>
                <c:pt idx="57">
                  <c:v>NotebookComputerStands</c:v>
                </c:pt>
                <c:pt idx="58">
                  <c:v>CleaningKits</c:v>
                </c:pt>
                <c:pt idx="59">
                  <c:v>LaptopSleeves&amp;Slipcases</c:v>
                </c:pt>
                <c:pt idx="60">
                  <c:v>PowerLANAdapters</c:v>
                </c:pt>
                <c:pt idx="61">
                  <c:v>WallChargers</c:v>
                </c:pt>
                <c:pt idx="62">
                  <c:v>Printers</c:v>
                </c:pt>
                <c:pt idx="63">
                  <c:v>TripodLegs</c:v>
                </c:pt>
                <c:pt idx="64">
                  <c:v>HardDiskBags</c:v>
                </c:pt>
                <c:pt idx="65">
                  <c:v>SurgeProtectors</c:v>
                </c:pt>
                <c:pt idx="66">
                  <c:v>Webcams</c:v>
                </c:pt>
                <c:pt idx="67">
                  <c:v>VacuumSealers</c:v>
                </c:pt>
                <c:pt idx="68">
                  <c:v>Adapters</c:v>
                </c:pt>
                <c:pt idx="69">
                  <c:v>FanHeaters</c:v>
                </c:pt>
                <c:pt idx="70">
                  <c:v>WaterFilters&amp;Purifiers</c:v>
                </c:pt>
                <c:pt idx="71">
                  <c:v>HandBlenders</c:v>
                </c:pt>
                <c:pt idx="72">
                  <c:v>GamingMice</c:v>
                </c:pt>
                <c:pt idx="73">
                  <c:v>StylusPens</c:v>
                </c:pt>
                <c:pt idx="74">
                  <c:v>ColouringPens&amp;Markers</c:v>
                </c:pt>
                <c:pt idx="75">
                  <c:v>UninterruptedPowerSupplies</c:v>
                </c:pt>
                <c:pt idx="76">
                  <c:v>EggBoilers</c:v>
                </c:pt>
                <c:pt idx="77">
                  <c:v>HandMixers</c:v>
                </c:pt>
                <c:pt idx="78">
                  <c:v>DustCovers</c:v>
                </c:pt>
                <c:pt idx="79">
                  <c:v>CompleteTripodUnits</c:v>
                </c:pt>
                <c:pt idx="80">
                  <c:v>Cases</c:v>
                </c:pt>
                <c:pt idx="81">
                  <c:v>PCMicrophones</c:v>
                </c:pt>
                <c:pt idx="82">
                  <c:v>Tape</c:v>
                </c:pt>
                <c:pt idx="83">
                  <c:v>Tripods</c:v>
                </c:pt>
                <c:pt idx="84">
                  <c:v>SelfieSticks</c:v>
                </c:pt>
                <c:pt idx="85">
                  <c:v>StorageWaterHeaters</c:v>
                </c:pt>
                <c:pt idx="86">
                  <c:v>SelfieLights</c:v>
                </c:pt>
                <c:pt idx="87">
                  <c:v>HandheldVacuums</c:v>
                </c:pt>
                <c:pt idx="88">
                  <c:v>Headsets</c:v>
                </c:pt>
                <c:pt idx="89">
                  <c:v>OTGAdapters</c:v>
                </c:pt>
                <c:pt idx="90">
                  <c:v>Lamps</c:v>
                </c:pt>
                <c:pt idx="91">
                  <c:v>GraphicTablets</c:v>
                </c:pt>
                <c:pt idx="92">
                  <c:v>Rice&amp;PastaCookers</c:v>
                </c:pt>
                <c:pt idx="93">
                  <c:v>ElectricHeaters</c:v>
                </c:pt>
                <c:pt idx="94">
                  <c:v>Sewing&amp;EmbroideryMachines</c:v>
                </c:pt>
                <c:pt idx="95">
                  <c:v>WaterCartridges</c:v>
                </c:pt>
                <c:pt idx="96">
                  <c:v>ExhaustFans</c:v>
                </c:pt>
                <c:pt idx="97">
                  <c:v>Macro&amp;RinglightFlashes</c:v>
                </c:pt>
                <c:pt idx="98">
                  <c:v>WetGrinders</c:v>
                </c:pt>
                <c:pt idx="99">
                  <c:v>InkjetPrinters</c:v>
                </c:pt>
                <c:pt idx="100">
                  <c:v>Scientific</c:v>
                </c:pt>
                <c:pt idx="101">
                  <c:v>SpeakerCables</c:v>
                </c:pt>
                <c:pt idx="102">
                  <c:v>NetworkingDevices</c:v>
                </c:pt>
                <c:pt idx="103">
                  <c:v>DataCards&amp;Dongles</c:v>
                </c:pt>
                <c:pt idx="104">
                  <c:v>LaptopAccessories</c:v>
                </c:pt>
                <c:pt idx="105">
                  <c:v>WaterPurifierAccessories</c:v>
                </c:pt>
                <c:pt idx="106">
                  <c:v>CameraPrivacyCovers</c:v>
                </c:pt>
                <c:pt idx="107">
                  <c:v>Pens</c:v>
                </c:pt>
                <c:pt idx="108">
                  <c:v>Projectors</c:v>
                </c:pt>
                <c:pt idx="109">
                  <c:v>Wet-DryVacuums</c:v>
                </c:pt>
                <c:pt idx="110">
                  <c:v>LaundryBaskets</c:v>
                </c:pt>
                <c:pt idx="111">
                  <c:v>LaptopChargers&amp;PowerSupplies</c:v>
                </c:pt>
                <c:pt idx="112">
                  <c:v>Paints</c:v>
                </c:pt>
                <c:pt idx="113">
                  <c:v>MousePads</c:v>
                </c:pt>
                <c:pt idx="114">
                  <c:v>OvenToasterGrills</c:v>
                </c:pt>
                <c:pt idx="115">
                  <c:v>DigitalScales</c:v>
                </c:pt>
                <c:pt idx="116">
                  <c:v>PaintingMaterials</c:v>
                </c:pt>
                <c:pt idx="117">
                  <c:v>USBHubs</c:v>
                </c:pt>
                <c:pt idx="118">
                  <c:v>Notepads&amp;MemoBooks</c:v>
                </c:pt>
                <c:pt idx="119">
                  <c:v>Shower&amp;WallMounts</c:v>
                </c:pt>
                <c:pt idx="120">
                  <c:v>Pop-upToasters</c:v>
                </c:pt>
                <c:pt idx="121">
                  <c:v>WireboundNotebooks</c:v>
                </c:pt>
                <c:pt idx="122">
                  <c:v>CableConnectionProtectors</c:v>
                </c:pt>
                <c:pt idx="123">
                  <c:v>InkjetInkCartridges</c:v>
                </c:pt>
                <c:pt idx="124">
                  <c:v>Basic</c:v>
                </c:pt>
                <c:pt idx="125">
                  <c:v>EthernetCables</c:v>
                </c:pt>
                <c:pt idx="126">
                  <c:v>CompositionNotebooks</c:v>
                </c:pt>
                <c:pt idx="127">
                  <c:v>MiniFoodProcessors&amp;Choppers</c:v>
                </c:pt>
                <c:pt idx="128">
                  <c:v>ExternalMemoryCardReaders</c:v>
                </c:pt>
                <c:pt idx="129">
                  <c:v>SatelliteReceivers</c:v>
                </c:pt>
                <c:pt idx="130">
                  <c:v>PCSpeakers</c:v>
                </c:pt>
                <c:pt idx="131">
                  <c:v>Caddies</c:v>
                </c:pt>
                <c:pt idx="132">
                  <c:v>PCHeadsets</c:v>
                </c:pt>
                <c:pt idx="133">
                  <c:v>MultimediaSpeakerSystems</c:v>
                </c:pt>
                <c:pt idx="134">
                  <c:v>LiquidInkRollerballPens</c:v>
                </c:pt>
                <c:pt idx="135">
                  <c:v>BackgroundSupports</c:v>
                </c:pt>
                <c:pt idx="136">
                  <c:v>D√©cor</c:v>
                </c:pt>
                <c:pt idx="137">
                  <c:v>CordManagement</c:v>
                </c:pt>
                <c:pt idx="138">
                  <c:v>PedestalFans</c:v>
                </c:pt>
                <c:pt idx="139">
                  <c:v>GelInkRollerballPens</c:v>
                </c:pt>
                <c:pt idx="140">
                  <c:v>RetractableBallpointPens</c:v>
                </c:pt>
                <c:pt idx="141">
                  <c:v>RoboticVacuums</c:v>
                </c:pt>
                <c:pt idx="142">
                  <c:v>WoodenPencils</c:v>
                </c:pt>
                <c:pt idx="143">
                  <c:v>MeasuringSpoons</c:v>
                </c:pt>
                <c:pt idx="144">
                  <c:v>Film</c:v>
                </c:pt>
                <c:pt idx="145">
                  <c:v>LintShavers</c:v>
                </c:pt>
                <c:pt idx="146">
                  <c:v>FountainPens</c:v>
                </c:pt>
                <c:pt idx="147">
                  <c:v>BasicCases</c:v>
                </c:pt>
                <c:pt idx="148">
                  <c:v>GamingKeyboards</c:v>
                </c:pt>
                <c:pt idx="149">
                  <c:v>StandMixerAccessories</c:v>
                </c:pt>
                <c:pt idx="150">
                  <c:v>SoundbarSpeakers</c:v>
                </c:pt>
                <c:pt idx="151">
                  <c:v>USBtoUSBAdapters</c:v>
                </c:pt>
                <c:pt idx="152">
                  <c:v>Financial&amp;Business</c:v>
                </c:pt>
                <c:pt idx="153">
                  <c:v>MilkFrothers</c:v>
                </c:pt>
                <c:pt idx="154">
                  <c:v>TableFans</c:v>
                </c:pt>
                <c:pt idx="155">
                  <c:v>StickBallpointPens</c:v>
                </c:pt>
                <c:pt idx="156">
                  <c:v>DripCoffeeMachines</c:v>
                </c:pt>
                <c:pt idx="157">
                  <c:v>HEPAAirPurifiers</c:v>
                </c:pt>
                <c:pt idx="158">
                  <c:v>RemoteControls</c:v>
                </c:pt>
                <c:pt idx="159">
                  <c:v>StandardTelevisions</c:v>
                </c:pt>
                <c:pt idx="160">
                  <c:v>Humidifiers</c:v>
                </c:pt>
                <c:pt idx="161">
                  <c:v>AirFryers</c:v>
                </c:pt>
                <c:pt idx="162">
                  <c:v>LaundryBags</c:v>
                </c:pt>
                <c:pt idx="163">
                  <c:v>EspressoMachines</c:v>
                </c:pt>
                <c:pt idx="164">
                  <c:v>DigitalBathroomScales</c:v>
                </c:pt>
                <c:pt idx="165">
                  <c:v>Notebooks,WritingPads&amp;Diaries</c:v>
                </c:pt>
                <c:pt idx="166">
                  <c:v>Juicers</c:v>
                </c:pt>
                <c:pt idx="167">
                  <c:v>FanParts&amp;Accessories</c:v>
                </c:pt>
                <c:pt idx="168">
                  <c:v>VideoCameras</c:v>
                </c:pt>
                <c:pt idx="169">
                  <c:v>Mounts</c:v>
                </c:pt>
                <c:pt idx="170">
                  <c:v>Bedstand&amp;DeskMounts</c:v>
                </c:pt>
                <c:pt idx="171">
                  <c:v>Split-SystemAirConditioners</c:v>
                </c:pt>
                <c:pt idx="172">
                  <c:v>BottledInk</c:v>
                </c:pt>
                <c:pt idx="173">
                  <c:v>RoomHeaters</c:v>
                </c:pt>
                <c:pt idx="174">
                  <c:v>Tablets</c:v>
                </c:pt>
                <c:pt idx="175">
                  <c:v>SprayBottles</c:v>
                </c:pt>
                <c:pt idx="176">
                  <c:v>TVWall&amp;CeilingMounts</c:v>
                </c:pt>
                <c:pt idx="177">
                  <c:v>HandheldBags</c:v>
                </c:pt>
                <c:pt idx="178">
                  <c:v>Monitors</c:v>
                </c:pt>
                <c:pt idx="179">
                  <c:v>Adapters&amp;Multi-Outlets</c:v>
                </c:pt>
                <c:pt idx="180">
                  <c:v>TonerCartridges</c:v>
                </c:pt>
                <c:pt idx="181">
                  <c:v>ColdPressJuicers</c:v>
                </c:pt>
                <c:pt idx="182">
                  <c:v>SmallApplianceParts&amp;Accessories</c:v>
                </c:pt>
                <c:pt idx="183">
                  <c:v>SmallKitchenAppliances</c:v>
                </c:pt>
                <c:pt idx="184">
                  <c:v>HeatConvectors</c:v>
                </c:pt>
                <c:pt idx="185">
                  <c:v>InkjetInkRefills&amp;Kits</c:v>
                </c:pt>
                <c:pt idx="186">
                  <c:v>WaffleMakers&amp;Irons</c:v>
                </c:pt>
                <c:pt idx="187">
                  <c:v>HandlebarMounts</c:v>
                </c:pt>
                <c:pt idx="188">
                  <c:v>AirPurifiers&amp;Ionizers</c:v>
                </c:pt>
                <c:pt idx="189">
                  <c:v>CoffeePresses</c:v>
                </c:pt>
                <c:pt idx="190">
                  <c:v>PressureWashers,Steam&amp;WindowCleaners</c:v>
                </c:pt>
                <c:pt idx="191">
                  <c:v>AVReceivers&amp;Amplifiers</c:v>
                </c:pt>
                <c:pt idx="192">
                  <c:v>SATACables</c:v>
                </c:pt>
                <c:pt idx="193">
                  <c:v>HalogenHeaters</c:v>
                </c:pt>
                <c:pt idx="194">
                  <c:v>3DGlasses</c:v>
                </c:pt>
                <c:pt idx="195">
                  <c:v>Earpads</c:v>
                </c:pt>
                <c:pt idx="196">
                  <c:v>StovetopEspressoPots</c:v>
                </c:pt>
                <c:pt idx="197">
                  <c:v>YogurtMakers</c:v>
                </c:pt>
                <c:pt idx="198">
                  <c:v>StandMixers</c:v>
                </c:pt>
                <c:pt idx="199">
                  <c:v>ElectricGrinders</c:v>
                </c:pt>
                <c:pt idx="200">
                  <c:v>RotiMakers</c:v>
                </c:pt>
                <c:pt idx="201">
                  <c:v>ColouredPaper</c:v>
                </c:pt>
                <c:pt idx="202">
                  <c:v>InternalHardDrives</c:v>
                </c:pt>
                <c:pt idx="203">
                  <c:v>TraditionalLaptops</c:v>
                </c:pt>
                <c:pt idx="204">
                  <c:v>PhoneCharms</c:v>
                </c:pt>
                <c:pt idx="205">
                  <c:v>TowerSpeakers</c:v>
                </c:pt>
                <c:pt idx="206">
                  <c:v>StreamingClients</c:v>
                </c:pt>
              </c:strCache>
            </c:strRef>
          </c:cat>
          <c:val>
            <c:numRef>
              <c:f>'Av Discount % by Category'!$N$4:$N$211</c:f>
              <c:numCache>
                <c:formatCode>_-[$£-809]* #,##0.00_-;\-[$£-809]* #,##0.00_-;_-[$£-809]* "-"??_-;_-@_-</c:formatCode>
                <c:ptCount val="207"/>
                <c:pt idx="0">
                  <c:v>1569588545</c:v>
                </c:pt>
                <c:pt idx="1">
                  <c:v>7891731253</c:v>
                </c:pt>
                <c:pt idx="2">
                  <c:v>38500723825</c:v>
                </c:pt>
                <c:pt idx="3">
                  <c:v>133928685</c:v>
                </c:pt>
                <c:pt idx="4">
                  <c:v>1075113650</c:v>
                </c:pt>
                <c:pt idx="5">
                  <c:v>2615837993</c:v>
                </c:pt>
                <c:pt idx="6">
                  <c:v>1032821843</c:v>
                </c:pt>
                <c:pt idx="7">
                  <c:v>1597847790</c:v>
                </c:pt>
                <c:pt idx="8">
                  <c:v>2990113918.0599999</c:v>
                </c:pt>
                <c:pt idx="9">
                  <c:v>722158329</c:v>
                </c:pt>
                <c:pt idx="10">
                  <c:v>931328677</c:v>
                </c:pt>
                <c:pt idx="11">
                  <c:v>482835840</c:v>
                </c:pt>
                <c:pt idx="12">
                  <c:v>788933678</c:v>
                </c:pt>
                <c:pt idx="13">
                  <c:v>1585622750</c:v>
                </c:pt>
                <c:pt idx="14">
                  <c:v>85509284</c:v>
                </c:pt>
                <c:pt idx="15">
                  <c:v>640186732</c:v>
                </c:pt>
                <c:pt idx="16">
                  <c:v>315525000</c:v>
                </c:pt>
                <c:pt idx="17">
                  <c:v>13274477088</c:v>
                </c:pt>
                <c:pt idx="18">
                  <c:v>1350091477</c:v>
                </c:pt>
                <c:pt idx="19">
                  <c:v>55668000</c:v>
                </c:pt>
                <c:pt idx="20">
                  <c:v>86701968</c:v>
                </c:pt>
                <c:pt idx="21">
                  <c:v>151117062</c:v>
                </c:pt>
                <c:pt idx="22">
                  <c:v>490574426</c:v>
                </c:pt>
                <c:pt idx="23">
                  <c:v>384292909</c:v>
                </c:pt>
                <c:pt idx="24">
                  <c:v>308514259</c:v>
                </c:pt>
                <c:pt idx="25">
                  <c:v>676608592</c:v>
                </c:pt>
                <c:pt idx="26">
                  <c:v>602542560</c:v>
                </c:pt>
                <c:pt idx="27">
                  <c:v>290256625</c:v>
                </c:pt>
                <c:pt idx="28">
                  <c:v>72236321</c:v>
                </c:pt>
                <c:pt idx="29">
                  <c:v>26237061348</c:v>
                </c:pt>
                <c:pt idx="30">
                  <c:v>67439807</c:v>
                </c:pt>
                <c:pt idx="31">
                  <c:v>1641979238</c:v>
                </c:pt>
                <c:pt idx="32">
                  <c:v>143980596</c:v>
                </c:pt>
                <c:pt idx="33">
                  <c:v>1324736000</c:v>
                </c:pt>
                <c:pt idx="34">
                  <c:v>16358000</c:v>
                </c:pt>
                <c:pt idx="35">
                  <c:v>119334267</c:v>
                </c:pt>
                <c:pt idx="36">
                  <c:v>81616365</c:v>
                </c:pt>
                <c:pt idx="37">
                  <c:v>171517814</c:v>
                </c:pt>
                <c:pt idx="38">
                  <c:v>84971310</c:v>
                </c:pt>
                <c:pt idx="39">
                  <c:v>107472949</c:v>
                </c:pt>
                <c:pt idx="40">
                  <c:v>193272950</c:v>
                </c:pt>
                <c:pt idx="41">
                  <c:v>288055579</c:v>
                </c:pt>
                <c:pt idx="42">
                  <c:v>128861852</c:v>
                </c:pt>
                <c:pt idx="43">
                  <c:v>388473708</c:v>
                </c:pt>
                <c:pt idx="44">
                  <c:v>51251751</c:v>
                </c:pt>
                <c:pt idx="45">
                  <c:v>183148041</c:v>
                </c:pt>
                <c:pt idx="46">
                  <c:v>83703754</c:v>
                </c:pt>
                <c:pt idx="47">
                  <c:v>371016646</c:v>
                </c:pt>
                <c:pt idx="48">
                  <c:v>62447958</c:v>
                </c:pt>
                <c:pt idx="49">
                  <c:v>24066562</c:v>
                </c:pt>
                <c:pt idx="50">
                  <c:v>116892237</c:v>
                </c:pt>
                <c:pt idx="51">
                  <c:v>173785594</c:v>
                </c:pt>
                <c:pt idx="52">
                  <c:v>45801400</c:v>
                </c:pt>
                <c:pt idx="53">
                  <c:v>235523473</c:v>
                </c:pt>
                <c:pt idx="54">
                  <c:v>91679000</c:v>
                </c:pt>
                <c:pt idx="55">
                  <c:v>373214961</c:v>
                </c:pt>
                <c:pt idx="56">
                  <c:v>27694700</c:v>
                </c:pt>
                <c:pt idx="57">
                  <c:v>47982570</c:v>
                </c:pt>
                <c:pt idx="58">
                  <c:v>12191568</c:v>
                </c:pt>
                <c:pt idx="59">
                  <c:v>47846409</c:v>
                </c:pt>
                <c:pt idx="60">
                  <c:v>44817580</c:v>
                </c:pt>
                <c:pt idx="61">
                  <c:v>114549911</c:v>
                </c:pt>
                <c:pt idx="62">
                  <c:v>176327270.51999998</c:v>
                </c:pt>
                <c:pt idx="63">
                  <c:v>27907760</c:v>
                </c:pt>
                <c:pt idx="64">
                  <c:v>21330697</c:v>
                </c:pt>
                <c:pt idx="65">
                  <c:v>30981332</c:v>
                </c:pt>
                <c:pt idx="66">
                  <c:v>113191050</c:v>
                </c:pt>
                <c:pt idx="67">
                  <c:v>8390745</c:v>
                </c:pt>
                <c:pt idx="68">
                  <c:v>24292218</c:v>
                </c:pt>
                <c:pt idx="69">
                  <c:v>88342755</c:v>
                </c:pt>
                <c:pt idx="70">
                  <c:v>1208314068</c:v>
                </c:pt>
                <c:pt idx="71">
                  <c:v>153904730</c:v>
                </c:pt>
                <c:pt idx="72">
                  <c:v>100259779</c:v>
                </c:pt>
                <c:pt idx="73">
                  <c:v>313887786</c:v>
                </c:pt>
                <c:pt idx="74">
                  <c:v>2380050</c:v>
                </c:pt>
                <c:pt idx="75">
                  <c:v>64710300</c:v>
                </c:pt>
                <c:pt idx="76">
                  <c:v>39626966</c:v>
                </c:pt>
                <c:pt idx="77">
                  <c:v>36352659</c:v>
                </c:pt>
                <c:pt idx="78">
                  <c:v>10240975</c:v>
                </c:pt>
                <c:pt idx="79">
                  <c:v>37766815</c:v>
                </c:pt>
                <c:pt idx="80">
                  <c:v>37883406</c:v>
                </c:pt>
                <c:pt idx="81">
                  <c:v>31337196</c:v>
                </c:pt>
                <c:pt idx="82">
                  <c:v>2438370</c:v>
                </c:pt>
                <c:pt idx="83">
                  <c:v>23422152</c:v>
                </c:pt>
                <c:pt idx="84">
                  <c:v>35850186</c:v>
                </c:pt>
                <c:pt idx="85">
                  <c:v>770004136</c:v>
                </c:pt>
                <c:pt idx="86">
                  <c:v>50226645</c:v>
                </c:pt>
                <c:pt idx="87">
                  <c:v>69654814</c:v>
                </c:pt>
                <c:pt idx="88">
                  <c:v>77676221</c:v>
                </c:pt>
                <c:pt idx="89">
                  <c:v>9502104</c:v>
                </c:pt>
                <c:pt idx="90">
                  <c:v>2585553</c:v>
                </c:pt>
                <c:pt idx="91">
                  <c:v>79096228</c:v>
                </c:pt>
                <c:pt idx="92">
                  <c:v>83052730</c:v>
                </c:pt>
                <c:pt idx="93">
                  <c:v>59548992</c:v>
                </c:pt>
                <c:pt idx="94">
                  <c:v>174409868</c:v>
                </c:pt>
                <c:pt idx="95">
                  <c:v>21848640</c:v>
                </c:pt>
                <c:pt idx="96">
                  <c:v>52957460</c:v>
                </c:pt>
                <c:pt idx="97">
                  <c:v>25903042</c:v>
                </c:pt>
                <c:pt idx="98">
                  <c:v>73384032</c:v>
                </c:pt>
                <c:pt idx="99">
                  <c:v>82367375</c:v>
                </c:pt>
                <c:pt idx="100">
                  <c:v>14157650</c:v>
                </c:pt>
                <c:pt idx="101">
                  <c:v>9612345</c:v>
                </c:pt>
                <c:pt idx="102">
                  <c:v>40888840</c:v>
                </c:pt>
                <c:pt idx="103">
                  <c:v>36442250</c:v>
                </c:pt>
                <c:pt idx="104">
                  <c:v>27574260</c:v>
                </c:pt>
                <c:pt idx="105">
                  <c:v>19395818</c:v>
                </c:pt>
                <c:pt idx="106">
                  <c:v>3304479</c:v>
                </c:pt>
                <c:pt idx="107">
                  <c:v>1071800</c:v>
                </c:pt>
                <c:pt idx="108">
                  <c:v>168047230</c:v>
                </c:pt>
                <c:pt idx="109">
                  <c:v>332857699</c:v>
                </c:pt>
                <c:pt idx="110">
                  <c:v>37654672</c:v>
                </c:pt>
                <c:pt idx="111">
                  <c:v>51356117</c:v>
                </c:pt>
                <c:pt idx="112">
                  <c:v>5783195</c:v>
                </c:pt>
                <c:pt idx="113">
                  <c:v>30401343</c:v>
                </c:pt>
                <c:pt idx="114">
                  <c:v>105294457</c:v>
                </c:pt>
                <c:pt idx="115">
                  <c:v>14544173</c:v>
                </c:pt>
                <c:pt idx="116">
                  <c:v>2168210</c:v>
                </c:pt>
                <c:pt idx="117">
                  <c:v>17059221</c:v>
                </c:pt>
                <c:pt idx="118">
                  <c:v>8775275</c:v>
                </c:pt>
                <c:pt idx="119">
                  <c:v>4660660</c:v>
                </c:pt>
                <c:pt idx="120">
                  <c:v>38258304</c:v>
                </c:pt>
                <c:pt idx="121">
                  <c:v>4205840</c:v>
                </c:pt>
                <c:pt idx="122">
                  <c:v>11531457</c:v>
                </c:pt>
                <c:pt idx="123">
                  <c:v>15218019</c:v>
                </c:pt>
                <c:pt idx="124">
                  <c:v>3788400</c:v>
                </c:pt>
                <c:pt idx="125">
                  <c:v>9881952</c:v>
                </c:pt>
                <c:pt idx="126">
                  <c:v>6024060</c:v>
                </c:pt>
                <c:pt idx="127">
                  <c:v>50617483</c:v>
                </c:pt>
                <c:pt idx="128">
                  <c:v>7750242</c:v>
                </c:pt>
                <c:pt idx="129">
                  <c:v>25894063</c:v>
                </c:pt>
                <c:pt idx="130">
                  <c:v>17774148</c:v>
                </c:pt>
                <c:pt idx="131">
                  <c:v>5859067</c:v>
                </c:pt>
                <c:pt idx="132">
                  <c:v>7214778</c:v>
                </c:pt>
                <c:pt idx="133">
                  <c:v>5386858</c:v>
                </c:pt>
                <c:pt idx="134">
                  <c:v>1428820</c:v>
                </c:pt>
                <c:pt idx="135">
                  <c:v>8031717</c:v>
                </c:pt>
                <c:pt idx="136">
                  <c:v>6505055</c:v>
                </c:pt>
                <c:pt idx="137">
                  <c:v>3585015</c:v>
                </c:pt>
                <c:pt idx="138">
                  <c:v>19380900</c:v>
                </c:pt>
                <c:pt idx="139">
                  <c:v>946600</c:v>
                </c:pt>
                <c:pt idx="140">
                  <c:v>3945900</c:v>
                </c:pt>
                <c:pt idx="141">
                  <c:v>393427664</c:v>
                </c:pt>
                <c:pt idx="142">
                  <c:v>498564</c:v>
                </c:pt>
                <c:pt idx="143">
                  <c:v>5085024</c:v>
                </c:pt>
                <c:pt idx="144">
                  <c:v>2676375</c:v>
                </c:pt>
                <c:pt idx="145">
                  <c:v>24956109</c:v>
                </c:pt>
                <c:pt idx="146">
                  <c:v>1079550</c:v>
                </c:pt>
                <c:pt idx="147">
                  <c:v>20264159</c:v>
                </c:pt>
                <c:pt idx="148">
                  <c:v>14376221</c:v>
                </c:pt>
                <c:pt idx="149">
                  <c:v>2901950</c:v>
                </c:pt>
                <c:pt idx="150">
                  <c:v>56757959</c:v>
                </c:pt>
                <c:pt idx="151">
                  <c:v>22740034</c:v>
                </c:pt>
                <c:pt idx="152">
                  <c:v>2367910</c:v>
                </c:pt>
                <c:pt idx="153">
                  <c:v>6869363</c:v>
                </c:pt>
                <c:pt idx="154">
                  <c:v>8746800</c:v>
                </c:pt>
                <c:pt idx="155">
                  <c:v>2818330</c:v>
                </c:pt>
                <c:pt idx="156">
                  <c:v>5241616</c:v>
                </c:pt>
                <c:pt idx="157">
                  <c:v>380063000</c:v>
                </c:pt>
                <c:pt idx="158">
                  <c:v>32363458</c:v>
                </c:pt>
                <c:pt idx="159">
                  <c:v>204756305</c:v>
                </c:pt>
                <c:pt idx="160">
                  <c:v>15247770</c:v>
                </c:pt>
                <c:pt idx="161">
                  <c:v>169846351</c:v>
                </c:pt>
                <c:pt idx="162">
                  <c:v>3072954</c:v>
                </c:pt>
                <c:pt idx="163">
                  <c:v>22107925</c:v>
                </c:pt>
                <c:pt idx="164">
                  <c:v>6959700</c:v>
                </c:pt>
                <c:pt idx="165">
                  <c:v>10586470</c:v>
                </c:pt>
                <c:pt idx="166">
                  <c:v>33031823</c:v>
                </c:pt>
                <c:pt idx="167">
                  <c:v>5955560</c:v>
                </c:pt>
                <c:pt idx="168">
                  <c:v>6734631</c:v>
                </c:pt>
                <c:pt idx="169">
                  <c:v>4280205</c:v>
                </c:pt>
                <c:pt idx="170">
                  <c:v>6031791</c:v>
                </c:pt>
                <c:pt idx="171">
                  <c:v>245523690</c:v>
                </c:pt>
                <c:pt idx="172">
                  <c:v>615600</c:v>
                </c:pt>
                <c:pt idx="173">
                  <c:v>50896039</c:v>
                </c:pt>
                <c:pt idx="174">
                  <c:v>109665114</c:v>
                </c:pt>
                <c:pt idx="175">
                  <c:v>860551</c:v>
                </c:pt>
                <c:pt idx="176">
                  <c:v>11996792</c:v>
                </c:pt>
                <c:pt idx="177">
                  <c:v>1332000</c:v>
                </c:pt>
                <c:pt idx="178">
                  <c:v>77818030</c:v>
                </c:pt>
                <c:pt idx="179">
                  <c:v>2578419</c:v>
                </c:pt>
                <c:pt idx="180">
                  <c:v>2915250</c:v>
                </c:pt>
                <c:pt idx="181">
                  <c:v>54909712</c:v>
                </c:pt>
                <c:pt idx="182">
                  <c:v>1703160</c:v>
                </c:pt>
                <c:pt idx="183">
                  <c:v>9077640</c:v>
                </c:pt>
                <c:pt idx="184">
                  <c:v>6099860</c:v>
                </c:pt>
                <c:pt idx="185">
                  <c:v>2732633</c:v>
                </c:pt>
                <c:pt idx="186">
                  <c:v>4625929</c:v>
                </c:pt>
                <c:pt idx="187">
                  <c:v>2384807</c:v>
                </c:pt>
                <c:pt idx="188">
                  <c:v>4472000</c:v>
                </c:pt>
                <c:pt idx="189">
                  <c:v>1597500</c:v>
                </c:pt>
                <c:pt idx="190">
                  <c:v>13515363</c:v>
                </c:pt>
                <c:pt idx="191">
                  <c:v>2780700</c:v>
                </c:pt>
                <c:pt idx="192">
                  <c:v>816183</c:v>
                </c:pt>
                <c:pt idx="193">
                  <c:v>2649553</c:v>
                </c:pt>
                <c:pt idx="194">
                  <c:v>2173500</c:v>
                </c:pt>
                <c:pt idx="195">
                  <c:v>593406</c:v>
                </c:pt>
                <c:pt idx="196">
                  <c:v>766410</c:v>
                </c:pt>
                <c:pt idx="197">
                  <c:v>721315</c:v>
                </c:pt>
                <c:pt idx="198">
                  <c:v>6138330</c:v>
                </c:pt>
                <c:pt idx="199">
                  <c:v>238522</c:v>
                </c:pt>
                <c:pt idx="200">
                  <c:v>1163612</c:v>
                </c:pt>
                <c:pt idx="201">
                  <c:v>38412</c:v>
                </c:pt>
                <c:pt idx="202">
                  <c:v>361638</c:v>
                </c:pt>
                <c:pt idx="203">
                  <c:v>19344470</c:v>
                </c:pt>
                <c:pt idx="204">
                  <c:v>304695</c:v>
                </c:pt>
                <c:pt idx="205">
                  <c:v>1127718</c:v>
                </c:pt>
                <c:pt idx="206">
                  <c:v>1052576</c:v>
                </c:pt>
              </c:numCache>
            </c:numRef>
          </c:val>
          <c:extLst>
            <c:ext xmlns:c16="http://schemas.microsoft.com/office/drawing/2014/chart" uri="{C3380CC4-5D6E-409C-BE32-E72D297353CC}">
              <c16:uniqueId val="{00000000-AB85-4BCC-B951-79ED35E07B72}"/>
            </c:ext>
          </c:extLst>
        </c:ser>
        <c:dLbls>
          <c:showLegendKey val="0"/>
          <c:showVal val="0"/>
          <c:showCatName val="0"/>
          <c:showSerName val="0"/>
          <c:showPercent val="0"/>
          <c:showBubbleSize val="0"/>
        </c:dLbls>
        <c:gapWidth val="219"/>
        <c:overlap val="-27"/>
        <c:axId val="129146879"/>
        <c:axId val="129139199"/>
      </c:barChart>
      <c:catAx>
        <c:axId val="129146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139199"/>
        <c:crosses val="autoZero"/>
        <c:auto val="1"/>
        <c:lblAlgn val="ctr"/>
        <c:lblOffset val="100"/>
        <c:noMultiLvlLbl val="0"/>
      </c:catAx>
      <c:valAx>
        <c:axId val="129139199"/>
        <c:scaling>
          <c:orientation val="minMax"/>
        </c:scaling>
        <c:delete val="0"/>
        <c:axPos val="l"/>
        <c:majorGridlines>
          <c:spPr>
            <a:ln w="9525" cap="flat" cmpd="sng" algn="ctr">
              <a:solidFill>
                <a:schemeClr val="tx1">
                  <a:lumMod val="15000"/>
                  <a:lumOff val="85000"/>
                </a:schemeClr>
              </a:solidFill>
              <a:round/>
            </a:ln>
            <a:effectLst/>
          </c:spPr>
        </c:majorGridlines>
        <c:numFmt formatCode="_-[$£-809]* #,##0.00_-;\-[$£-809]* #,##0.00_-;_-[$£-8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1468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.xlsx]Av Discount % by Category!Discount_% by Category</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Discount % By Category</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
        <c:idx val="72"/>
        <c:spPr>
          <a:solidFill>
            <a:schemeClr val="accent1"/>
          </a:solidFill>
          <a:ln w="19050">
            <a:solidFill>
              <a:schemeClr val="lt1"/>
            </a:solidFill>
          </a:ln>
          <a:effectLst/>
        </c:spPr>
      </c:pivotFmt>
      <c:pivotFmt>
        <c:idx val="73"/>
        <c:spPr>
          <a:solidFill>
            <a:schemeClr val="accent1"/>
          </a:solidFill>
          <a:ln w="19050">
            <a:solidFill>
              <a:schemeClr val="lt1"/>
            </a:solidFill>
          </a:ln>
          <a:effectLst/>
        </c:spPr>
      </c:pivotFmt>
      <c:pivotFmt>
        <c:idx val="74"/>
        <c:spPr>
          <a:solidFill>
            <a:schemeClr val="accent1"/>
          </a:solidFill>
          <a:ln w="19050">
            <a:solidFill>
              <a:schemeClr val="lt1"/>
            </a:solidFill>
          </a:ln>
          <a:effectLst/>
        </c:spPr>
      </c:pivotFmt>
      <c:pivotFmt>
        <c:idx val="75"/>
        <c:spPr>
          <a:solidFill>
            <a:schemeClr val="accent1"/>
          </a:solidFill>
          <a:ln w="19050">
            <a:solidFill>
              <a:schemeClr val="lt1"/>
            </a:solidFill>
          </a:ln>
          <a:effectLst/>
        </c:spPr>
      </c:pivotFmt>
      <c:pivotFmt>
        <c:idx val="76"/>
        <c:spPr>
          <a:solidFill>
            <a:schemeClr val="accent1"/>
          </a:solidFill>
          <a:ln w="19050">
            <a:solidFill>
              <a:schemeClr val="lt1"/>
            </a:solidFill>
          </a:ln>
          <a:effectLst/>
        </c:spPr>
      </c:pivotFmt>
      <c:pivotFmt>
        <c:idx val="77"/>
        <c:spPr>
          <a:solidFill>
            <a:schemeClr val="accent1"/>
          </a:solidFill>
          <a:ln w="19050">
            <a:solidFill>
              <a:schemeClr val="lt1"/>
            </a:solidFill>
          </a:ln>
          <a:effectLst/>
        </c:spPr>
      </c:pivotFmt>
      <c:pivotFmt>
        <c:idx val="78"/>
        <c:spPr>
          <a:solidFill>
            <a:schemeClr val="accent1"/>
          </a:solidFill>
          <a:ln w="19050">
            <a:solidFill>
              <a:schemeClr val="lt1"/>
            </a:solidFill>
          </a:ln>
          <a:effectLst/>
        </c:spPr>
      </c:pivotFmt>
      <c:pivotFmt>
        <c:idx val="79"/>
        <c:spPr>
          <a:solidFill>
            <a:schemeClr val="accent1"/>
          </a:solidFill>
          <a:ln w="19050">
            <a:solidFill>
              <a:schemeClr val="lt1"/>
            </a:solidFill>
          </a:ln>
          <a:effectLst/>
        </c:spPr>
      </c:pivotFmt>
      <c:pivotFmt>
        <c:idx val="80"/>
        <c:spPr>
          <a:solidFill>
            <a:schemeClr val="accent1"/>
          </a:solidFill>
          <a:ln w="19050">
            <a:solidFill>
              <a:schemeClr val="lt1"/>
            </a:solidFill>
          </a:ln>
          <a:effectLst/>
        </c:spPr>
      </c:pivotFmt>
      <c:pivotFmt>
        <c:idx val="81"/>
        <c:spPr>
          <a:solidFill>
            <a:schemeClr val="accent1"/>
          </a:solidFill>
          <a:ln w="19050">
            <a:solidFill>
              <a:schemeClr val="lt1"/>
            </a:solidFill>
          </a:ln>
          <a:effectLst/>
        </c:spPr>
      </c:pivotFmt>
      <c:pivotFmt>
        <c:idx val="82"/>
        <c:spPr>
          <a:solidFill>
            <a:schemeClr val="accent1"/>
          </a:solidFill>
          <a:ln w="19050">
            <a:solidFill>
              <a:schemeClr val="lt1"/>
            </a:solidFill>
          </a:ln>
          <a:effectLst/>
        </c:spPr>
      </c:pivotFmt>
      <c:pivotFmt>
        <c:idx val="83"/>
        <c:spPr>
          <a:solidFill>
            <a:schemeClr val="accent1"/>
          </a:solidFill>
          <a:ln w="19050">
            <a:solidFill>
              <a:schemeClr val="lt1"/>
            </a:solidFill>
          </a:ln>
          <a:effectLst/>
        </c:spPr>
      </c:pivotFmt>
      <c:pivotFmt>
        <c:idx val="84"/>
        <c:spPr>
          <a:solidFill>
            <a:schemeClr val="accent1"/>
          </a:solidFill>
          <a:ln w="19050">
            <a:solidFill>
              <a:schemeClr val="lt1"/>
            </a:solidFill>
          </a:ln>
          <a:effectLst/>
        </c:spPr>
      </c:pivotFmt>
      <c:pivotFmt>
        <c:idx val="85"/>
        <c:spPr>
          <a:solidFill>
            <a:schemeClr val="accent1"/>
          </a:solidFill>
          <a:ln w="19050">
            <a:solidFill>
              <a:schemeClr val="lt1"/>
            </a:solidFill>
          </a:ln>
          <a:effectLst/>
        </c:spPr>
      </c:pivotFmt>
      <c:pivotFmt>
        <c:idx val="86"/>
        <c:spPr>
          <a:solidFill>
            <a:schemeClr val="accent1"/>
          </a:solidFill>
          <a:ln w="19050">
            <a:solidFill>
              <a:schemeClr val="lt1"/>
            </a:solidFill>
          </a:ln>
          <a:effectLst/>
        </c:spPr>
      </c:pivotFmt>
      <c:pivotFmt>
        <c:idx val="87"/>
        <c:spPr>
          <a:solidFill>
            <a:schemeClr val="accent1"/>
          </a:solidFill>
          <a:ln w="19050">
            <a:solidFill>
              <a:schemeClr val="lt1"/>
            </a:solidFill>
          </a:ln>
          <a:effectLst/>
        </c:spPr>
      </c:pivotFmt>
      <c:pivotFmt>
        <c:idx val="88"/>
        <c:spPr>
          <a:solidFill>
            <a:schemeClr val="accent1"/>
          </a:solidFill>
          <a:ln w="19050">
            <a:solidFill>
              <a:schemeClr val="lt1"/>
            </a:solidFill>
          </a:ln>
          <a:effectLst/>
        </c:spPr>
      </c:pivotFmt>
      <c:pivotFmt>
        <c:idx val="89"/>
        <c:spPr>
          <a:solidFill>
            <a:schemeClr val="accent1"/>
          </a:solidFill>
          <a:ln w="19050">
            <a:solidFill>
              <a:schemeClr val="lt1"/>
            </a:solidFill>
          </a:ln>
          <a:effectLst/>
        </c:spPr>
      </c:pivotFmt>
      <c:pivotFmt>
        <c:idx val="90"/>
        <c:spPr>
          <a:solidFill>
            <a:schemeClr val="accent1"/>
          </a:solidFill>
          <a:ln w="19050">
            <a:solidFill>
              <a:schemeClr val="lt1"/>
            </a:solidFill>
          </a:ln>
          <a:effectLst/>
        </c:spPr>
      </c:pivotFmt>
      <c:pivotFmt>
        <c:idx val="91"/>
        <c:spPr>
          <a:solidFill>
            <a:schemeClr val="accent1"/>
          </a:solidFill>
          <a:ln w="19050">
            <a:solidFill>
              <a:schemeClr val="lt1"/>
            </a:solidFill>
          </a:ln>
          <a:effectLst/>
        </c:spPr>
      </c:pivotFmt>
      <c:pivotFmt>
        <c:idx val="92"/>
        <c:spPr>
          <a:solidFill>
            <a:schemeClr val="accent1"/>
          </a:solidFill>
          <a:ln w="19050">
            <a:solidFill>
              <a:schemeClr val="lt1"/>
            </a:solidFill>
          </a:ln>
          <a:effectLst/>
        </c:spPr>
      </c:pivotFmt>
      <c:pivotFmt>
        <c:idx val="93"/>
        <c:spPr>
          <a:solidFill>
            <a:schemeClr val="accent1"/>
          </a:solidFill>
          <a:ln w="19050">
            <a:solidFill>
              <a:schemeClr val="lt1"/>
            </a:solidFill>
          </a:ln>
          <a:effectLst/>
        </c:spPr>
      </c:pivotFmt>
      <c:pivotFmt>
        <c:idx val="94"/>
        <c:spPr>
          <a:solidFill>
            <a:schemeClr val="accent1"/>
          </a:solidFill>
          <a:ln w="19050">
            <a:solidFill>
              <a:schemeClr val="lt1"/>
            </a:solidFill>
          </a:ln>
          <a:effectLst/>
        </c:spPr>
      </c:pivotFmt>
      <c:pivotFmt>
        <c:idx val="95"/>
        <c:spPr>
          <a:solidFill>
            <a:schemeClr val="accent1"/>
          </a:solidFill>
          <a:ln w="19050">
            <a:solidFill>
              <a:schemeClr val="lt1"/>
            </a:solidFill>
          </a:ln>
          <a:effectLst/>
        </c:spPr>
      </c:pivotFmt>
      <c:pivotFmt>
        <c:idx val="96"/>
        <c:spPr>
          <a:solidFill>
            <a:schemeClr val="accent1"/>
          </a:solidFill>
          <a:ln w="19050">
            <a:solidFill>
              <a:schemeClr val="lt1"/>
            </a:solidFill>
          </a:ln>
          <a:effectLst/>
        </c:spPr>
      </c:pivotFmt>
      <c:pivotFmt>
        <c:idx val="97"/>
        <c:spPr>
          <a:solidFill>
            <a:schemeClr val="accent1"/>
          </a:solidFill>
          <a:ln w="19050">
            <a:solidFill>
              <a:schemeClr val="lt1"/>
            </a:solidFill>
          </a:ln>
          <a:effectLst/>
        </c:spPr>
      </c:pivotFmt>
      <c:pivotFmt>
        <c:idx val="98"/>
        <c:spPr>
          <a:solidFill>
            <a:schemeClr val="accent1"/>
          </a:solidFill>
          <a:ln w="19050">
            <a:solidFill>
              <a:schemeClr val="lt1"/>
            </a:solidFill>
          </a:ln>
          <a:effectLst/>
        </c:spPr>
      </c:pivotFmt>
      <c:pivotFmt>
        <c:idx val="99"/>
        <c:spPr>
          <a:solidFill>
            <a:schemeClr val="accent1"/>
          </a:solidFill>
          <a:ln w="19050">
            <a:solidFill>
              <a:schemeClr val="lt1"/>
            </a:solidFill>
          </a:ln>
          <a:effectLst/>
        </c:spPr>
      </c:pivotFmt>
      <c:pivotFmt>
        <c:idx val="100"/>
        <c:spPr>
          <a:solidFill>
            <a:schemeClr val="accent1"/>
          </a:solidFill>
          <a:ln w="19050">
            <a:solidFill>
              <a:schemeClr val="lt1"/>
            </a:solidFill>
          </a:ln>
          <a:effectLst/>
        </c:spPr>
      </c:pivotFmt>
      <c:pivotFmt>
        <c:idx val="101"/>
        <c:spPr>
          <a:solidFill>
            <a:schemeClr val="accent1"/>
          </a:solidFill>
          <a:ln w="19050">
            <a:solidFill>
              <a:schemeClr val="lt1"/>
            </a:solidFill>
          </a:ln>
          <a:effectLst/>
        </c:spPr>
      </c:pivotFmt>
      <c:pivotFmt>
        <c:idx val="102"/>
        <c:spPr>
          <a:solidFill>
            <a:schemeClr val="accent1"/>
          </a:solidFill>
          <a:ln w="19050">
            <a:solidFill>
              <a:schemeClr val="lt1"/>
            </a:solidFill>
          </a:ln>
          <a:effectLst/>
        </c:spPr>
      </c:pivotFmt>
      <c:pivotFmt>
        <c:idx val="103"/>
        <c:spPr>
          <a:solidFill>
            <a:schemeClr val="accent1"/>
          </a:solidFill>
          <a:ln w="19050">
            <a:solidFill>
              <a:schemeClr val="lt1"/>
            </a:solidFill>
          </a:ln>
          <a:effectLst/>
        </c:spPr>
      </c:pivotFmt>
      <c:pivotFmt>
        <c:idx val="104"/>
        <c:spPr>
          <a:solidFill>
            <a:schemeClr val="accent1"/>
          </a:solidFill>
          <a:ln w="19050">
            <a:solidFill>
              <a:schemeClr val="lt1"/>
            </a:solidFill>
          </a:ln>
          <a:effectLst/>
        </c:spPr>
      </c:pivotFmt>
      <c:pivotFmt>
        <c:idx val="105"/>
        <c:spPr>
          <a:solidFill>
            <a:schemeClr val="accent1"/>
          </a:solidFill>
          <a:ln w="19050">
            <a:solidFill>
              <a:schemeClr val="lt1"/>
            </a:solidFill>
          </a:ln>
          <a:effectLst/>
        </c:spPr>
      </c:pivotFmt>
      <c:pivotFmt>
        <c:idx val="106"/>
        <c:spPr>
          <a:solidFill>
            <a:schemeClr val="accent1"/>
          </a:solidFill>
          <a:ln w="19050">
            <a:solidFill>
              <a:schemeClr val="lt1"/>
            </a:solidFill>
          </a:ln>
          <a:effectLst/>
        </c:spPr>
      </c:pivotFmt>
      <c:pivotFmt>
        <c:idx val="107"/>
        <c:spPr>
          <a:solidFill>
            <a:schemeClr val="accent1"/>
          </a:solidFill>
          <a:ln w="19050">
            <a:solidFill>
              <a:schemeClr val="lt1"/>
            </a:solidFill>
          </a:ln>
          <a:effectLst/>
        </c:spPr>
      </c:pivotFmt>
      <c:pivotFmt>
        <c:idx val="108"/>
        <c:spPr>
          <a:solidFill>
            <a:schemeClr val="accent1"/>
          </a:solidFill>
          <a:ln w="19050">
            <a:solidFill>
              <a:schemeClr val="lt1"/>
            </a:solidFill>
          </a:ln>
          <a:effectLst/>
        </c:spPr>
      </c:pivotFmt>
      <c:pivotFmt>
        <c:idx val="109"/>
        <c:spPr>
          <a:solidFill>
            <a:schemeClr val="accent1"/>
          </a:solidFill>
          <a:ln w="19050">
            <a:solidFill>
              <a:schemeClr val="lt1"/>
            </a:solidFill>
          </a:ln>
          <a:effectLst/>
        </c:spPr>
      </c:pivotFmt>
      <c:pivotFmt>
        <c:idx val="110"/>
        <c:spPr>
          <a:solidFill>
            <a:schemeClr val="accent1"/>
          </a:solidFill>
          <a:ln w="19050">
            <a:solidFill>
              <a:schemeClr val="lt1"/>
            </a:solidFill>
          </a:ln>
          <a:effectLst/>
        </c:spPr>
      </c:pivotFmt>
      <c:pivotFmt>
        <c:idx val="111"/>
        <c:spPr>
          <a:solidFill>
            <a:schemeClr val="accent1"/>
          </a:solidFill>
          <a:ln w="19050">
            <a:solidFill>
              <a:schemeClr val="lt1"/>
            </a:solidFill>
          </a:ln>
          <a:effectLst/>
        </c:spPr>
      </c:pivotFmt>
      <c:pivotFmt>
        <c:idx val="112"/>
        <c:spPr>
          <a:solidFill>
            <a:schemeClr val="accent1"/>
          </a:solidFill>
          <a:ln w="19050">
            <a:solidFill>
              <a:schemeClr val="lt1"/>
            </a:solidFill>
          </a:ln>
          <a:effectLst/>
        </c:spPr>
      </c:pivotFmt>
      <c:pivotFmt>
        <c:idx val="113"/>
        <c:spPr>
          <a:solidFill>
            <a:schemeClr val="accent1"/>
          </a:solidFill>
          <a:ln w="19050">
            <a:solidFill>
              <a:schemeClr val="lt1"/>
            </a:solidFill>
          </a:ln>
          <a:effectLst/>
        </c:spPr>
      </c:pivotFmt>
      <c:pivotFmt>
        <c:idx val="114"/>
        <c:spPr>
          <a:solidFill>
            <a:schemeClr val="accent1"/>
          </a:solidFill>
          <a:ln w="19050">
            <a:solidFill>
              <a:schemeClr val="lt1"/>
            </a:solidFill>
          </a:ln>
          <a:effectLst/>
        </c:spPr>
      </c:pivotFmt>
      <c:pivotFmt>
        <c:idx val="115"/>
        <c:spPr>
          <a:solidFill>
            <a:schemeClr val="accent1"/>
          </a:solidFill>
          <a:ln w="19050">
            <a:solidFill>
              <a:schemeClr val="lt1"/>
            </a:solidFill>
          </a:ln>
          <a:effectLst/>
        </c:spPr>
      </c:pivotFmt>
      <c:pivotFmt>
        <c:idx val="116"/>
        <c:spPr>
          <a:solidFill>
            <a:schemeClr val="accent1"/>
          </a:solidFill>
          <a:ln w="19050">
            <a:solidFill>
              <a:schemeClr val="lt1"/>
            </a:solidFill>
          </a:ln>
          <a:effectLst/>
        </c:spPr>
      </c:pivotFmt>
      <c:pivotFmt>
        <c:idx val="117"/>
        <c:spPr>
          <a:solidFill>
            <a:schemeClr val="accent1"/>
          </a:solidFill>
          <a:ln w="19050">
            <a:solidFill>
              <a:schemeClr val="lt1"/>
            </a:solidFill>
          </a:ln>
          <a:effectLst/>
        </c:spPr>
      </c:pivotFmt>
      <c:pivotFmt>
        <c:idx val="118"/>
        <c:spPr>
          <a:solidFill>
            <a:schemeClr val="accent1"/>
          </a:solidFill>
          <a:ln w="19050">
            <a:solidFill>
              <a:schemeClr val="lt1"/>
            </a:solidFill>
          </a:ln>
          <a:effectLst/>
        </c:spPr>
      </c:pivotFmt>
      <c:pivotFmt>
        <c:idx val="119"/>
        <c:spPr>
          <a:solidFill>
            <a:schemeClr val="accent1"/>
          </a:solidFill>
          <a:ln w="19050">
            <a:solidFill>
              <a:schemeClr val="lt1"/>
            </a:solidFill>
          </a:ln>
          <a:effectLst/>
        </c:spPr>
      </c:pivotFmt>
      <c:pivotFmt>
        <c:idx val="120"/>
        <c:spPr>
          <a:solidFill>
            <a:schemeClr val="accent1"/>
          </a:solidFill>
          <a:ln w="19050">
            <a:solidFill>
              <a:schemeClr val="lt1"/>
            </a:solidFill>
          </a:ln>
          <a:effectLst/>
        </c:spPr>
      </c:pivotFmt>
      <c:pivotFmt>
        <c:idx val="121"/>
        <c:spPr>
          <a:solidFill>
            <a:schemeClr val="accent1"/>
          </a:solidFill>
          <a:ln w="19050">
            <a:solidFill>
              <a:schemeClr val="lt1"/>
            </a:solidFill>
          </a:ln>
          <a:effectLst/>
        </c:spPr>
      </c:pivotFmt>
      <c:pivotFmt>
        <c:idx val="122"/>
        <c:spPr>
          <a:solidFill>
            <a:schemeClr val="accent1"/>
          </a:solidFill>
          <a:ln w="19050">
            <a:solidFill>
              <a:schemeClr val="lt1"/>
            </a:solidFill>
          </a:ln>
          <a:effectLst/>
        </c:spPr>
      </c:pivotFmt>
      <c:pivotFmt>
        <c:idx val="123"/>
        <c:spPr>
          <a:solidFill>
            <a:schemeClr val="accent1"/>
          </a:solidFill>
          <a:ln w="19050">
            <a:solidFill>
              <a:schemeClr val="lt1"/>
            </a:solidFill>
          </a:ln>
          <a:effectLst/>
        </c:spPr>
      </c:pivotFmt>
      <c:pivotFmt>
        <c:idx val="124"/>
        <c:spPr>
          <a:solidFill>
            <a:schemeClr val="accent1"/>
          </a:solidFill>
          <a:ln w="19050">
            <a:solidFill>
              <a:schemeClr val="lt1"/>
            </a:solidFill>
          </a:ln>
          <a:effectLst/>
        </c:spPr>
      </c:pivotFmt>
      <c:pivotFmt>
        <c:idx val="125"/>
        <c:spPr>
          <a:solidFill>
            <a:schemeClr val="accent1"/>
          </a:solidFill>
          <a:ln w="19050">
            <a:solidFill>
              <a:schemeClr val="lt1"/>
            </a:solidFill>
          </a:ln>
          <a:effectLst/>
        </c:spPr>
      </c:pivotFmt>
      <c:pivotFmt>
        <c:idx val="126"/>
        <c:spPr>
          <a:solidFill>
            <a:schemeClr val="accent1"/>
          </a:solidFill>
          <a:ln w="19050">
            <a:solidFill>
              <a:schemeClr val="lt1"/>
            </a:solidFill>
          </a:ln>
          <a:effectLst/>
        </c:spPr>
      </c:pivotFmt>
      <c:pivotFmt>
        <c:idx val="127"/>
        <c:spPr>
          <a:solidFill>
            <a:schemeClr val="accent1"/>
          </a:solidFill>
          <a:ln w="19050">
            <a:solidFill>
              <a:schemeClr val="lt1"/>
            </a:solidFill>
          </a:ln>
          <a:effectLst/>
        </c:spPr>
      </c:pivotFmt>
      <c:pivotFmt>
        <c:idx val="128"/>
        <c:spPr>
          <a:solidFill>
            <a:schemeClr val="accent1"/>
          </a:solidFill>
          <a:ln w="19050">
            <a:solidFill>
              <a:schemeClr val="lt1"/>
            </a:solidFill>
          </a:ln>
          <a:effectLst/>
        </c:spPr>
      </c:pivotFmt>
      <c:pivotFmt>
        <c:idx val="129"/>
        <c:spPr>
          <a:solidFill>
            <a:schemeClr val="accent1"/>
          </a:solidFill>
          <a:ln w="19050">
            <a:solidFill>
              <a:schemeClr val="lt1"/>
            </a:solidFill>
          </a:ln>
          <a:effectLst/>
        </c:spPr>
      </c:pivotFmt>
      <c:pivotFmt>
        <c:idx val="130"/>
        <c:spPr>
          <a:solidFill>
            <a:schemeClr val="accent1"/>
          </a:solidFill>
          <a:ln w="19050">
            <a:solidFill>
              <a:schemeClr val="lt1"/>
            </a:solidFill>
          </a:ln>
          <a:effectLst/>
        </c:spPr>
      </c:pivotFmt>
      <c:pivotFmt>
        <c:idx val="131"/>
        <c:spPr>
          <a:solidFill>
            <a:schemeClr val="accent1"/>
          </a:solidFill>
          <a:ln w="19050">
            <a:solidFill>
              <a:schemeClr val="lt1"/>
            </a:solidFill>
          </a:ln>
          <a:effectLst/>
        </c:spPr>
      </c:pivotFmt>
      <c:pivotFmt>
        <c:idx val="132"/>
        <c:spPr>
          <a:solidFill>
            <a:schemeClr val="accent1"/>
          </a:solidFill>
          <a:ln w="19050">
            <a:solidFill>
              <a:schemeClr val="lt1"/>
            </a:solidFill>
          </a:ln>
          <a:effectLst/>
        </c:spPr>
      </c:pivotFmt>
      <c:pivotFmt>
        <c:idx val="133"/>
        <c:spPr>
          <a:solidFill>
            <a:schemeClr val="accent1"/>
          </a:solidFill>
          <a:ln w="19050">
            <a:solidFill>
              <a:schemeClr val="lt1"/>
            </a:solidFill>
          </a:ln>
          <a:effectLst/>
        </c:spPr>
      </c:pivotFmt>
      <c:pivotFmt>
        <c:idx val="134"/>
        <c:spPr>
          <a:solidFill>
            <a:schemeClr val="accent1"/>
          </a:solidFill>
          <a:ln w="19050">
            <a:solidFill>
              <a:schemeClr val="lt1"/>
            </a:solidFill>
          </a:ln>
          <a:effectLst/>
        </c:spPr>
      </c:pivotFmt>
      <c:pivotFmt>
        <c:idx val="135"/>
        <c:spPr>
          <a:solidFill>
            <a:schemeClr val="accent1"/>
          </a:solidFill>
          <a:ln w="19050">
            <a:solidFill>
              <a:schemeClr val="lt1"/>
            </a:solidFill>
          </a:ln>
          <a:effectLst/>
        </c:spPr>
      </c:pivotFmt>
      <c:pivotFmt>
        <c:idx val="136"/>
        <c:spPr>
          <a:solidFill>
            <a:schemeClr val="accent1"/>
          </a:solidFill>
          <a:ln w="19050">
            <a:solidFill>
              <a:schemeClr val="lt1"/>
            </a:solidFill>
          </a:ln>
          <a:effectLst/>
        </c:spPr>
      </c:pivotFmt>
      <c:pivotFmt>
        <c:idx val="137"/>
        <c:spPr>
          <a:solidFill>
            <a:schemeClr val="accent1"/>
          </a:solidFill>
          <a:ln w="19050">
            <a:solidFill>
              <a:schemeClr val="lt1"/>
            </a:solidFill>
          </a:ln>
          <a:effectLst/>
        </c:spPr>
      </c:pivotFmt>
      <c:pivotFmt>
        <c:idx val="138"/>
        <c:spPr>
          <a:solidFill>
            <a:schemeClr val="accent1"/>
          </a:solidFill>
          <a:ln w="19050">
            <a:solidFill>
              <a:schemeClr val="lt1"/>
            </a:solidFill>
          </a:ln>
          <a:effectLst/>
        </c:spPr>
      </c:pivotFmt>
      <c:pivotFmt>
        <c:idx val="139"/>
        <c:spPr>
          <a:solidFill>
            <a:schemeClr val="accent1"/>
          </a:solidFill>
          <a:ln w="19050">
            <a:solidFill>
              <a:schemeClr val="lt1"/>
            </a:solidFill>
          </a:ln>
          <a:effectLst/>
        </c:spPr>
      </c:pivotFmt>
      <c:pivotFmt>
        <c:idx val="140"/>
        <c:spPr>
          <a:solidFill>
            <a:schemeClr val="accent1"/>
          </a:solidFill>
          <a:ln w="19050">
            <a:solidFill>
              <a:schemeClr val="lt1"/>
            </a:solidFill>
          </a:ln>
          <a:effectLst/>
        </c:spPr>
      </c:pivotFmt>
      <c:pivotFmt>
        <c:idx val="141"/>
        <c:spPr>
          <a:solidFill>
            <a:schemeClr val="accent1"/>
          </a:solidFill>
          <a:ln w="19050">
            <a:solidFill>
              <a:schemeClr val="lt1"/>
            </a:solidFill>
          </a:ln>
          <a:effectLst/>
        </c:spPr>
      </c:pivotFmt>
      <c:pivotFmt>
        <c:idx val="142"/>
        <c:spPr>
          <a:solidFill>
            <a:schemeClr val="accent1"/>
          </a:solidFill>
          <a:ln w="19050">
            <a:solidFill>
              <a:schemeClr val="lt1"/>
            </a:solidFill>
          </a:ln>
          <a:effectLst/>
        </c:spPr>
      </c:pivotFmt>
      <c:pivotFmt>
        <c:idx val="143"/>
        <c:spPr>
          <a:solidFill>
            <a:schemeClr val="accent1"/>
          </a:solidFill>
          <a:ln w="19050">
            <a:solidFill>
              <a:schemeClr val="lt1"/>
            </a:solidFill>
          </a:ln>
          <a:effectLst/>
        </c:spPr>
      </c:pivotFmt>
      <c:pivotFmt>
        <c:idx val="144"/>
        <c:spPr>
          <a:solidFill>
            <a:schemeClr val="accent1"/>
          </a:solidFill>
          <a:ln w="19050">
            <a:solidFill>
              <a:schemeClr val="lt1"/>
            </a:solidFill>
          </a:ln>
          <a:effectLst/>
        </c:spPr>
      </c:pivotFmt>
      <c:pivotFmt>
        <c:idx val="145"/>
        <c:spPr>
          <a:solidFill>
            <a:schemeClr val="accent1"/>
          </a:solidFill>
          <a:ln w="19050">
            <a:solidFill>
              <a:schemeClr val="lt1"/>
            </a:solidFill>
          </a:ln>
          <a:effectLst/>
        </c:spPr>
      </c:pivotFmt>
      <c:pivotFmt>
        <c:idx val="146"/>
        <c:spPr>
          <a:solidFill>
            <a:schemeClr val="accent1"/>
          </a:solidFill>
          <a:ln w="19050">
            <a:solidFill>
              <a:schemeClr val="lt1"/>
            </a:solidFill>
          </a:ln>
          <a:effectLst/>
        </c:spPr>
      </c:pivotFmt>
      <c:pivotFmt>
        <c:idx val="147"/>
        <c:spPr>
          <a:solidFill>
            <a:schemeClr val="accent1"/>
          </a:solidFill>
          <a:ln w="19050">
            <a:solidFill>
              <a:schemeClr val="lt1"/>
            </a:solidFill>
          </a:ln>
          <a:effectLst/>
        </c:spPr>
      </c:pivotFmt>
      <c:pivotFmt>
        <c:idx val="148"/>
        <c:spPr>
          <a:solidFill>
            <a:schemeClr val="accent1"/>
          </a:solidFill>
          <a:ln w="19050">
            <a:solidFill>
              <a:schemeClr val="lt1"/>
            </a:solidFill>
          </a:ln>
          <a:effectLst/>
        </c:spPr>
      </c:pivotFmt>
      <c:pivotFmt>
        <c:idx val="149"/>
        <c:spPr>
          <a:solidFill>
            <a:schemeClr val="accent1"/>
          </a:solidFill>
          <a:ln w="19050">
            <a:solidFill>
              <a:schemeClr val="lt1"/>
            </a:solidFill>
          </a:ln>
          <a:effectLst/>
        </c:spPr>
      </c:pivotFmt>
      <c:pivotFmt>
        <c:idx val="150"/>
        <c:spPr>
          <a:solidFill>
            <a:schemeClr val="accent1"/>
          </a:solidFill>
          <a:ln w="19050">
            <a:solidFill>
              <a:schemeClr val="lt1"/>
            </a:solidFill>
          </a:ln>
          <a:effectLst/>
        </c:spPr>
      </c:pivotFmt>
      <c:pivotFmt>
        <c:idx val="151"/>
        <c:spPr>
          <a:solidFill>
            <a:schemeClr val="accent1"/>
          </a:solidFill>
          <a:ln w="19050">
            <a:solidFill>
              <a:schemeClr val="lt1"/>
            </a:solidFill>
          </a:ln>
          <a:effectLst/>
        </c:spPr>
      </c:pivotFmt>
      <c:pivotFmt>
        <c:idx val="152"/>
        <c:spPr>
          <a:solidFill>
            <a:schemeClr val="accent1"/>
          </a:solidFill>
          <a:ln w="19050">
            <a:solidFill>
              <a:schemeClr val="lt1"/>
            </a:solidFill>
          </a:ln>
          <a:effectLst/>
        </c:spPr>
      </c:pivotFmt>
      <c:pivotFmt>
        <c:idx val="153"/>
        <c:spPr>
          <a:solidFill>
            <a:schemeClr val="accent1"/>
          </a:solidFill>
          <a:ln w="19050">
            <a:solidFill>
              <a:schemeClr val="lt1"/>
            </a:solidFill>
          </a:ln>
          <a:effectLst/>
        </c:spPr>
      </c:pivotFmt>
      <c:pivotFmt>
        <c:idx val="154"/>
        <c:spPr>
          <a:solidFill>
            <a:schemeClr val="accent1"/>
          </a:solidFill>
          <a:ln w="19050">
            <a:solidFill>
              <a:schemeClr val="lt1"/>
            </a:solidFill>
          </a:ln>
          <a:effectLst/>
        </c:spPr>
      </c:pivotFmt>
      <c:pivotFmt>
        <c:idx val="155"/>
        <c:spPr>
          <a:solidFill>
            <a:schemeClr val="accent1"/>
          </a:solidFill>
          <a:ln w="19050">
            <a:solidFill>
              <a:schemeClr val="lt1"/>
            </a:solidFill>
          </a:ln>
          <a:effectLst/>
        </c:spPr>
      </c:pivotFmt>
      <c:pivotFmt>
        <c:idx val="156"/>
        <c:spPr>
          <a:solidFill>
            <a:schemeClr val="accent1"/>
          </a:solidFill>
          <a:ln w="19050">
            <a:solidFill>
              <a:schemeClr val="lt1"/>
            </a:solidFill>
          </a:ln>
          <a:effectLst/>
        </c:spPr>
      </c:pivotFmt>
      <c:pivotFmt>
        <c:idx val="157"/>
        <c:spPr>
          <a:solidFill>
            <a:schemeClr val="accent1"/>
          </a:solidFill>
          <a:ln w="19050">
            <a:solidFill>
              <a:schemeClr val="lt1"/>
            </a:solidFill>
          </a:ln>
          <a:effectLst/>
        </c:spPr>
      </c:pivotFmt>
      <c:pivotFmt>
        <c:idx val="158"/>
        <c:spPr>
          <a:solidFill>
            <a:schemeClr val="accent1"/>
          </a:solidFill>
          <a:ln w="19050">
            <a:solidFill>
              <a:schemeClr val="lt1"/>
            </a:solidFill>
          </a:ln>
          <a:effectLst/>
        </c:spPr>
      </c:pivotFmt>
      <c:pivotFmt>
        <c:idx val="159"/>
        <c:spPr>
          <a:solidFill>
            <a:schemeClr val="accent1"/>
          </a:solidFill>
          <a:ln w="19050">
            <a:solidFill>
              <a:schemeClr val="lt1"/>
            </a:solidFill>
          </a:ln>
          <a:effectLst/>
        </c:spPr>
      </c:pivotFmt>
      <c:pivotFmt>
        <c:idx val="160"/>
        <c:spPr>
          <a:solidFill>
            <a:schemeClr val="accent1"/>
          </a:solidFill>
          <a:ln w="19050">
            <a:solidFill>
              <a:schemeClr val="lt1"/>
            </a:solidFill>
          </a:ln>
          <a:effectLst/>
        </c:spPr>
      </c:pivotFmt>
      <c:pivotFmt>
        <c:idx val="161"/>
        <c:spPr>
          <a:solidFill>
            <a:schemeClr val="accent1"/>
          </a:solidFill>
          <a:ln w="19050">
            <a:solidFill>
              <a:schemeClr val="lt1"/>
            </a:solidFill>
          </a:ln>
          <a:effectLst/>
        </c:spPr>
      </c:pivotFmt>
      <c:pivotFmt>
        <c:idx val="162"/>
        <c:spPr>
          <a:solidFill>
            <a:schemeClr val="accent1"/>
          </a:solidFill>
          <a:ln w="19050">
            <a:solidFill>
              <a:schemeClr val="lt1"/>
            </a:solidFill>
          </a:ln>
          <a:effectLst/>
        </c:spPr>
      </c:pivotFmt>
      <c:pivotFmt>
        <c:idx val="163"/>
        <c:spPr>
          <a:solidFill>
            <a:schemeClr val="accent1"/>
          </a:solidFill>
          <a:ln w="19050">
            <a:solidFill>
              <a:schemeClr val="lt1"/>
            </a:solidFill>
          </a:ln>
          <a:effectLst/>
        </c:spPr>
      </c:pivotFmt>
      <c:pivotFmt>
        <c:idx val="164"/>
        <c:spPr>
          <a:solidFill>
            <a:schemeClr val="accent1"/>
          </a:solidFill>
          <a:ln w="19050">
            <a:solidFill>
              <a:schemeClr val="lt1"/>
            </a:solidFill>
          </a:ln>
          <a:effectLst/>
        </c:spPr>
      </c:pivotFmt>
      <c:pivotFmt>
        <c:idx val="165"/>
        <c:spPr>
          <a:solidFill>
            <a:schemeClr val="accent1"/>
          </a:solidFill>
          <a:ln w="19050">
            <a:solidFill>
              <a:schemeClr val="lt1"/>
            </a:solidFill>
          </a:ln>
          <a:effectLst/>
        </c:spPr>
      </c:pivotFmt>
      <c:pivotFmt>
        <c:idx val="166"/>
        <c:spPr>
          <a:solidFill>
            <a:schemeClr val="accent1"/>
          </a:solidFill>
          <a:ln w="19050">
            <a:solidFill>
              <a:schemeClr val="lt1"/>
            </a:solidFill>
          </a:ln>
          <a:effectLst/>
        </c:spPr>
      </c:pivotFmt>
      <c:pivotFmt>
        <c:idx val="167"/>
        <c:spPr>
          <a:solidFill>
            <a:schemeClr val="accent1"/>
          </a:solidFill>
          <a:ln w="19050">
            <a:solidFill>
              <a:schemeClr val="lt1"/>
            </a:solidFill>
          </a:ln>
          <a:effectLst/>
        </c:spPr>
      </c:pivotFmt>
      <c:pivotFmt>
        <c:idx val="168"/>
        <c:spPr>
          <a:solidFill>
            <a:schemeClr val="accent1"/>
          </a:solidFill>
          <a:ln w="19050">
            <a:solidFill>
              <a:schemeClr val="lt1"/>
            </a:solidFill>
          </a:ln>
          <a:effectLst/>
        </c:spPr>
      </c:pivotFmt>
      <c:pivotFmt>
        <c:idx val="169"/>
        <c:spPr>
          <a:solidFill>
            <a:schemeClr val="accent1"/>
          </a:solidFill>
          <a:ln w="19050">
            <a:solidFill>
              <a:schemeClr val="lt1"/>
            </a:solidFill>
          </a:ln>
          <a:effectLst/>
        </c:spPr>
      </c:pivotFmt>
      <c:pivotFmt>
        <c:idx val="170"/>
        <c:spPr>
          <a:solidFill>
            <a:schemeClr val="accent1"/>
          </a:solidFill>
          <a:ln w="19050">
            <a:solidFill>
              <a:schemeClr val="lt1"/>
            </a:solidFill>
          </a:ln>
          <a:effectLst/>
        </c:spPr>
      </c:pivotFmt>
      <c:pivotFmt>
        <c:idx val="171"/>
        <c:spPr>
          <a:solidFill>
            <a:schemeClr val="accent1"/>
          </a:solidFill>
          <a:ln w="19050">
            <a:solidFill>
              <a:schemeClr val="lt1"/>
            </a:solidFill>
          </a:ln>
          <a:effectLst/>
        </c:spPr>
      </c:pivotFmt>
      <c:pivotFmt>
        <c:idx val="172"/>
        <c:spPr>
          <a:solidFill>
            <a:schemeClr val="accent1"/>
          </a:solidFill>
          <a:ln w="19050">
            <a:solidFill>
              <a:schemeClr val="lt1"/>
            </a:solidFill>
          </a:ln>
          <a:effectLst/>
        </c:spPr>
      </c:pivotFmt>
      <c:pivotFmt>
        <c:idx val="173"/>
        <c:spPr>
          <a:solidFill>
            <a:schemeClr val="accent1"/>
          </a:solidFill>
          <a:ln w="19050">
            <a:solidFill>
              <a:schemeClr val="lt1"/>
            </a:solidFill>
          </a:ln>
          <a:effectLst/>
        </c:spPr>
      </c:pivotFmt>
      <c:pivotFmt>
        <c:idx val="174"/>
        <c:spPr>
          <a:solidFill>
            <a:schemeClr val="accent1"/>
          </a:solidFill>
          <a:ln w="19050">
            <a:solidFill>
              <a:schemeClr val="lt1"/>
            </a:solidFill>
          </a:ln>
          <a:effectLst/>
        </c:spPr>
      </c:pivotFmt>
      <c:pivotFmt>
        <c:idx val="175"/>
        <c:spPr>
          <a:solidFill>
            <a:schemeClr val="accent1"/>
          </a:solidFill>
          <a:ln w="19050">
            <a:solidFill>
              <a:schemeClr val="lt1"/>
            </a:solidFill>
          </a:ln>
          <a:effectLst/>
        </c:spPr>
      </c:pivotFmt>
      <c:pivotFmt>
        <c:idx val="176"/>
        <c:spPr>
          <a:solidFill>
            <a:schemeClr val="accent1"/>
          </a:solidFill>
          <a:ln w="19050">
            <a:solidFill>
              <a:schemeClr val="lt1"/>
            </a:solidFill>
          </a:ln>
          <a:effectLst/>
        </c:spPr>
      </c:pivotFmt>
      <c:pivotFmt>
        <c:idx val="177"/>
        <c:spPr>
          <a:solidFill>
            <a:schemeClr val="accent1"/>
          </a:solidFill>
          <a:ln w="19050">
            <a:solidFill>
              <a:schemeClr val="lt1"/>
            </a:solidFill>
          </a:ln>
          <a:effectLst/>
        </c:spPr>
      </c:pivotFmt>
      <c:pivotFmt>
        <c:idx val="178"/>
        <c:spPr>
          <a:solidFill>
            <a:schemeClr val="accent1"/>
          </a:solidFill>
          <a:ln w="19050">
            <a:solidFill>
              <a:schemeClr val="lt1"/>
            </a:solidFill>
          </a:ln>
          <a:effectLst/>
        </c:spPr>
      </c:pivotFmt>
      <c:pivotFmt>
        <c:idx val="179"/>
        <c:spPr>
          <a:solidFill>
            <a:schemeClr val="accent1"/>
          </a:solidFill>
          <a:ln w="19050">
            <a:solidFill>
              <a:schemeClr val="lt1"/>
            </a:solidFill>
          </a:ln>
          <a:effectLst/>
        </c:spPr>
      </c:pivotFmt>
      <c:pivotFmt>
        <c:idx val="180"/>
        <c:spPr>
          <a:solidFill>
            <a:schemeClr val="accent1"/>
          </a:solidFill>
          <a:ln w="19050">
            <a:solidFill>
              <a:schemeClr val="lt1"/>
            </a:solidFill>
          </a:ln>
          <a:effectLst/>
        </c:spPr>
      </c:pivotFmt>
      <c:pivotFmt>
        <c:idx val="181"/>
        <c:spPr>
          <a:solidFill>
            <a:schemeClr val="accent1"/>
          </a:solidFill>
          <a:ln w="19050">
            <a:solidFill>
              <a:schemeClr val="lt1"/>
            </a:solidFill>
          </a:ln>
          <a:effectLst/>
        </c:spPr>
      </c:pivotFmt>
      <c:pivotFmt>
        <c:idx val="182"/>
        <c:spPr>
          <a:solidFill>
            <a:schemeClr val="accent1"/>
          </a:solidFill>
          <a:ln w="19050">
            <a:solidFill>
              <a:schemeClr val="lt1"/>
            </a:solidFill>
          </a:ln>
          <a:effectLst/>
        </c:spPr>
      </c:pivotFmt>
      <c:pivotFmt>
        <c:idx val="183"/>
        <c:spPr>
          <a:solidFill>
            <a:schemeClr val="accent1"/>
          </a:solidFill>
          <a:ln w="19050">
            <a:solidFill>
              <a:schemeClr val="lt1"/>
            </a:solidFill>
          </a:ln>
          <a:effectLst/>
        </c:spPr>
      </c:pivotFmt>
      <c:pivotFmt>
        <c:idx val="184"/>
        <c:spPr>
          <a:solidFill>
            <a:schemeClr val="accent1"/>
          </a:solidFill>
          <a:ln w="19050">
            <a:solidFill>
              <a:schemeClr val="lt1"/>
            </a:solidFill>
          </a:ln>
          <a:effectLst/>
        </c:spPr>
      </c:pivotFmt>
      <c:pivotFmt>
        <c:idx val="185"/>
        <c:spPr>
          <a:solidFill>
            <a:schemeClr val="accent1"/>
          </a:solidFill>
          <a:ln w="19050">
            <a:solidFill>
              <a:schemeClr val="lt1"/>
            </a:solidFill>
          </a:ln>
          <a:effectLst/>
        </c:spPr>
      </c:pivotFmt>
      <c:pivotFmt>
        <c:idx val="186"/>
        <c:spPr>
          <a:solidFill>
            <a:schemeClr val="accent1"/>
          </a:solidFill>
          <a:ln w="19050">
            <a:solidFill>
              <a:schemeClr val="lt1"/>
            </a:solidFill>
          </a:ln>
          <a:effectLst/>
        </c:spPr>
      </c:pivotFmt>
      <c:pivotFmt>
        <c:idx val="187"/>
        <c:spPr>
          <a:solidFill>
            <a:schemeClr val="accent1"/>
          </a:solidFill>
          <a:ln w="19050">
            <a:solidFill>
              <a:schemeClr val="lt1"/>
            </a:solidFill>
          </a:ln>
          <a:effectLst/>
        </c:spPr>
      </c:pivotFmt>
      <c:pivotFmt>
        <c:idx val="188"/>
        <c:spPr>
          <a:solidFill>
            <a:schemeClr val="accent1"/>
          </a:solidFill>
          <a:ln w="19050">
            <a:solidFill>
              <a:schemeClr val="lt1"/>
            </a:solidFill>
          </a:ln>
          <a:effectLst/>
        </c:spPr>
      </c:pivotFmt>
      <c:pivotFmt>
        <c:idx val="189"/>
        <c:spPr>
          <a:solidFill>
            <a:schemeClr val="accent1"/>
          </a:solidFill>
          <a:ln w="19050">
            <a:solidFill>
              <a:schemeClr val="lt1"/>
            </a:solidFill>
          </a:ln>
          <a:effectLst/>
        </c:spPr>
      </c:pivotFmt>
      <c:pivotFmt>
        <c:idx val="190"/>
        <c:spPr>
          <a:solidFill>
            <a:schemeClr val="accent1"/>
          </a:solidFill>
          <a:ln w="19050">
            <a:solidFill>
              <a:schemeClr val="lt1"/>
            </a:solidFill>
          </a:ln>
          <a:effectLst/>
        </c:spPr>
      </c:pivotFmt>
      <c:pivotFmt>
        <c:idx val="191"/>
        <c:spPr>
          <a:solidFill>
            <a:schemeClr val="accent1"/>
          </a:solidFill>
          <a:ln w="19050">
            <a:solidFill>
              <a:schemeClr val="lt1"/>
            </a:solidFill>
          </a:ln>
          <a:effectLst/>
        </c:spPr>
      </c:pivotFmt>
      <c:pivotFmt>
        <c:idx val="192"/>
        <c:spPr>
          <a:solidFill>
            <a:schemeClr val="accent1"/>
          </a:solidFill>
          <a:ln w="19050">
            <a:solidFill>
              <a:schemeClr val="lt1"/>
            </a:solidFill>
          </a:ln>
          <a:effectLst/>
        </c:spPr>
      </c:pivotFmt>
      <c:pivotFmt>
        <c:idx val="193"/>
        <c:spPr>
          <a:solidFill>
            <a:schemeClr val="accent1"/>
          </a:solidFill>
          <a:ln w="19050">
            <a:solidFill>
              <a:schemeClr val="lt1"/>
            </a:solidFill>
          </a:ln>
          <a:effectLst/>
        </c:spPr>
      </c:pivotFmt>
      <c:pivotFmt>
        <c:idx val="194"/>
        <c:spPr>
          <a:solidFill>
            <a:schemeClr val="accent1"/>
          </a:solidFill>
          <a:ln w="19050">
            <a:solidFill>
              <a:schemeClr val="lt1"/>
            </a:solidFill>
          </a:ln>
          <a:effectLst/>
        </c:spPr>
      </c:pivotFmt>
      <c:pivotFmt>
        <c:idx val="195"/>
        <c:spPr>
          <a:solidFill>
            <a:schemeClr val="accent1"/>
          </a:solidFill>
          <a:ln w="19050">
            <a:solidFill>
              <a:schemeClr val="lt1"/>
            </a:solidFill>
          </a:ln>
          <a:effectLst/>
        </c:spPr>
      </c:pivotFmt>
      <c:pivotFmt>
        <c:idx val="196"/>
        <c:spPr>
          <a:solidFill>
            <a:schemeClr val="accent1"/>
          </a:solidFill>
          <a:ln w="19050">
            <a:solidFill>
              <a:schemeClr val="lt1"/>
            </a:solidFill>
          </a:ln>
          <a:effectLst/>
        </c:spPr>
      </c:pivotFmt>
      <c:pivotFmt>
        <c:idx val="197"/>
        <c:spPr>
          <a:solidFill>
            <a:schemeClr val="accent1"/>
          </a:solidFill>
          <a:ln w="19050">
            <a:solidFill>
              <a:schemeClr val="lt1"/>
            </a:solidFill>
          </a:ln>
          <a:effectLst/>
        </c:spPr>
      </c:pivotFmt>
      <c:pivotFmt>
        <c:idx val="198"/>
        <c:spPr>
          <a:solidFill>
            <a:schemeClr val="accent1"/>
          </a:solidFill>
          <a:ln w="19050">
            <a:solidFill>
              <a:schemeClr val="lt1"/>
            </a:solidFill>
          </a:ln>
          <a:effectLst/>
        </c:spPr>
      </c:pivotFmt>
      <c:pivotFmt>
        <c:idx val="199"/>
        <c:spPr>
          <a:solidFill>
            <a:schemeClr val="accent1"/>
          </a:solidFill>
          <a:ln w="19050">
            <a:solidFill>
              <a:schemeClr val="lt1"/>
            </a:solidFill>
          </a:ln>
          <a:effectLst/>
        </c:spPr>
      </c:pivotFmt>
      <c:pivotFmt>
        <c:idx val="200"/>
        <c:spPr>
          <a:solidFill>
            <a:schemeClr val="accent1"/>
          </a:solidFill>
          <a:ln w="19050">
            <a:solidFill>
              <a:schemeClr val="lt1"/>
            </a:solidFill>
          </a:ln>
          <a:effectLst/>
        </c:spPr>
      </c:pivotFmt>
      <c:pivotFmt>
        <c:idx val="201"/>
        <c:spPr>
          <a:solidFill>
            <a:schemeClr val="accent1"/>
          </a:solidFill>
          <a:ln w="19050">
            <a:solidFill>
              <a:schemeClr val="lt1"/>
            </a:solidFill>
          </a:ln>
          <a:effectLst/>
        </c:spPr>
      </c:pivotFmt>
      <c:pivotFmt>
        <c:idx val="202"/>
        <c:spPr>
          <a:solidFill>
            <a:schemeClr val="accent1"/>
          </a:solidFill>
          <a:ln w="19050">
            <a:solidFill>
              <a:schemeClr val="lt1"/>
            </a:solidFill>
          </a:ln>
          <a:effectLst/>
        </c:spPr>
      </c:pivotFmt>
      <c:pivotFmt>
        <c:idx val="203"/>
        <c:spPr>
          <a:solidFill>
            <a:schemeClr val="accent1"/>
          </a:solidFill>
          <a:ln w="19050">
            <a:solidFill>
              <a:schemeClr val="lt1"/>
            </a:solidFill>
          </a:ln>
          <a:effectLst/>
        </c:spPr>
      </c:pivotFmt>
      <c:pivotFmt>
        <c:idx val="204"/>
        <c:spPr>
          <a:solidFill>
            <a:schemeClr val="accent1"/>
          </a:solidFill>
          <a:ln w="19050">
            <a:solidFill>
              <a:schemeClr val="lt1"/>
            </a:solidFill>
          </a:ln>
          <a:effectLst/>
        </c:spPr>
      </c:pivotFmt>
      <c:pivotFmt>
        <c:idx val="205"/>
        <c:spPr>
          <a:solidFill>
            <a:schemeClr val="accent1"/>
          </a:solidFill>
          <a:ln w="19050">
            <a:solidFill>
              <a:schemeClr val="lt1"/>
            </a:solidFill>
          </a:ln>
          <a:effectLst/>
        </c:spPr>
      </c:pivotFmt>
      <c:pivotFmt>
        <c:idx val="206"/>
        <c:spPr>
          <a:solidFill>
            <a:schemeClr val="accent1"/>
          </a:solidFill>
          <a:ln w="19050">
            <a:solidFill>
              <a:schemeClr val="lt1"/>
            </a:solidFill>
          </a:ln>
          <a:effectLst/>
        </c:spPr>
      </c:pivotFmt>
      <c:pivotFmt>
        <c:idx val="207"/>
        <c:spPr>
          <a:solidFill>
            <a:schemeClr val="accent1"/>
          </a:solidFill>
          <a:ln w="19050">
            <a:solidFill>
              <a:schemeClr val="lt1"/>
            </a:solidFill>
          </a:ln>
          <a:effectLst/>
        </c:spPr>
      </c:pivotFmt>
      <c:pivotFmt>
        <c:idx val="20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1"/>
          </a:solidFill>
          <a:ln w="19050">
            <a:solidFill>
              <a:schemeClr val="lt1"/>
            </a:solidFill>
          </a:ln>
          <a:effectLst/>
        </c:spPr>
      </c:pivotFmt>
      <c:pivotFmt>
        <c:idx val="210"/>
        <c:spPr>
          <a:solidFill>
            <a:schemeClr val="accent1"/>
          </a:solidFill>
          <a:ln w="19050">
            <a:solidFill>
              <a:schemeClr val="lt1"/>
            </a:solidFill>
          </a:ln>
          <a:effectLst/>
        </c:spPr>
      </c:pivotFmt>
      <c:pivotFmt>
        <c:idx val="211"/>
        <c:spPr>
          <a:solidFill>
            <a:schemeClr val="accent1"/>
          </a:solidFill>
          <a:ln w="19050">
            <a:solidFill>
              <a:schemeClr val="lt1"/>
            </a:solidFill>
          </a:ln>
          <a:effectLst/>
        </c:spPr>
      </c:pivotFmt>
      <c:pivotFmt>
        <c:idx val="212"/>
        <c:spPr>
          <a:solidFill>
            <a:schemeClr val="accent1"/>
          </a:solidFill>
          <a:ln w="19050">
            <a:solidFill>
              <a:schemeClr val="lt1"/>
            </a:solidFill>
          </a:ln>
          <a:effectLst/>
        </c:spPr>
      </c:pivotFmt>
      <c:pivotFmt>
        <c:idx val="213"/>
        <c:spPr>
          <a:solidFill>
            <a:schemeClr val="accent1"/>
          </a:solidFill>
          <a:ln w="19050">
            <a:solidFill>
              <a:schemeClr val="lt1"/>
            </a:solidFill>
          </a:ln>
          <a:effectLst/>
        </c:spPr>
      </c:pivotFmt>
      <c:pivotFmt>
        <c:idx val="214"/>
        <c:spPr>
          <a:solidFill>
            <a:schemeClr val="accent1"/>
          </a:solidFill>
          <a:ln w="19050">
            <a:solidFill>
              <a:schemeClr val="lt1"/>
            </a:solidFill>
          </a:ln>
          <a:effectLst/>
        </c:spPr>
      </c:pivotFmt>
      <c:pivotFmt>
        <c:idx val="215"/>
        <c:spPr>
          <a:solidFill>
            <a:schemeClr val="accent1"/>
          </a:solidFill>
          <a:ln w="19050">
            <a:solidFill>
              <a:schemeClr val="lt1"/>
            </a:solidFill>
          </a:ln>
          <a:effectLst/>
        </c:spPr>
      </c:pivotFmt>
      <c:pivotFmt>
        <c:idx val="216"/>
        <c:spPr>
          <a:solidFill>
            <a:schemeClr val="accent1"/>
          </a:solidFill>
          <a:ln w="19050">
            <a:solidFill>
              <a:schemeClr val="lt1"/>
            </a:solidFill>
          </a:ln>
          <a:effectLst/>
        </c:spPr>
      </c:pivotFmt>
      <c:pivotFmt>
        <c:idx val="217"/>
        <c:spPr>
          <a:solidFill>
            <a:schemeClr val="accent1"/>
          </a:solidFill>
          <a:ln w="19050">
            <a:solidFill>
              <a:schemeClr val="lt1"/>
            </a:solidFill>
          </a:ln>
          <a:effectLst/>
        </c:spPr>
      </c:pivotFmt>
      <c:pivotFmt>
        <c:idx val="218"/>
        <c:spPr>
          <a:solidFill>
            <a:schemeClr val="accent1"/>
          </a:solidFill>
          <a:ln w="19050">
            <a:solidFill>
              <a:schemeClr val="lt1"/>
            </a:solidFill>
          </a:ln>
          <a:effectLst/>
        </c:spPr>
      </c:pivotFmt>
      <c:pivotFmt>
        <c:idx val="219"/>
        <c:spPr>
          <a:solidFill>
            <a:schemeClr val="accent1"/>
          </a:solidFill>
          <a:ln w="19050">
            <a:solidFill>
              <a:schemeClr val="lt1"/>
            </a:solidFill>
          </a:ln>
          <a:effectLst/>
        </c:spPr>
      </c:pivotFmt>
      <c:pivotFmt>
        <c:idx val="220"/>
        <c:spPr>
          <a:solidFill>
            <a:schemeClr val="accent1"/>
          </a:solidFill>
          <a:ln w="19050">
            <a:solidFill>
              <a:schemeClr val="lt1"/>
            </a:solidFill>
          </a:ln>
          <a:effectLst/>
        </c:spPr>
      </c:pivotFmt>
      <c:pivotFmt>
        <c:idx val="221"/>
        <c:spPr>
          <a:solidFill>
            <a:schemeClr val="accent1"/>
          </a:solidFill>
          <a:ln w="19050">
            <a:solidFill>
              <a:schemeClr val="lt1"/>
            </a:solidFill>
          </a:ln>
          <a:effectLst/>
        </c:spPr>
      </c:pivotFmt>
      <c:pivotFmt>
        <c:idx val="222"/>
        <c:spPr>
          <a:solidFill>
            <a:schemeClr val="accent1"/>
          </a:solidFill>
          <a:ln w="19050">
            <a:solidFill>
              <a:schemeClr val="lt1"/>
            </a:solidFill>
          </a:ln>
          <a:effectLst/>
        </c:spPr>
      </c:pivotFmt>
      <c:pivotFmt>
        <c:idx val="223"/>
        <c:spPr>
          <a:solidFill>
            <a:schemeClr val="accent1"/>
          </a:solidFill>
          <a:ln w="19050">
            <a:solidFill>
              <a:schemeClr val="lt1"/>
            </a:solidFill>
          </a:ln>
          <a:effectLst/>
        </c:spPr>
      </c:pivotFmt>
      <c:pivotFmt>
        <c:idx val="224"/>
        <c:spPr>
          <a:solidFill>
            <a:schemeClr val="accent1"/>
          </a:solidFill>
          <a:ln w="19050">
            <a:solidFill>
              <a:schemeClr val="lt1"/>
            </a:solidFill>
          </a:ln>
          <a:effectLst/>
        </c:spPr>
      </c:pivotFmt>
      <c:pivotFmt>
        <c:idx val="225"/>
        <c:spPr>
          <a:solidFill>
            <a:schemeClr val="accent1"/>
          </a:solidFill>
          <a:ln w="19050">
            <a:solidFill>
              <a:schemeClr val="lt1"/>
            </a:solidFill>
          </a:ln>
          <a:effectLst/>
        </c:spPr>
      </c:pivotFmt>
      <c:pivotFmt>
        <c:idx val="226"/>
        <c:spPr>
          <a:solidFill>
            <a:schemeClr val="accent1"/>
          </a:solidFill>
          <a:ln w="19050">
            <a:solidFill>
              <a:schemeClr val="lt1"/>
            </a:solidFill>
          </a:ln>
          <a:effectLst/>
        </c:spPr>
      </c:pivotFmt>
      <c:pivotFmt>
        <c:idx val="227"/>
        <c:spPr>
          <a:solidFill>
            <a:schemeClr val="accent1"/>
          </a:solidFill>
          <a:ln w="19050">
            <a:solidFill>
              <a:schemeClr val="lt1"/>
            </a:solidFill>
          </a:ln>
          <a:effectLst/>
        </c:spPr>
      </c:pivotFmt>
      <c:pivotFmt>
        <c:idx val="228"/>
        <c:spPr>
          <a:solidFill>
            <a:schemeClr val="accent1"/>
          </a:solidFill>
          <a:ln w="19050">
            <a:solidFill>
              <a:schemeClr val="lt1"/>
            </a:solidFill>
          </a:ln>
          <a:effectLst/>
        </c:spPr>
      </c:pivotFmt>
      <c:pivotFmt>
        <c:idx val="229"/>
        <c:spPr>
          <a:solidFill>
            <a:schemeClr val="accent1"/>
          </a:solidFill>
          <a:ln w="19050">
            <a:solidFill>
              <a:schemeClr val="lt1"/>
            </a:solidFill>
          </a:ln>
          <a:effectLst/>
        </c:spPr>
      </c:pivotFmt>
      <c:pivotFmt>
        <c:idx val="230"/>
        <c:spPr>
          <a:solidFill>
            <a:schemeClr val="accent1"/>
          </a:solidFill>
          <a:ln w="19050">
            <a:solidFill>
              <a:schemeClr val="lt1"/>
            </a:solidFill>
          </a:ln>
          <a:effectLst/>
        </c:spPr>
      </c:pivotFmt>
      <c:pivotFmt>
        <c:idx val="231"/>
        <c:spPr>
          <a:solidFill>
            <a:schemeClr val="accent1"/>
          </a:solidFill>
          <a:ln w="19050">
            <a:solidFill>
              <a:schemeClr val="lt1"/>
            </a:solidFill>
          </a:ln>
          <a:effectLst/>
        </c:spPr>
      </c:pivotFmt>
      <c:pivotFmt>
        <c:idx val="232"/>
        <c:spPr>
          <a:solidFill>
            <a:schemeClr val="accent1"/>
          </a:solidFill>
          <a:ln w="19050">
            <a:solidFill>
              <a:schemeClr val="lt1"/>
            </a:solidFill>
          </a:ln>
          <a:effectLst/>
        </c:spPr>
      </c:pivotFmt>
      <c:pivotFmt>
        <c:idx val="233"/>
        <c:spPr>
          <a:solidFill>
            <a:schemeClr val="accent1"/>
          </a:solidFill>
          <a:ln w="19050">
            <a:solidFill>
              <a:schemeClr val="lt1"/>
            </a:solidFill>
          </a:ln>
          <a:effectLst/>
        </c:spPr>
      </c:pivotFmt>
      <c:pivotFmt>
        <c:idx val="234"/>
        <c:spPr>
          <a:solidFill>
            <a:schemeClr val="accent1"/>
          </a:solidFill>
          <a:ln w="19050">
            <a:solidFill>
              <a:schemeClr val="lt1"/>
            </a:solidFill>
          </a:ln>
          <a:effectLst/>
        </c:spPr>
      </c:pivotFmt>
      <c:pivotFmt>
        <c:idx val="235"/>
        <c:spPr>
          <a:solidFill>
            <a:schemeClr val="accent1"/>
          </a:solidFill>
          <a:ln w="19050">
            <a:solidFill>
              <a:schemeClr val="lt1"/>
            </a:solidFill>
          </a:ln>
          <a:effectLst/>
        </c:spPr>
      </c:pivotFmt>
      <c:pivotFmt>
        <c:idx val="236"/>
        <c:spPr>
          <a:solidFill>
            <a:schemeClr val="accent1"/>
          </a:solidFill>
          <a:ln w="19050">
            <a:solidFill>
              <a:schemeClr val="lt1"/>
            </a:solidFill>
          </a:ln>
          <a:effectLst/>
        </c:spPr>
      </c:pivotFmt>
      <c:pivotFmt>
        <c:idx val="237"/>
        <c:spPr>
          <a:solidFill>
            <a:schemeClr val="accent1"/>
          </a:solidFill>
          <a:ln w="19050">
            <a:solidFill>
              <a:schemeClr val="lt1"/>
            </a:solidFill>
          </a:ln>
          <a:effectLst/>
        </c:spPr>
      </c:pivotFmt>
      <c:pivotFmt>
        <c:idx val="238"/>
        <c:spPr>
          <a:solidFill>
            <a:schemeClr val="accent1"/>
          </a:solidFill>
          <a:ln w="19050">
            <a:solidFill>
              <a:schemeClr val="lt1"/>
            </a:solidFill>
          </a:ln>
          <a:effectLst/>
        </c:spPr>
      </c:pivotFmt>
      <c:pivotFmt>
        <c:idx val="239"/>
        <c:spPr>
          <a:solidFill>
            <a:schemeClr val="accent1"/>
          </a:solidFill>
          <a:ln w="19050">
            <a:solidFill>
              <a:schemeClr val="lt1"/>
            </a:solidFill>
          </a:ln>
          <a:effectLst/>
        </c:spPr>
      </c:pivotFmt>
      <c:pivotFmt>
        <c:idx val="240"/>
        <c:spPr>
          <a:solidFill>
            <a:schemeClr val="accent1"/>
          </a:solidFill>
          <a:ln w="19050">
            <a:solidFill>
              <a:schemeClr val="lt1"/>
            </a:solidFill>
          </a:ln>
          <a:effectLst/>
        </c:spPr>
      </c:pivotFmt>
      <c:pivotFmt>
        <c:idx val="241"/>
        <c:spPr>
          <a:solidFill>
            <a:schemeClr val="accent1"/>
          </a:solidFill>
          <a:ln w="19050">
            <a:solidFill>
              <a:schemeClr val="lt1"/>
            </a:solidFill>
          </a:ln>
          <a:effectLst/>
        </c:spPr>
      </c:pivotFmt>
      <c:pivotFmt>
        <c:idx val="242"/>
        <c:spPr>
          <a:solidFill>
            <a:schemeClr val="accent1"/>
          </a:solidFill>
          <a:ln w="19050">
            <a:solidFill>
              <a:schemeClr val="lt1"/>
            </a:solidFill>
          </a:ln>
          <a:effectLst/>
        </c:spPr>
      </c:pivotFmt>
      <c:pivotFmt>
        <c:idx val="243"/>
        <c:spPr>
          <a:solidFill>
            <a:schemeClr val="accent1"/>
          </a:solidFill>
          <a:ln w="19050">
            <a:solidFill>
              <a:schemeClr val="lt1"/>
            </a:solidFill>
          </a:ln>
          <a:effectLst/>
        </c:spPr>
      </c:pivotFmt>
      <c:pivotFmt>
        <c:idx val="244"/>
        <c:spPr>
          <a:solidFill>
            <a:schemeClr val="accent1"/>
          </a:solidFill>
          <a:ln w="19050">
            <a:solidFill>
              <a:schemeClr val="lt1"/>
            </a:solidFill>
          </a:ln>
          <a:effectLst/>
        </c:spPr>
      </c:pivotFmt>
      <c:pivotFmt>
        <c:idx val="245"/>
        <c:spPr>
          <a:solidFill>
            <a:schemeClr val="accent1"/>
          </a:solidFill>
          <a:ln w="19050">
            <a:solidFill>
              <a:schemeClr val="lt1"/>
            </a:solidFill>
          </a:ln>
          <a:effectLst/>
        </c:spPr>
      </c:pivotFmt>
      <c:pivotFmt>
        <c:idx val="246"/>
        <c:spPr>
          <a:solidFill>
            <a:schemeClr val="accent1"/>
          </a:solidFill>
          <a:ln w="19050">
            <a:solidFill>
              <a:schemeClr val="lt1"/>
            </a:solidFill>
          </a:ln>
          <a:effectLst/>
        </c:spPr>
      </c:pivotFmt>
      <c:pivotFmt>
        <c:idx val="247"/>
        <c:spPr>
          <a:solidFill>
            <a:schemeClr val="accent1"/>
          </a:solidFill>
          <a:ln w="19050">
            <a:solidFill>
              <a:schemeClr val="lt1"/>
            </a:solidFill>
          </a:ln>
          <a:effectLst/>
        </c:spPr>
      </c:pivotFmt>
      <c:pivotFmt>
        <c:idx val="248"/>
        <c:spPr>
          <a:solidFill>
            <a:schemeClr val="accent1"/>
          </a:solidFill>
          <a:ln w="19050">
            <a:solidFill>
              <a:schemeClr val="lt1"/>
            </a:solidFill>
          </a:ln>
          <a:effectLst/>
        </c:spPr>
      </c:pivotFmt>
      <c:pivotFmt>
        <c:idx val="249"/>
        <c:spPr>
          <a:solidFill>
            <a:schemeClr val="accent1"/>
          </a:solidFill>
          <a:ln w="19050">
            <a:solidFill>
              <a:schemeClr val="lt1"/>
            </a:solidFill>
          </a:ln>
          <a:effectLst/>
        </c:spPr>
      </c:pivotFmt>
      <c:pivotFmt>
        <c:idx val="250"/>
        <c:spPr>
          <a:solidFill>
            <a:schemeClr val="accent1"/>
          </a:solidFill>
          <a:ln w="19050">
            <a:solidFill>
              <a:schemeClr val="lt1"/>
            </a:solidFill>
          </a:ln>
          <a:effectLst/>
        </c:spPr>
      </c:pivotFmt>
      <c:pivotFmt>
        <c:idx val="251"/>
        <c:spPr>
          <a:solidFill>
            <a:schemeClr val="accent1"/>
          </a:solidFill>
          <a:ln w="19050">
            <a:solidFill>
              <a:schemeClr val="lt1"/>
            </a:solidFill>
          </a:ln>
          <a:effectLst/>
        </c:spPr>
      </c:pivotFmt>
      <c:pivotFmt>
        <c:idx val="252"/>
        <c:spPr>
          <a:solidFill>
            <a:schemeClr val="accent1"/>
          </a:solidFill>
          <a:ln w="19050">
            <a:solidFill>
              <a:schemeClr val="lt1"/>
            </a:solidFill>
          </a:ln>
          <a:effectLst/>
        </c:spPr>
      </c:pivotFmt>
      <c:pivotFmt>
        <c:idx val="253"/>
        <c:spPr>
          <a:solidFill>
            <a:schemeClr val="accent1"/>
          </a:solidFill>
          <a:ln w="19050">
            <a:solidFill>
              <a:schemeClr val="lt1"/>
            </a:solidFill>
          </a:ln>
          <a:effectLst/>
        </c:spPr>
      </c:pivotFmt>
      <c:pivotFmt>
        <c:idx val="254"/>
        <c:spPr>
          <a:solidFill>
            <a:schemeClr val="accent1"/>
          </a:solidFill>
          <a:ln w="19050">
            <a:solidFill>
              <a:schemeClr val="lt1"/>
            </a:solidFill>
          </a:ln>
          <a:effectLst/>
        </c:spPr>
      </c:pivotFmt>
      <c:pivotFmt>
        <c:idx val="255"/>
        <c:spPr>
          <a:solidFill>
            <a:schemeClr val="accent1"/>
          </a:solidFill>
          <a:ln w="19050">
            <a:solidFill>
              <a:schemeClr val="lt1"/>
            </a:solidFill>
          </a:ln>
          <a:effectLst/>
        </c:spPr>
      </c:pivotFmt>
      <c:pivotFmt>
        <c:idx val="256"/>
        <c:spPr>
          <a:solidFill>
            <a:schemeClr val="accent1"/>
          </a:solidFill>
          <a:ln w="19050">
            <a:solidFill>
              <a:schemeClr val="lt1"/>
            </a:solidFill>
          </a:ln>
          <a:effectLst/>
        </c:spPr>
      </c:pivotFmt>
      <c:pivotFmt>
        <c:idx val="257"/>
        <c:spPr>
          <a:solidFill>
            <a:schemeClr val="accent1"/>
          </a:solidFill>
          <a:ln w="19050">
            <a:solidFill>
              <a:schemeClr val="lt1"/>
            </a:solidFill>
          </a:ln>
          <a:effectLst/>
        </c:spPr>
      </c:pivotFmt>
      <c:pivotFmt>
        <c:idx val="258"/>
        <c:spPr>
          <a:solidFill>
            <a:schemeClr val="accent1"/>
          </a:solidFill>
          <a:ln w="19050">
            <a:solidFill>
              <a:schemeClr val="lt1"/>
            </a:solidFill>
          </a:ln>
          <a:effectLst/>
        </c:spPr>
      </c:pivotFmt>
      <c:pivotFmt>
        <c:idx val="259"/>
        <c:spPr>
          <a:solidFill>
            <a:schemeClr val="accent1"/>
          </a:solidFill>
          <a:ln w="19050">
            <a:solidFill>
              <a:schemeClr val="lt1"/>
            </a:solidFill>
          </a:ln>
          <a:effectLst/>
        </c:spPr>
      </c:pivotFmt>
      <c:pivotFmt>
        <c:idx val="260"/>
        <c:spPr>
          <a:solidFill>
            <a:schemeClr val="accent1"/>
          </a:solidFill>
          <a:ln w="19050">
            <a:solidFill>
              <a:schemeClr val="lt1"/>
            </a:solidFill>
          </a:ln>
          <a:effectLst/>
        </c:spPr>
      </c:pivotFmt>
      <c:pivotFmt>
        <c:idx val="261"/>
        <c:spPr>
          <a:solidFill>
            <a:schemeClr val="accent1"/>
          </a:solidFill>
          <a:ln w="19050">
            <a:solidFill>
              <a:schemeClr val="lt1"/>
            </a:solidFill>
          </a:ln>
          <a:effectLst/>
        </c:spPr>
      </c:pivotFmt>
      <c:pivotFmt>
        <c:idx val="262"/>
        <c:spPr>
          <a:solidFill>
            <a:schemeClr val="accent1"/>
          </a:solidFill>
          <a:ln w="19050">
            <a:solidFill>
              <a:schemeClr val="lt1"/>
            </a:solidFill>
          </a:ln>
          <a:effectLst/>
        </c:spPr>
      </c:pivotFmt>
      <c:pivotFmt>
        <c:idx val="263"/>
        <c:spPr>
          <a:solidFill>
            <a:schemeClr val="accent1"/>
          </a:solidFill>
          <a:ln w="19050">
            <a:solidFill>
              <a:schemeClr val="lt1"/>
            </a:solidFill>
          </a:ln>
          <a:effectLst/>
        </c:spPr>
      </c:pivotFmt>
      <c:pivotFmt>
        <c:idx val="264"/>
        <c:spPr>
          <a:solidFill>
            <a:schemeClr val="accent1"/>
          </a:solidFill>
          <a:ln w="19050">
            <a:solidFill>
              <a:schemeClr val="lt1"/>
            </a:solidFill>
          </a:ln>
          <a:effectLst/>
        </c:spPr>
      </c:pivotFmt>
      <c:pivotFmt>
        <c:idx val="265"/>
        <c:spPr>
          <a:solidFill>
            <a:schemeClr val="accent1"/>
          </a:solidFill>
          <a:ln w="19050">
            <a:solidFill>
              <a:schemeClr val="lt1"/>
            </a:solidFill>
          </a:ln>
          <a:effectLst/>
        </c:spPr>
      </c:pivotFmt>
      <c:pivotFmt>
        <c:idx val="266"/>
        <c:spPr>
          <a:solidFill>
            <a:schemeClr val="accent1"/>
          </a:solidFill>
          <a:ln w="19050">
            <a:solidFill>
              <a:schemeClr val="lt1"/>
            </a:solidFill>
          </a:ln>
          <a:effectLst/>
        </c:spPr>
      </c:pivotFmt>
      <c:pivotFmt>
        <c:idx val="267"/>
        <c:spPr>
          <a:solidFill>
            <a:schemeClr val="accent1"/>
          </a:solidFill>
          <a:ln w="19050">
            <a:solidFill>
              <a:schemeClr val="lt1"/>
            </a:solidFill>
          </a:ln>
          <a:effectLst/>
        </c:spPr>
      </c:pivotFmt>
      <c:pivotFmt>
        <c:idx val="268"/>
        <c:spPr>
          <a:solidFill>
            <a:schemeClr val="accent1"/>
          </a:solidFill>
          <a:ln w="19050">
            <a:solidFill>
              <a:schemeClr val="lt1"/>
            </a:solidFill>
          </a:ln>
          <a:effectLst/>
        </c:spPr>
      </c:pivotFmt>
      <c:pivotFmt>
        <c:idx val="269"/>
        <c:spPr>
          <a:solidFill>
            <a:schemeClr val="accent1"/>
          </a:solidFill>
          <a:ln w="19050">
            <a:solidFill>
              <a:schemeClr val="lt1"/>
            </a:solidFill>
          </a:ln>
          <a:effectLst/>
        </c:spPr>
      </c:pivotFmt>
      <c:pivotFmt>
        <c:idx val="270"/>
        <c:spPr>
          <a:solidFill>
            <a:schemeClr val="accent1"/>
          </a:solidFill>
          <a:ln w="19050">
            <a:solidFill>
              <a:schemeClr val="lt1"/>
            </a:solidFill>
          </a:ln>
          <a:effectLst/>
        </c:spPr>
      </c:pivotFmt>
      <c:pivotFmt>
        <c:idx val="271"/>
        <c:spPr>
          <a:solidFill>
            <a:schemeClr val="accent1"/>
          </a:solidFill>
          <a:ln w="19050">
            <a:solidFill>
              <a:schemeClr val="lt1"/>
            </a:solidFill>
          </a:ln>
          <a:effectLst/>
        </c:spPr>
      </c:pivotFmt>
      <c:pivotFmt>
        <c:idx val="272"/>
        <c:spPr>
          <a:solidFill>
            <a:schemeClr val="accent1"/>
          </a:solidFill>
          <a:ln w="19050">
            <a:solidFill>
              <a:schemeClr val="lt1"/>
            </a:solidFill>
          </a:ln>
          <a:effectLst/>
        </c:spPr>
      </c:pivotFmt>
      <c:pivotFmt>
        <c:idx val="273"/>
        <c:spPr>
          <a:solidFill>
            <a:schemeClr val="accent1"/>
          </a:solidFill>
          <a:ln w="19050">
            <a:solidFill>
              <a:schemeClr val="lt1"/>
            </a:solidFill>
          </a:ln>
          <a:effectLst/>
        </c:spPr>
      </c:pivotFmt>
      <c:pivotFmt>
        <c:idx val="274"/>
        <c:spPr>
          <a:solidFill>
            <a:schemeClr val="accent1"/>
          </a:solidFill>
          <a:ln w="19050">
            <a:solidFill>
              <a:schemeClr val="lt1"/>
            </a:solidFill>
          </a:ln>
          <a:effectLst/>
        </c:spPr>
      </c:pivotFmt>
      <c:pivotFmt>
        <c:idx val="275"/>
        <c:spPr>
          <a:solidFill>
            <a:schemeClr val="accent1"/>
          </a:solidFill>
          <a:ln w="19050">
            <a:solidFill>
              <a:schemeClr val="lt1"/>
            </a:solidFill>
          </a:ln>
          <a:effectLst/>
        </c:spPr>
      </c:pivotFmt>
      <c:pivotFmt>
        <c:idx val="276"/>
        <c:spPr>
          <a:solidFill>
            <a:schemeClr val="accent1"/>
          </a:solidFill>
          <a:ln w="19050">
            <a:solidFill>
              <a:schemeClr val="lt1"/>
            </a:solidFill>
          </a:ln>
          <a:effectLst/>
        </c:spPr>
      </c:pivotFmt>
      <c:pivotFmt>
        <c:idx val="277"/>
        <c:spPr>
          <a:solidFill>
            <a:schemeClr val="accent1"/>
          </a:solidFill>
          <a:ln w="19050">
            <a:solidFill>
              <a:schemeClr val="lt1"/>
            </a:solidFill>
          </a:ln>
          <a:effectLst/>
        </c:spPr>
      </c:pivotFmt>
      <c:pivotFmt>
        <c:idx val="278"/>
        <c:spPr>
          <a:solidFill>
            <a:schemeClr val="accent1"/>
          </a:solidFill>
          <a:ln w="19050">
            <a:solidFill>
              <a:schemeClr val="lt1"/>
            </a:solidFill>
          </a:ln>
          <a:effectLst/>
        </c:spPr>
      </c:pivotFmt>
      <c:pivotFmt>
        <c:idx val="279"/>
        <c:spPr>
          <a:solidFill>
            <a:schemeClr val="accent1"/>
          </a:solidFill>
          <a:ln w="19050">
            <a:solidFill>
              <a:schemeClr val="lt1"/>
            </a:solidFill>
          </a:ln>
          <a:effectLst/>
        </c:spPr>
      </c:pivotFmt>
      <c:pivotFmt>
        <c:idx val="280"/>
        <c:spPr>
          <a:solidFill>
            <a:schemeClr val="accent1"/>
          </a:solidFill>
          <a:ln w="19050">
            <a:solidFill>
              <a:schemeClr val="lt1"/>
            </a:solidFill>
          </a:ln>
          <a:effectLst/>
        </c:spPr>
      </c:pivotFmt>
      <c:pivotFmt>
        <c:idx val="281"/>
        <c:spPr>
          <a:solidFill>
            <a:schemeClr val="accent1"/>
          </a:solidFill>
          <a:ln w="19050">
            <a:solidFill>
              <a:schemeClr val="lt1"/>
            </a:solidFill>
          </a:ln>
          <a:effectLst/>
        </c:spPr>
      </c:pivotFmt>
      <c:pivotFmt>
        <c:idx val="282"/>
        <c:spPr>
          <a:solidFill>
            <a:schemeClr val="accent1"/>
          </a:solidFill>
          <a:ln w="19050">
            <a:solidFill>
              <a:schemeClr val="lt1"/>
            </a:solidFill>
          </a:ln>
          <a:effectLst/>
        </c:spPr>
      </c:pivotFmt>
      <c:pivotFmt>
        <c:idx val="283"/>
        <c:spPr>
          <a:solidFill>
            <a:schemeClr val="accent1"/>
          </a:solidFill>
          <a:ln w="19050">
            <a:solidFill>
              <a:schemeClr val="lt1"/>
            </a:solidFill>
          </a:ln>
          <a:effectLst/>
        </c:spPr>
      </c:pivotFmt>
      <c:pivotFmt>
        <c:idx val="284"/>
        <c:spPr>
          <a:solidFill>
            <a:schemeClr val="accent1"/>
          </a:solidFill>
          <a:ln w="19050">
            <a:solidFill>
              <a:schemeClr val="lt1"/>
            </a:solidFill>
          </a:ln>
          <a:effectLst/>
        </c:spPr>
      </c:pivotFmt>
      <c:pivotFmt>
        <c:idx val="285"/>
        <c:spPr>
          <a:solidFill>
            <a:schemeClr val="accent1"/>
          </a:solidFill>
          <a:ln w="19050">
            <a:solidFill>
              <a:schemeClr val="lt1"/>
            </a:solidFill>
          </a:ln>
          <a:effectLst/>
        </c:spPr>
      </c:pivotFmt>
      <c:pivotFmt>
        <c:idx val="286"/>
        <c:spPr>
          <a:solidFill>
            <a:schemeClr val="accent1"/>
          </a:solidFill>
          <a:ln w="19050">
            <a:solidFill>
              <a:schemeClr val="lt1"/>
            </a:solidFill>
          </a:ln>
          <a:effectLst/>
        </c:spPr>
      </c:pivotFmt>
      <c:pivotFmt>
        <c:idx val="287"/>
        <c:spPr>
          <a:solidFill>
            <a:schemeClr val="accent1"/>
          </a:solidFill>
          <a:ln w="19050">
            <a:solidFill>
              <a:schemeClr val="lt1"/>
            </a:solidFill>
          </a:ln>
          <a:effectLst/>
        </c:spPr>
      </c:pivotFmt>
      <c:pivotFmt>
        <c:idx val="288"/>
        <c:spPr>
          <a:solidFill>
            <a:schemeClr val="accent1"/>
          </a:solidFill>
          <a:ln w="19050">
            <a:solidFill>
              <a:schemeClr val="lt1"/>
            </a:solidFill>
          </a:ln>
          <a:effectLst/>
        </c:spPr>
      </c:pivotFmt>
      <c:pivotFmt>
        <c:idx val="289"/>
        <c:spPr>
          <a:solidFill>
            <a:schemeClr val="accent1"/>
          </a:solidFill>
          <a:ln w="19050">
            <a:solidFill>
              <a:schemeClr val="lt1"/>
            </a:solidFill>
          </a:ln>
          <a:effectLst/>
        </c:spPr>
      </c:pivotFmt>
      <c:pivotFmt>
        <c:idx val="290"/>
        <c:spPr>
          <a:solidFill>
            <a:schemeClr val="accent1"/>
          </a:solidFill>
          <a:ln w="19050">
            <a:solidFill>
              <a:schemeClr val="lt1"/>
            </a:solidFill>
          </a:ln>
          <a:effectLst/>
        </c:spPr>
      </c:pivotFmt>
      <c:pivotFmt>
        <c:idx val="291"/>
        <c:spPr>
          <a:solidFill>
            <a:schemeClr val="accent1"/>
          </a:solidFill>
          <a:ln w="19050">
            <a:solidFill>
              <a:schemeClr val="lt1"/>
            </a:solidFill>
          </a:ln>
          <a:effectLst/>
        </c:spPr>
      </c:pivotFmt>
      <c:pivotFmt>
        <c:idx val="292"/>
        <c:spPr>
          <a:solidFill>
            <a:schemeClr val="accent1"/>
          </a:solidFill>
          <a:ln w="19050">
            <a:solidFill>
              <a:schemeClr val="lt1"/>
            </a:solidFill>
          </a:ln>
          <a:effectLst/>
        </c:spPr>
      </c:pivotFmt>
      <c:pivotFmt>
        <c:idx val="293"/>
        <c:spPr>
          <a:solidFill>
            <a:schemeClr val="accent1"/>
          </a:solidFill>
          <a:ln w="19050">
            <a:solidFill>
              <a:schemeClr val="lt1"/>
            </a:solidFill>
          </a:ln>
          <a:effectLst/>
        </c:spPr>
      </c:pivotFmt>
      <c:pivotFmt>
        <c:idx val="294"/>
        <c:spPr>
          <a:solidFill>
            <a:schemeClr val="accent1"/>
          </a:solidFill>
          <a:ln w="19050">
            <a:solidFill>
              <a:schemeClr val="lt1"/>
            </a:solidFill>
          </a:ln>
          <a:effectLst/>
        </c:spPr>
      </c:pivotFmt>
      <c:pivotFmt>
        <c:idx val="295"/>
        <c:spPr>
          <a:solidFill>
            <a:schemeClr val="accent1"/>
          </a:solidFill>
          <a:ln w="19050">
            <a:solidFill>
              <a:schemeClr val="lt1"/>
            </a:solidFill>
          </a:ln>
          <a:effectLst/>
        </c:spPr>
      </c:pivotFmt>
      <c:pivotFmt>
        <c:idx val="296"/>
        <c:spPr>
          <a:solidFill>
            <a:schemeClr val="accent1"/>
          </a:solidFill>
          <a:ln w="19050">
            <a:solidFill>
              <a:schemeClr val="lt1"/>
            </a:solidFill>
          </a:ln>
          <a:effectLst/>
        </c:spPr>
      </c:pivotFmt>
      <c:pivotFmt>
        <c:idx val="297"/>
        <c:spPr>
          <a:solidFill>
            <a:schemeClr val="accent1"/>
          </a:solidFill>
          <a:ln w="19050">
            <a:solidFill>
              <a:schemeClr val="lt1"/>
            </a:solidFill>
          </a:ln>
          <a:effectLst/>
        </c:spPr>
      </c:pivotFmt>
      <c:pivotFmt>
        <c:idx val="298"/>
        <c:spPr>
          <a:solidFill>
            <a:schemeClr val="accent1"/>
          </a:solidFill>
          <a:ln w="19050">
            <a:solidFill>
              <a:schemeClr val="lt1"/>
            </a:solidFill>
          </a:ln>
          <a:effectLst/>
        </c:spPr>
      </c:pivotFmt>
      <c:pivotFmt>
        <c:idx val="299"/>
        <c:spPr>
          <a:solidFill>
            <a:schemeClr val="accent1"/>
          </a:solidFill>
          <a:ln w="19050">
            <a:solidFill>
              <a:schemeClr val="lt1"/>
            </a:solidFill>
          </a:ln>
          <a:effectLst/>
        </c:spPr>
      </c:pivotFmt>
      <c:pivotFmt>
        <c:idx val="300"/>
        <c:spPr>
          <a:solidFill>
            <a:schemeClr val="accent1"/>
          </a:solidFill>
          <a:ln w="19050">
            <a:solidFill>
              <a:schemeClr val="lt1"/>
            </a:solidFill>
          </a:ln>
          <a:effectLst/>
        </c:spPr>
      </c:pivotFmt>
      <c:pivotFmt>
        <c:idx val="301"/>
        <c:spPr>
          <a:solidFill>
            <a:schemeClr val="accent1"/>
          </a:solidFill>
          <a:ln w="19050">
            <a:solidFill>
              <a:schemeClr val="lt1"/>
            </a:solidFill>
          </a:ln>
          <a:effectLst/>
        </c:spPr>
      </c:pivotFmt>
      <c:pivotFmt>
        <c:idx val="302"/>
        <c:spPr>
          <a:solidFill>
            <a:schemeClr val="accent1"/>
          </a:solidFill>
          <a:ln w="19050">
            <a:solidFill>
              <a:schemeClr val="lt1"/>
            </a:solidFill>
          </a:ln>
          <a:effectLst/>
        </c:spPr>
      </c:pivotFmt>
      <c:pivotFmt>
        <c:idx val="303"/>
        <c:spPr>
          <a:solidFill>
            <a:schemeClr val="accent1"/>
          </a:solidFill>
          <a:ln w="19050">
            <a:solidFill>
              <a:schemeClr val="lt1"/>
            </a:solidFill>
          </a:ln>
          <a:effectLst/>
        </c:spPr>
      </c:pivotFmt>
      <c:pivotFmt>
        <c:idx val="304"/>
        <c:spPr>
          <a:solidFill>
            <a:schemeClr val="accent1"/>
          </a:solidFill>
          <a:ln w="19050">
            <a:solidFill>
              <a:schemeClr val="lt1"/>
            </a:solidFill>
          </a:ln>
          <a:effectLst/>
        </c:spPr>
      </c:pivotFmt>
      <c:pivotFmt>
        <c:idx val="305"/>
        <c:spPr>
          <a:solidFill>
            <a:schemeClr val="accent1"/>
          </a:solidFill>
          <a:ln w="19050">
            <a:solidFill>
              <a:schemeClr val="lt1"/>
            </a:solidFill>
          </a:ln>
          <a:effectLst/>
        </c:spPr>
      </c:pivotFmt>
      <c:pivotFmt>
        <c:idx val="306"/>
        <c:spPr>
          <a:solidFill>
            <a:schemeClr val="accent1"/>
          </a:solidFill>
          <a:ln w="19050">
            <a:solidFill>
              <a:schemeClr val="lt1"/>
            </a:solidFill>
          </a:ln>
          <a:effectLst/>
        </c:spPr>
      </c:pivotFmt>
      <c:pivotFmt>
        <c:idx val="307"/>
        <c:spPr>
          <a:solidFill>
            <a:schemeClr val="accent1"/>
          </a:solidFill>
          <a:ln w="19050">
            <a:solidFill>
              <a:schemeClr val="lt1"/>
            </a:solidFill>
          </a:ln>
          <a:effectLst/>
        </c:spPr>
      </c:pivotFmt>
      <c:pivotFmt>
        <c:idx val="308"/>
        <c:spPr>
          <a:solidFill>
            <a:schemeClr val="accent1"/>
          </a:solidFill>
          <a:ln w="19050">
            <a:solidFill>
              <a:schemeClr val="lt1"/>
            </a:solidFill>
          </a:ln>
          <a:effectLst/>
        </c:spPr>
      </c:pivotFmt>
      <c:pivotFmt>
        <c:idx val="309"/>
        <c:spPr>
          <a:solidFill>
            <a:schemeClr val="accent1"/>
          </a:solidFill>
          <a:ln w="19050">
            <a:solidFill>
              <a:schemeClr val="lt1"/>
            </a:solidFill>
          </a:ln>
          <a:effectLst/>
        </c:spPr>
      </c:pivotFmt>
      <c:pivotFmt>
        <c:idx val="310"/>
        <c:spPr>
          <a:solidFill>
            <a:schemeClr val="accent1"/>
          </a:solidFill>
          <a:ln w="19050">
            <a:solidFill>
              <a:schemeClr val="lt1"/>
            </a:solidFill>
          </a:ln>
          <a:effectLst/>
        </c:spPr>
      </c:pivotFmt>
      <c:pivotFmt>
        <c:idx val="311"/>
        <c:spPr>
          <a:solidFill>
            <a:schemeClr val="accent1"/>
          </a:solidFill>
          <a:ln w="19050">
            <a:solidFill>
              <a:schemeClr val="lt1"/>
            </a:solidFill>
          </a:ln>
          <a:effectLst/>
        </c:spPr>
      </c:pivotFmt>
      <c:pivotFmt>
        <c:idx val="312"/>
        <c:spPr>
          <a:solidFill>
            <a:schemeClr val="accent1"/>
          </a:solidFill>
          <a:ln w="19050">
            <a:solidFill>
              <a:schemeClr val="lt1"/>
            </a:solidFill>
          </a:ln>
          <a:effectLst/>
        </c:spPr>
      </c:pivotFmt>
      <c:pivotFmt>
        <c:idx val="313"/>
        <c:spPr>
          <a:solidFill>
            <a:schemeClr val="accent1"/>
          </a:solidFill>
          <a:ln w="19050">
            <a:solidFill>
              <a:schemeClr val="lt1"/>
            </a:solidFill>
          </a:ln>
          <a:effectLst/>
        </c:spPr>
      </c:pivotFmt>
      <c:pivotFmt>
        <c:idx val="314"/>
        <c:spPr>
          <a:solidFill>
            <a:schemeClr val="accent1"/>
          </a:solidFill>
          <a:ln w="19050">
            <a:solidFill>
              <a:schemeClr val="lt1"/>
            </a:solidFill>
          </a:ln>
          <a:effectLst/>
        </c:spPr>
      </c:pivotFmt>
      <c:pivotFmt>
        <c:idx val="315"/>
        <c:spPr>
          <a:solidFill>
            <a:schemeClr val="accent1"/>
          </a:solidFill>
          <a:ln w="19050">
            <a:solidFill>
              <a:schemeClr val="lt1"/>
            </a:solidFill>
          </a:ln>
          <a:effectLst/>
        </c:spPr>
      </c:pivotFmt>
      <c:pivotFmt>
        <c:idx val="316"/>
        <c:spPr>
          <a:solidFill>
            <a:schemeClr val="accent1"/>
          </a:solidFill>
          <a:ln w="19050">
            <a:solidFill>
              <a:schemeClr val="lt1"/>
            </a:solidFill>
          </a:ln>
          <a:effectLst/>
        </c:spPr>
      </c:pivotFmt>
      <c:pivotFmt>
        <c:idx val="317"/>
        <c:spPr>
          <a:solidFill>
            <a:schemeClr val="accent1"/>
          </a:solidFill>
          <a:ln w="19050">
            <a:solidFill>
              <a:schemeClr val="lt1"/>
            </a:solidFill>
          </a:ln>
          <a:effectLst/>
        </c:spPr>
      </c:pivotFmt>
      <c:pivotFmt>
        <c:idx val="318"/>
        <c:spPr>
          <a:solidFill>
            <a:schemeClr val="accent1"/>
          </a:solidFill>
          <a:ln w="19050">
            <a:solidFill>
              <a:schemeClr val="lt1"/>
            </a:solidFill>
          </a:ln>
          <a:effectLst/>
        </c:spPr>
      </c:pivotFmt>
      <c:pivotFmt>
        <c:idx val="319"/>
        <c:spPr>
          <a:solidFill>
            <a:schemeClr val="accent1"/>
          </a:solidFill>
          <a:ln w="19050">
            <a:solidFill>
              <a:schemeClr val="lt1"/>
            </a:solidFill>
          </a:ln>
          <a:effectLst/>
        </c:spPr>
      </c:pivotFmt>
      <c:pivotFmt>
        <c:idx val="320"/>
        <c:spPr>
          <a:solidFill>
            <a:schemeClr val="accent1"/>
          </a:solidFill>
          <a:ln w="19050">
            <a:solidFill>
              <a:schemeClr val="lt1"/>
            </a:solidFill>
          </a:ln>
          <a:effectLst/>
        </c:spPr>
      </c:pivotFmt>
      <c:pivotFmt>
        <c:idx val="321"/>
        <c:spPr>
          <a:solidFill>
            <a:schemeClr val="accent1"/>
          </a:solidFill>
          <a:ln w="19050">
            <a:solidFill>
              <a:schemeClr val="lt1"/>
            </a:solidFill>
          </a:ln>
          <a:effectLst/>
        </c:spPr>
      </c:pivotFmt>
      <c:pivotFmt>
        <c:idx val="322"/>
        <c:spPr>
          <a:solidFill>
            <a:schemeClr val="accent1"/>
          </a:solidFill>
          <a:ln w="19050">
            <a:solidFill>
              <a:schemeClr val="lt1"/>
            </a:solidFill>
          </a:ln>
          <a:effectLst/>
        </c:spPr>
      </c:pivotFmt>
      <c:pivotFmt>
        <c:idx val="323"/>
        <c:spPr>
          <a:solidFill>
            <a:schemeClr val="accent1"/>
          </a:solidFill>
          <a:ln w="19050">
            <a:solidFill>
              <a:schemeClr val="lt1"/>
            </a:solidFill>
          </a:ln>
          <a:effectLst/>
        </c:spPr>
      </c:pivotFmt>
      <c:pivotFmt>
        <c:idx val="324"/>
        <c:spPr>
          <a:solidFill>
            <a:schemeClr val="accent1"/>
          </a:solidFill>
          <a:ln w="19050">
            <a:solidFill>
              <a:schemeClr val="lt1"/>
            </a:solidFill>
          </a:ln>
          <a:effectLst/>
        </c:spPr>
      </c:pivotFmt>
      <c:pivotFmt>
        <c:idx val="325"/>
        <c:spPr>
          <a:solidFill>
            <a:schemeClr val="accent1"/>
          </a:solidFill>
          <a:ln w="19050">
            <a:solidFill>
              <a:schemeClr val="lt1"/>
            </a:solidFill>
          </a:ln>
          <a:effectLst/>
        </c:spPr>
      </c:pivotFmt>
      <c:pivotFmt>
        <c:idx val="326"/>
        <c:spPr>
          <a:solidFill>
            <a:schemeClr val="accent1"/>
          </a:solidFill>
          <a:ln w="19050">
            <a:solidFill>
              <a:schemeClr val="lt1"/>
            </a:solidFill>
          </a:ln>
          <a:effectLst/>
        </c:spPr>
      </c:pivotFmt>
      <c:pivotFmt>
        <c:idx val="327"/>
        <c:spPr>
          <a:solidFill>
            <a:schemeClr val="accent1"/>
          </a:solidFill>
          <a:ln w="19050">
            <a:solidFill>
              <a:schemeClr val="lt1"/>
            </a:solidFill>
          </a:ln>
          <a:effectLst/>
        </c:spPr>
      </c:pivotFmt>
      <c:pivotFmt>
        <c:idx val="328"/>
        <c:spPr>
          <a:solidFill>
            <a:schemeClr val="accent1"/>
          </a:solidFill>
          <a:ln w="19050">
            <a:solidFill>
              <a:schemeClr val="lt1"/>
            </a:solidFill>
          </a:ln>
          <a:effectLst/>
        </c:spPr>
      </c:pivotFmt>
      <c:pivotFmt>
        <c:idx val="329"/>
        <c:spPr>
          <a:solidFill>
            <a:schemeClr val="accent1"/>
          </a:solidFill>
          <a:ln w="19050">
            <a:solidFill>
              <a:schemeClr val="lt1"/>
            </a:solidFill>
          </a:ln>
          <a:effectLst/>
        </c:spPr>
      </c:pivotFmt>
      <c:pivotFmt>
        <c:idx val="330"/>
        <c:spPr>
          <a:solidFill>
            <a:schemeClr val="accent1"/>
          </a:solidFill>
          <a:ln w="19050">
            <a:solidFill>
              <a:schemeClr val="lt1"/>
            </a:solidFill>
          </a:ln>
          <a:effectLst/>
        </c:spPr>
      </c:pivotFmt>
      <c:pivotFmt>
        <c:idx val="331"/>
        <c:spPr>
          <a:solidFill>
            <a:schemeClr val="accent1"/>
          </a:solidFill>
          <a:ln w="19050">
            <a:solidFill>
              <a:schemeClr val="lt1"/>
            </a:solidFill>
          </a:ln>
          <a:effectLst/>
        </c:spPr>
      </c:pivotFmt>
      <c:pivotFmt>
        <c:idx val="332"/>
        <c:spPr>
          <a:solidFill>
            <a:schemeClr val="accent1"/>
          </a:solidFill>
          <a:ln w="19050">
            <a:solidFill>
              <a:schemeClr val="lt1"/>
            </a:solidFill>
          </a:ln>
          <a:effectLst/>
        </c:spPr>
      </c:pivotFmt>
      <c:pivotFmt>
        <c:idx val="333"/>
        <c:spPr>
          <a:solidFill>
            <a:schemeClr val="accent1"/>
          </a:solidFill>
          <a:ln w="19050">
            <a:solidFill>
              <a:schemeClr val="lt1"/>
            </a:solidFill>
          </a:ln>
          <a:effectLst/>
        </c:spPr>
      </c:pivotFmt>
      <c:pivotFmt>
        <c:idx val="334"/>
        <c:spPr>
          <a:solidFill>
            <a:schemeClr val="accent1"/>
          </a:solidFill>
          <a:ln w="19050">
            <a:solidFill>
              <a:schemeClr val="lt1"/>
            </a:solidFill>
          </a:ln>
          <a:effectLst/>
        </c:spPr>
      </c:pivotFmt>
      <c:pivotFmt>
        <c:idx val="335"/>
        <c:spPr>
          <a:solidFill>
            <a:schemeClr val="accent1"/>
          </a:solidFill>
          <a:ln w="19050">
            <a:solidFill>
              <a:schemeClr val="lt1"/>
            </a:solidFill>
          </a:ln>
          <a:effectLst/>
        </c:spPr>
      </c:pivotFmt>
      <c:pivotFmt>
        <c:idx val="336"/>
        <c:spPr>
          <a:solidFill>
            <a:schemeClr val="accent1"/>
          </a:solidFill>
          <a:ln w="19050">
            <a:solidFill>
              <a:schemeClr val="lt1"/>
            </a:solidFill>
          </a:ln>
          <a:effectLst/>
        </c:spPr>
      </c:pivotFmt>
      <c:pivotFmt>
        <c:idx val="337"/>
        <c:spPr>
          <a:solidFill>
            <a:schemeClr val="accent1"/>
          </a:solidFill>
          <a:ln w="19050">
            <a:solidFill>
              <a:schemeClr val="lt1"/>
            </a:solidFill>
          </a:ln>
          <a:effectLst/>
        </c:spPr>
      </c:pivotFmt>
      <c:pivotFmt>
        <c:idx val="338"/>
        <c:spPr>
          <a:solidFill>
            <a:schemeClr val="accent1"/>
          </a:solidFill>
          <a:ln w="19050">
            <a:solidFill>
              <a:schemeClr val="lt1"/>
            </a:solidFill>
          </a:ln>
          <a:effectLst/>
        </c:spPr>
      </c:pivotFmt>
      <c:pivotFmt>
        <c:idx val="339"/>
        <c:spPr>
          <a:solidFill>
            <a:schemeClr val="accent1"/>
          </a:solidFill>
          <a:ln w="19050">
            <a:solidFill>
              <a:schemeClr val="lt1"/>
            </a:solidFill>
          </a:ln>
          <a:effectLst/>
        </c:spPr>
      </c:pivotFmt>
      <c:pivotFmt>
        <c:idx val="340"/>
        <c:spPr>
          <a:solidFill>
            <a:schemeClr val="accent1"/>
          </a:solidFill>
          <a:ln w="19050">
            <a:solidFill>
              <a:schemeClr val="lt1"/>
            </a:solidFill>
          </a:ln>
          <a:effectLst/>
        </c:spPr>
      </c:pivotFmt>
      <c:pivotFmt>
        <c:idx val="341"/>
        <c:spPr>
          <a:solidFill>
            <a:schemeClr val="accent1"/>
          </a:solidFill>
          <a:ln w="19050">
            <a:solidFill>
              <a:schemeClr val="lt1"/>
            </a:solidFill>
          </a:ln>
          <a:effectLst/>
        </c:spPr>
      </c:pivotFmt>
      <c:pivotFmt>
        <c:idx val="342"/>
        <c:spPr>
          <a:solidFill>
            <a:schemeClr val="accent1"/>
          </a:solidFill>
          <a:ln w="19050">
            <a:solidFill>
              <a:schemeClr val="lt1"/>
            </a:solidFill>
          </a:ln>
          <a:effectLst/>
        </c:spPr>
      </c:pivotFmt>
      <c:pivotFmt>
        <c:idx val="343"/>
        <c:spPr>
          <a:solidFill>
            <a:schemeClr val="accent1"/>
          </a:solidFill>
          <a:ln w="19050">
            <a:solidFill>
              <a:schemeClr val="lt1"/>
            </a:solidFill>
          </a:ln>
          <a:effectLst/>
        </c:spPr>
      </c:pivotFmt>
      <c:pivotFmt>
        <c:idx val="344"/>
        <c:spPr>
          <a:solidFill>
            <a:schemeClr val="accent1"/>
          </a:solidFill>
          <a:ln w="19050">
            <a:solidFill>
              <a:schemeClr val="lt1"/>
            </a:solidFill>
          </a:ln>
          <a:effectLst/>
        </c:spPr>
      </c:pivotFmt>
      <c:pivotFmt>
        <c:idx val="345"/>
        <c:spPr>
          <a:solidFill>
            <a:schemeClr val="accent1"/>
          </a:solidFill>
          <a:ln w="19050">
            <a:solidFill>
              <a:schemeClr val="lt1"/>
            </a:solidFill>
          </a:ln>
          <a:effectLst/>
        </c:spPr>
      </c:pivotFmt>
      <c:pivotFmt>
        <c:idx val="346"/>
        <c:spPr>
          <a:solidFill>
            <a:schemeClr val="accent1"/>
          </a:solidFill>
          <a:ln w="19050">
            <a:solidFill>
              <a:schemeClr val="lt1"/>
            </a:solidFill>
          </a:ln>
          <a:effectLst/>
        </c:spPr>
      </c:pivotFmt>
      <c:pivotFmt>
        <c:idx val="347"/>
        <c:spPr>
          <a:solidFill>
            <a:schemeClr val="accent1"/>
          </a:solidFill>
          <a:ln w="19050">
            <a:solidFill>
              <a:schemeClr val="lt1"/>
            </a:solidFill>
          </a:ln>
          <a:effectLst/>
        </c:spPr>
      </c:pivotFmt>
      <c:pivotFmt>
        <c:idx val="348"/>
        <c:spPr>
          <a:solidFill>
            <a:schemeClr val="accent1"/>
          </a:solidFill>
          <a:ln w="19050">
            <a:solidFill>
              <a:schemeClr val="lt1"/>
            </a:solidFill>
          </a:ln>
          <a:effectLst/>
        </c:spPr>
      </c:pivotFmt>
      <c:pivotFmt>
        <c:idx val="349"/>
        <c:spPr>
          <a:solidFill>
            <a:schemeClr val="accent1"/>
          </a:solidFill>
          <a:ln w="19050">
            <a:solidFill>
              <a:schemeClr val="lt1"/>
            </a:solidFill>
          </a:ln>
          <a:effectLst/>
        </c:spPr>
      </c:pivotFmt>
      <c:pivotFmt>
        <c:idx val="350"/>
        <c:spPr>
          <a:solidFill>
            <a:schemeClr val="accent1"/>
          </a:solidFill>
          <a:ln w="19050">
            <a:solidFill>
              <a:schemeClr val="lt1"/>
            </a:solidFill>
          </a:ln>
          <a:effectLst/>
        </c:spPr>
      </c:pivotFmt>
      <c:pivotFmt>
        <c:idx val="351"/>
        <c:spPr>
          <a:solidFill>
            <a:schemeClr val="accent1"/>
          </a:solidFill>
          <a:ln w="19050">
            <a:solidFill>
              <a:schemeClr val="lt1"/>
            </a:solidFill>
          </a:ln>
          <a:effectLst/>
        </c:spPr>
      </c:pivotFmt>
      <c:pivotFmt>
        <c:idx val="352"/>
        <c:spPr>
          <a:solidFill>
            <a:schemeClr val="accent1"/>
          </a:solidFill>
          <a:ln w="19050">
            <a:solidFill>
              <a:schemeClr val="lt1"/>
            </a:solidFill>
          </a:ln>
          <a:effectLst/>
        </c:spPr>
      </c:pivotFmt>
      <c:pivotFmt>
        <c:idx val="353"/>
        <c:spPr>
          <a:solidFill>
            <a:schemeClr val="accent1"/>
          </a:solidFill>
          <a:ln w="19050">
            <a:solidFill>
              <a:schemeClr val="lt1"/>
            </a:solidFill>
          </a:ln>
          <a:effectLst/>
        </c:spPr>
      </c:pivotFmt>
      <c:pivotFmt>
        <c:idx val="354"/>
        <c:spPr>
          <a:solidFill>
            <a:schemeClr val="accent1"/>
          </a:solidFill>
          <a:ln w="19050">
            <a:solidFill>
              <a:schemeClr val="lt1"/>
            </a:solidFill>
          </a:ln>
          <a:effectLst/>
        </c:spPr>
      </c:pivotFmt>
      <c:pivotFmt>
        <c:idx val="355"/>
        <c:spPr>
          <a:solidFill>
            <a:schemeClr val="accent1"/>
          </a:solidFill>
          <a:ln w="19050">
            <a:solidFill>
              <a:schemeClr val="lt1"/>
            </a:solidFill>
          </a:ln>
          <a:effectLst/>
        </c:spPr>
      </c:pivotFmt>
      <c:pivotFmt>
        <c:idx val="356"/>
        <c:spPr>
          <a:solidFill>
            <a:schemeClr val="accent1"/>
          </a:solidFill>
          <a:ln w="19050">
            <a:solidFill>
              <a:schemeClr val="lt1"/>
            </a:solidFill>
          </a:ln>
          <a:effectLst/>
        </c:spPr>
      </c:pivotFmt>
      <c:pivotFmt>
        <c:idx val="357"/>
        <c:spPr>
          <a:solidFill>
            <a:schemeClr val="accent1"/>
          </a:solidFill>
          <a:ln w="19050">
            <a:solidFill>
              <a:schemeClr val="lt1"/>
            </a:solidFill>
          </a:ln>
          <a:effectLst/>
        </c:spPr>
      </c:pivotFmt>
      <c:pivotFmt>
        <c:idx val="358"/>
        <c:spPr>
          <a:solidFill>
            <a:schemeClr val="accent1"/>
          </a:solidFill>
          <a:ln w="19050">
            <a:solidFill>
              <a:schemeClr val="lt1"/>
            </a:solidFill>
          </a:ln>
          <a:effectLst/>
        </c:spPr>
      </c:pivotFmt>
      <c:pivotFmt>
        <c:idx val="359"/>
        <c:spPr>
          <a:solidFill>
            <a:schemeClr val="accent1"/>
          </a:solidFill>
          <a:ln w="19050">
            <a:solidFill>
              <a:schemeClr val="lt1"/>
            </a:solidFill>
          </a:ln>
          <a:effectLst/>
        </c:spPr>
      </c:pivotFmt>
      <c:pivotFmt>
        <c:idx val="360"/>
        <c:spPr>
          <a:solidFill>
            <a:schemeClr val="accent1"/>
          </a:solidFill>
          <a:ln w="19050">
            <a:solidFill>
              <a:schemeClr val="lt1"/>
            </a:solidFill>
          </a:ln>
          <a:effectLst/>
        </c:spPr>
      </c:pivotFmt>
      <c:pivotFmt>
        <c:idx val="361"/>
        <c:spPr>
          <a:solidFill>
            <a:schemeClr val="accent1"/>
          </a:solidFill>
          <a:ln w="19050">
            <a:solidFill>
              <a:schemeClr val="lt1"/>
            </a:solidFill>
          </a:ln>
          <a:effectLst/>
        </c:spPr>
      </c:pivotFmt>
      <c:pivotFmt>
        <c:idx val="362"/>
        <c:spPr>
          <a:solidFill>
            <a:schemeClr val="accent1"/>
          </a:solidFill>
          <a:ln w="19050">
            <a:solidFill>
              <a:schemeClr val="lt1"/>
            </a:solidFill>
          </a:ln>
          <a:effectLst/>
        </c:spPr>
      </c:pivotFmt>
      <c:pivotFmt>
        <c:idx val="363"/>
        <c:spPr>
          <a:solidFill>
            <a:schemeClr val="accent1"/>
          </a:solidFill>
          <a:ln w="19050">
            <a:solidFill>
              <a:schemeClr val="lt1"/>
            </a:solidFill>
          </a:ln>
          <a:effectLst/>
        </c:spPr>
      </c:pivotFmt>
      <c:pivotFmt>
        <c:idx val="364"/>
        <c:spPr>
          <a:solidFill>
            <a:schemeClr val="accent1"/>
          </a:solidFill>
          <a:ln w="19050">
            <a:solidFill>
              <a:schemeClr val="lt1"/>
            </a:solidFill>
          </a:ln>
          <a:effectLst/>
        </c:spPr>
      </c:pivotFmt>
      <c:pivotFmt>
        <c:idx val="365"/>
        <c:spPr>
          <a:solidFill>
            <a:schemeClr val="accent1"/>
          </a:solidFill>
          <a:ln w="19050">
            <a:solidFill>
              <a:schemeClr val="lt1"/>
            </a:solidFill>
          </a:ln>
          <a:effectLst/>
        </c:spPr>
      </c:pivotFmt>
      <c:pivotFmt>
        <c:idx val="366"/>
        <c:spPr>
          <a:solidFill>
            <a:schemeClr val="accent1"/>
          </a:solidFill>
          <a:ln w="19050">
            <a:solidFill>
              <a:schemeClr val="lt1"/>
            </a:solidFill>
          </a:ln>
          <a:effectLst/>
        </c:spPr>
      </c:pivotFmt>
      <c:pivotFmt>
        <c:idx val="367"/>
        <c:spPr>
          <a:solidFill>
            <a:schemeClr val="accent1"/>
          </a:solidFill>
          <a:ln w="19050">
            <a:solidFill>
              <a:schemeClr val="lt1"/>
            </a:solidFill>
          </a:ln>
          <a:effectLst/>
        </c:spPr>
      </c:pivotFmt>
      <c:pivotFmt>
        <c:idx val="368"/>
        <c:spPr>
          <a:solidFill>
            <a:schemeClr val="accent1"/>
          </a:solidFill>
          <a:ln w="19050">
            <a:solidFill>
              <a:schemeClr val="lt1"/>
            </a:solidFill>
          </a:ln>
          <a:effectLst/>
        </c:spPr>
      </c:pivotFmt>
      <c:pivotFmt>
        <c:idx val="369"/>
        <c:spPr>
          <a:solidFill>
            <a:schemeClr val="accent1"/>
          </a:solidFill>
          <a:ln w="19050">
            <a:solidFill>
              <a:schemeClr val="lt1"/>
            </a:solidFill>
          </a:ln>
          <a:effectLst/>
        </c:spPr>
      </c:pivotFmt>
      <c:pivotFmt>
        <c:idx val="370"/>
        <c:spPr>
          <a:solidFill>
            <a:schemeClr val="accent1"/>
          </a:solidFill>
          <a:ln w="19050">
            <a:solidFill>
              <a:schemeClr val="lt1"/>
            </a:solidFill>
          </a:ln>
          <a:effectLst/>
        </c:spPr>
      </c:pivotFmt>
      <c:pivotFmt>
        <c:idx val="371"/>
        <c:spPr>
          <a:solidFill>
            <a:schemeClr val="accent1"/>
          </a:solidFill>
          <a:ln w="19050">
            <a:solidFill>
              <a:schemeClr val="lt1"/>
            </a:solidFill>
          </a:ln>
          <a:effectLst/>
        </c:spPr>
      </c:pivotFmt>
      <c:pivotFmt>
        <c:idx val="372"/>
        <c:spPr>
          <a:solidFill>
            <a:schemeClr val="accent1"/>
          </a:solidFill>
          <a:ln w="19050">
            <a:solidFill>
              <a:schemeClr val="lt1"/>
            </a:solidFill>
          </a:ln>
          <a:effectLst/>
        </c:spPr>
      </c:pivotFmt>
      <c:pivotFmt>
        <c:idx val="373"/>
        <c:spPr>
          <a:solidFill>
            <a:schemeClr val="accent1"/>
          </a:solidFill>
          <a:ln w="19050">
            <a:solidFill>
              <a:schemeClr val="lt1"/>
            </a:solidFill>
          </a:ln>
          <a:effectLst/>
        </c:spPr>
      </c:pivotFmt>
      <c:pivotFmt>
        <c:idx val="374"/>
        <c:spPr>
          <a:solidFill>
            <a:schemeClr val="accent1"/>
          </a:solidFill>
          <a:ln w="19050">
            <a:solidFill>
              <a:schemeClr val="lt1"/>
            </a:solidFill>
          </a:ln>
          <a:effectLst/>
        </c:spPr>
      </c:pivotFmt>
      <c:pivotFmt>
        <c:idx val="375"/>
        <c:spPr>
          <a:solidFill>
            <a:schemeClr val="accent1"/>
          </a:solidFill>
          <a:ln w="19050">
            <a:solidFill>
              <a:schemeClr val="lt1"/>
            </a:solidFill>
          </a:ln>
          <a:effectLst/>
        </c:spPr>
      </c:pivotFmt>
      <c:pivotFmt>
        <c:idx val="376"/>
        <c:spPr>
          <a:solidFill>
            <a:schemeClr val="accent1"/>
          </a:solidFill>
          <a:ln w="19050">
            <a:solidFill>
              <a:schemeClr val="lt1"/>
            </a:solidFill>
          </a:ln>
          <a:effectLst/>
        </c:spPr>
      </c:pivotFmt>
      <c:pivotFmt>
        <c:idx val="377"/>
        <c:spPr>
          <a:solidFill>
            <a:schemeClr val="accent1"/>
          </a:solidFill>
          <a:ln w="19050">
            <a:solidFill>
              <a:schemeClr val="lt1"/>
            </a:solidFill>
          </a:ln>
          <a:effectLst/>
        </c:spPr>
      </c:pivotFmt>
      <c:pivotFmt>
        <c:idx val="378"/>
        <c:spPr>
          <a:solidFill>
            <a:schemeClr val="accent1"/>
          </a:solidFill>
          <a:ln w="19050">
            <a:solidFill>
              <a:schemeClr val="lt1"/>
            </a:solidFill>
          </a:ln>
          <a:effectLst/>
        </c:spPr>
      </c:pivotFmt>
      <c:pivotFmt>
        <c:idx val="379"/>
        <c:spPr>
          <a:solidFill>
            <a:schemeClr val="accent1"/>
          </a:solidFill>
          <a:ln w="19050">
            <a:solidFill>
              <a:schemeClr val="lt1"/>
            </a:solidFill>
          </a:ln>
          <a:effectLst/>
        </c:spPr>
      </c:pivotFmt>
      <c:pivotFmt>
        <c:idx val="380"/>
        <c:spPr>
          <a:solidFill>
            <a:schemeClr val="accent1"/>
          </a:solidFill>
          <a:ln w="19050">
            <a:solidFill>
              <a:schemeClr val="lt1"/>
            </a:solidFill>
          </a:ln>
          <a:effectLst/>
        </c:spPr>
      </c:pivotFmt>
      <c:pivotFmt>
        <c:idx val="381"/>
        <c:spPr>
          <a:solidFill>
            <a:schemeClr val="accent1"/>
          </a:solidFill>
          <a:ln w="19050">
            <a:solidFill>
              <a:schemeClr val="lt1"/>
            </a:solidFill>
          </a:ln>
          <a:effectLst/>
        </c:spPr>
      </c:pivotFmt>
      <c:pivotFmt>
        <c:idx val="382"/>
        <c:spPr>
          <a:solidFill>
            <a:schemeClr val="accent1"/>
          </a:solidFill>
          <a:ln w="19050">
            <a:solidFill>
              <a:schemeClr val="lt1"/>
            </a:solidFill>
          </a:ln>
          <a:effectLst/>
        </c:spPr>
      </c:pivotFmt>
      <c:pivotFmt>
        <c:idx val="383"/>
        <c:spPr>
          <a:solidFill>
            <a:schemeClr val="accent1"/>
          </a:solidFill>
          <a:ln w="19050">
            <a:solidFill>
              <a:schemeClr val="lt1"/>
            </a:solidFill>
          </a:ln>
          <a:effectLst/>
        </c:spPr>
      </c:pivotFmt>
      <c:pivotFmt>
        <c:idx val="384"/>
        <c:spPr>
          <a:solidFill>
            <a:schemeClr val="accent1"/>
          </a:solidFill>
          <a:ln w="19050">
            <a:solidFill>
              <a:schemeClr val="lt1"/>
            </a:solidFill>
          </a:ln>
          <a:effectLst/>
        </c:spPr>
      </c:pivotFmt>
      <c:pivotFmt>
        <c:idx val="385"/>
        <c:spPr>
          <a:solidFill>
            <a:schemeClr val="accent1"/>
          </a:solidFill>
          <a:ln w="19050">
            <a:solidFill>
              <a:schemeClr val="lt1"/>
            </a:solidFill>
          </a:ln>
          <a:effectLst/>
        </c:spPr>
      </c:pivotFmt>
      <c:pivotFmt>
        <c:idx val="386"/>
        <c:spPr>
          <a:solidFill>
            <a:schemeClr val="accent1"/>
          </a:solidFill>
          <a:ln w="19050">
            <a:solidFill>
              <a:schemeClr val="lt1"/>
            </a:solidFill>
          </a:ln>
          <a:effectLst/>
        </c:spPr>
      </c:pivotFmt>
      <c:pivotFmt>
        <c:idx val="387"/>
        <c:spPr>
          <a:solidFill>
            <a:schemeClr val="accent1"/>
          </a:solidFill>
          <a:ln w="19050">
            <a:solidFill>
              <a:schemeClr val="lt1"/>
            </a:solidFill>
          </a:ln>
          <a:effectLst/>
        </c:spPr>
      </c:pivotFmt>
      <c:pivotFmt>
        <c:idx val="388"/>
        <c:spPr>
          <a:solidFill>
            <a:schemeClr val="accent1"/>
          </a:solidFill>
          <a:ln w="19050">
            <a:solidFill>
              <a:schemeClr val="lt1"/>
            </a:solidFill>
          </a:ln>
          <a:effectLst/>
        </c:spPr>
      </c:pivotFmt>
      <c:pivotFmt>
        <c:idx val="389"/>
        <c:spPr>
          <a:solidFill>
            <a:schemeClr val="accent1"/>
          </a:solidFill>
          <a:ln w="19050">
            <a:solidFill>
              <a:schemeClr val="lt1"/>
            </a:solidFill>
          </a:ln>
          <a:effectLst/>
        </c:spPr>
      </c:pivotFmt>
      <c:pivotFmt>
        <c:idx val="390"/>
        <c:spPr>
          <a:solidFill>
            <a:schemeClr val="accent1"/>
          </a:solidFill>
          <a:ln w="19050">
            <a:solidFill>
              <a:schemeClr val="lt1"/>
            </a:solidFill>
          </a:ln>
          <a:effectLst/>
        </c:spPr>
      </c:pivotFmt>
      <c:pivotFmt>
        <c:idx val="391"/>
        <c:spPr>
          <a:solidFill>
            <a:schemeClr val="accent1"/>
          </a:solidFill>
          <a:ln w="19050">
            <a:solidFill>
              <a:schemeClr val="lt1"/>
            </a:solidFill>
          </a:ln>
          <a:effectLst/>
        </c:spPr>
      </c:pivotFmt>
      <c:pivotFmt>
        <c:idx val="392"/>
        <c:spPr>
          <a:solidFill>
            <a:schemeClr val="accent1"/>
          </a:solidFill>
          <a:ln w="19050">
            <a:solidFill>
              <a:schemeClr val="lt1"/>
            </a:solidFill>
          </a:ln>
          <a:effectLst/>
        </c:spPr>
      </c:pivotFmt>
      <c:pivotFmt>
        <c:idx val="393"/>
        <c:spPr>
          <a:solidFill>
            <a:schemeClr val="accent1"/>
          </a:solidFill>
          <a:ln w="19050">
            <a:solidFill>
              <a:schemeClr val="lt1"/>
            </a:solidFill>
          </a:ln>
          <a:effectLst/>
        </c:spPr>
      </c:pivotFmt>
      <c:pivotFmt>
        <c:idx val="394"/>
        <c:spPr>
          <a:solidFill>
            <a:schemeClr val="accent1"/>
          </a:solidFill>
          <a:ln w="19050">
            <a:solidFill>
              <a:schemeClr val="lt1"/>
            </a:solidFill>
          </a:ln>
          <a:effectLst/>
        </c:spPr>
      </c:pivotFmt>
      <c:pivotFmt>
        <c:idx val="395"/>
        <c:spPr>
          <a:solidFill>
            <a:schemeClr val="accent1"/>
          </a:solidFill>
          <a:ln w="19050">
            <a:solidFill>
              <a:schemeClr val="lt1"/>
            </a:solidFill>
          </a:ln>
          <a:effectLst/>
        </c:spPr>
      </c:pivotFmt>
      <c:pivotFmt>
        <c:idx val="396"/>
        <c:spPr>
          <a:solidFill>
            <a:schemeClr val="accent1"/>
          </a:solidFill>
          <a:ln w="19050">
            <a:solidFill>
              <a:schemeClr val="lt1"/>
            </a:solidFill>
          </a:ln>
          <a:effectLst/>
        </c:spPr>
      </c:pivotFmt>
      <c:pivotFmt>
        <c:idx val="397"/>
        <c:spPr>
          <a:solidFill>
            <a:schemeClr val="accent1"/>
          </a:solidFill>
          <a:ln w="19050">
            <a:solidFill>
              <a:schemeClr val="lt1"/>
            </a:solidFill>
          </a:ln>
          <a:effectLst/>
        </c:spPr>
      </c:pivotFmt>
      <c:pivotFmt>
        <c:idx val="398"/>
        <c:spPr>
          <a:solidFill>
            <a:schemeClr val="accent1"/>
          </a:solidFill>
          <a:ln w="19050">
            <a:solidFill>
              <a:schemeClr val="lt1"/>
            </a:solidFill>
          </a:ln>
          <a:effectLst/>
        </c:spPr>
      </c:pivotFmt>
      <c:pivotFmt>
        <c:idx val="399"/>
        <c:spPr>
          <a:solidFill>
            <a:schemeClr val="accent1"/>
          </a:solidFill>
          <a:ln w="19050">
            <a:solidFill>
              <a:schemeClr val="lt1"/>
            </a:solidFill>
          </a:ln>
          <a:effectLst/>
        </c:spPr>
      </c:pivotFmt>
      <c:pivotFmt>
        <c:idx val="400"/>
        <c:spPr>
          <a:solidFill>
            <a:schemeClr val="accent1"/>
          </a:solidFill>
          <a:ln w="19050">
            <a:solidFill>
              <a:schemeClr val="lt1"/>
            </a:solidFill>
          </a:ln>
          <a:effectLst/>
        </c:spPr>
      </c:pivotFmt>
      <c:pivotFmt>
        <c:idx val="401"/>
        <c:spPr>
          <a:solidFill>
            <a:schemeClr val="accent1"/>
          </a:solidFill>
          <a:ln w="19050">
            <a:solidFill>
              <a:schemeClr val="lt1"/>
            </a:solidFill>
          </a:ln>
          <a:effectLst/>
        </c:spPr>
      </c:pivotFmt>
      <c:pivotFmt>
        <c:idx val="402"/>
        <c:spPr>
          <a:solidFill>
            <a:schemeClr val="accent1"/>
          </a:solidFill>
          <a:ln w="19050">
            <a:solidFill>
              <a:schemeClr val="lt1"/>
            </a:solidFill>
          </a:ln>
          <a:effectLst/>
        </c:spPr>
      </c:pivotFmt>
      <c:pivotFmt>
        <c:idx val="403"/>
        <c:spPr>
          <a:solidFill>
            <a:schemeClr val="accent1"/>
          </a:solidFill>
          <a:ln w="19050">
            <a:solidFill>
              <a:schemeClr val="lt1"/>
            </a:solidFill>
          </a:ln>
          <a:effectLst/>
        </c:spPr>
      </c:pivotFmt>
      <c:pivotFmt>
        <c:idx val="404"/>
        <c:spPr>
          <a:solidFill>
            <a:schemeClr val="accent1"/>
          </a:solidFill>
          <a:ln w="19050">
            <a:solidFill>
              <a:schemeClr val="lt1"/>
            </a:solidFill>
          </a:ln>
          <a:effectLst/>
        </c:spPr>
      </c:pivotFmt>
      <c:pivotFmt>
        <c:idx val="405"/>
        <c:spPr>
          <a:solidFill>
            <a:schemeClr val="accent1"/>
          </a:solidFill>
          <a:ln w="19050">
            <a:solidFill>
              <a:schemeClr val="lt1"/>
            </a:solidFill>
          </a:ln>
          <a:effectLst/>
        </c:spPr>
      </c:pivotFmt>
      <c:pivotFmt>
        <c:idx val="406"/>
        <c:spPr>
          <a:solidFill>
            <a:schemeClr val="accent1"/>
          </a:solidFill>
          <a:ln w="19050">
            <a:solidFill>
              <a:schemeClr val="lt1"/>
            </a:solidFill>
          </a:ln>
          <a:effectLst/>
        </c:spPr>
      </c:pivotFmt>
      <c:pivotFmt>
        <c:idx val="407"/>
        <c:spPr>
          <a:solidFill>
            <a:schemeClr val="accent1"/>
          </a:solidFill>
          <a:ln w="19050">
            <a:solidFill>
              <a:schemeClr val="lt1"/>
            </a:solidFill>
          </a:ln>
          <a:effectLst/>
        </c:spPr>
      </c:pivotFmt>
      <c:pivotFmt>
        <c:idx val="408"/>
        <c:spPr>
          <a:solidFill>
            <a:schemeClr val="accent1"/>
          </a:solidFill>
          <a:ln w="19050">
            <a:solidFill>
              <a:schemeClr val="lt1"/>
            </a:solidFill>
          </a:ln>
          <a:effectLst/>
        </c:spPr>
      </c:pivotFmt>
      <c:pivotFmt>
        <c:idx val="409"/>
        <c:spPr>
          <a:solidFill>
            <a:schemeClr val="accent1"/>
          </a:solidFill>
          <a:ln w="19050">
            <a:solidFill>
              <a:schemeClr val="lt1"/>
            </a:solidFill>
          </a:ln>
          <a:effectLst/>
        </c:spPr>
      </c:pivotFmt>
      <c:pivotFmt>
        <c:idx val="410"/>
        <c:spPr>
          <a:solidFill>
            <a:schemeClr val="accent1"/>
          </a:solidFill>
          <a:ln w="19050">
            <a:solidFill>
              <a:schemeClr val="lt1"/>
            </a:solidFill>
          </a:ln>
          <a:effectLst/>
        </c:spPr>
      </c:pivotFmt>
      <c:pivotFmt>
        <c:idx val="411"/>
        <c:spPr>
          <a:solidFill>
            <a:schemeClr val="accent1"/>
          </a:solidFill>
          <a:ln w="19050">
            <a:solidFill>
              <a:schemeClr val="lt1"/>
            </a:solidFill>
          </a:ln>
          <a:effectLst/>
        </c:spPr>
      </c:pivotFmt>
      <c:pivotFmt>
        <c:idx val="412"/>
        <c:spPr>
          <a:solidFill>
            <a:schemeClr val="accent1"/>
          </a:solidFill>
          <a:ln w="19050">
            <a:solidFill>
              <a:schemeClr val="lt1"/>
            </a:solidFill>
          </a:ln>
          <a:effectLst/>
        </c:spPr>
      </c:pivotFmt>
      <c:pivotFmt>
        <c:idx val="413"/>
        <c:spPr>
          <a:solidFill>
            <a:schemeClr val="accent1"/>
          </a:solidFill>
          <a:ln w="19050">
            <a:solidFill>
              <a:schemeClr val="lt1"/>
            </a:solidFill>
          </a:ln>
          <a:effectLst/>
        </c:spPr>
      </c:pivotFmt>
      <c:pivotFmt>
        <c:idx val="414"/>
        <c:spPr>
          <a:solidFill>
            <a:schemeClr val="accent1"/>
          </a:solidFill>
          <a:ln w="19050">
            <a:solidFill>
              <a:schemeClr val="lt1"/>
            </a:solidFill>
          </a:ln>
          <a:effectLst/>
        </c:spPr>
      </c:pivotFmt>
      <c:pivotFmt>
        <c:idx val="415"/>
        <c:spPr>
          <a:solidFill>
            <a:schemeClr val="accent1"/>
          </a:solidFill>
          <a:ln w="19050">
            <a:solidFill>
              <a:schemeClr val="lt1"/>
            </a:solidFill>
          </a:ln>
          <a:effectLst/>
        </c:spPr>
      </c:pivotFmt>
      <c:pivotFmt>
        <c:idx val="4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7"/>
        <c:spPr>
          <a:solidFill>
            <a:schemeClr val="accent1"/>
          </a:solidFill>
          <a:ln w="19050">
            <a:solidFill>
              <a:schemeClr val="lt1"/>
            </a:solidFill>
          </a:ln>
          <a:effectLst/>
        </c:spPr>
      </c:pivotFmt>
      <c:pivotFmt>
        <c:idx val="418"/>
        <c:spPr>
          <a:solidFill>
            <a:schemeClr val="accent1"/>
          </a:solidFill>
          <a:ln w="19050">
            <a:solidFill>
              <a:schemeClr val="lt1"/>
            </a:solidFill>
          </a:ln>
          <a:effectLst/>
        </c:spPr>
      </c:pivotFmt>
      <c:pivotFmt>
        <c:idx val="419"/>
        <c:spPr>
          <a:solidFill>
            <a:schemeClr val="accent1"/>
          </a:solidFill>
          <a:ln w="19050">
            <a:solidFill>
              <a:schemeClr val="lt1"/>
            </a:solidFill>
          </a:ln>
          <a:effectLst/>
        </c:spPr>
      </c:pivotFmt>
      <c:pivotFmt>
        <c:idx val="420"/>
        <c:spPr>
          <a:solidFill>
            <a:schemeClr val="accent1"/>
          </a:solidFill>
          <a:ln w="19050">
            <a:solidFill>
              <a:schemeClr val="lt1"/>
            </a:solidFill>
          </a:ln>
          <a:effectLst/>
        </c:spPr>
      </c:pivotFmt>
      <c:pivotFmt>
        <c:idx val="421"/>
        <c:spPr>
          <a:solidFill>
            <a:schemeClr val="accent1"/>
          </a:solidFill>
          <a:ln w="19050">
            <a:solidFill>
              <a:schemeClr val="lt1"/>
            </a:solidFill>
          </a:ln>
          <a:effectLst/>
        </c:spPr>
      </c:pivotFmt>
      <c:pivotFmt>
        <c:idx val="422"/>
        <c:spPr>
          <a:solidFill>
            <a:schemeClr val="accent1"/>
          </a:solidFill>
          <a:ln w="19050">
            <a:solidFill>
              <a:schemeClr val="lt1"/>
            </a:solidFill>
          </a:ln>
          <a:effectLst/>
        </c:spPr>
      </c:pivotFmt>
      <c:pivotFmt>
        <c:idx val="423"/>
        <c:spPr>
          <a:solidFill>
            <a:schemeClr val="accent1"/>
          </a:solidFill>
          <a:ln w="19050">
            <a:solidFill>
              <a:schemeClr val="lt1"/>
            </a:solidFill>
          </a:ln>
          <a:effectLst/>
        </c:spPr>
      </c:pivotFmt>
      <c:pivotFmt>
        <c:idx val="424"/>
        <c:spPr>
          <a:solidFill>
            <a:schemeClr val="accent1"/>
          </a:solidFill>
          <a:ln w="19050">
            <a:solidFill>
              <a:schemeClr val="lt1"/>
            </a:solidFill>
          </a:ln>
          <a:effectLst/>
        </c:spPr>
      </c:pivotFmt>
      <c:pivotFmt>
        <c:idx val="425"/>
        <c:spPr>
          <a:solidFill>
            <a:schemeClr val="accent1"/>
          </a:solidFill>
          <a:ln w="19050">
            <a:solidFill>
              <a:schemeClr val="lt1"/>
            </a:solidFill>
          </a:ln>
          <a:effectLst/>
        </c:spPr>
      </c:pivotFmt>
      <c:pivotFmt>
        <c:idx val="426"/>
        <c:spPr>
          <a:solidFill>
            <a:schemeClr val="accent1"/>
          </a:solidFill>
          <a:ln w="19050">
            <a:solidFill>
              <a:schemeClr val="lt1"/>
            </a:solidFill>
          </a:ln>
          <a:effectLst/>
        </c:spPr>
      </c:pivotFmt>
      <c:pivotFmt>
        <c:idx val="427"/>
        <c:spPr>
          <a:solidFill>
            <a:schemeClr val="accent1"/>
          </a:solidFill>
          <a:ln w="19050">
            <a:solidFill>
              <a:schemeClr val="lt1"/>
            </a:solidFill>
          </a:ln>
          <a:effectLst/>
        </c:spPr>
      </c:pivotFmt>
      <c:pivotFmt>
        <c:idx val="428"/>
        <c:spPr>
          <a:solidFill>
            <a:schemeClr val="accent1"/>
          </a:solidFill>
          <a:ln w="19050">
            <a:solidFill>
              <a:schemeClr val="lt1"/>
            </a:solidFill>
          </a:ln>
          <a:effectLst/>
        </c:spPr>
      </c:pivotFmt>
      <c:pivotFmt>
        <c:idx val="429"/>
        <c:spPr>
          <a:solidFill>
            <a:schemeClr val="accent1"/>
          </a:solidFill>
          <a:ln w="19050">
            <a:solidFill>
              <a:schemeClr val="lt1"/>
            </a:solidFill>
          </a:ln>
          <a:effectLst/>
        </c:spPr>
      </c:pivotFmt>
      <c:pivotFmt>
        <c:idx val="430"/>
        <c:spPr>
          <a:solidFill>
            <a:schemeClr val="accent1"/>
          </a:solidFill>
          <a:ln w="19050">
            <a:solidFill>
              <a:schemeClr val="lt1"/>
            </a:solidFill>
          </a:ln>
          <a:effectLst/>
        </c:spPr>
      </c:pivotFmt>
      <c:pivotFmt>
        <c:idx val="431"/>
        <c:spPr>
          <a:solidFill>
            <a:schemeClr val="accent1"/>
          </a:solidFill>
          <a:ln w="19050">
            <a:solidFill>
              <a:schemeClr val="lt1"/>
            </a:solidFill>
          </a:ln>
          <a:effectLst/>
        </c:spPr>
      </c:pivotFmt>
      <c:pivotFmt>
        <c:idx val="432"/>
        <c:spPr>
          <a:solidFill>
            <a:schemeClr val="accent1"/>
          </a:solidFill>
          <a:ln w="19050">
            <a:solidFill>
              <a:schemeClr val="lt1"/>
            </a:solidFill>
          </a:ln>
          <a:effectLst/>
        </c:spPr>
      </c:pivotFmt>
      <c:pivotFmt>
        <c:idx val="433"/>
        <c:spPr>
          <a:solidFill>
            <a:schemeClr val="accent1"/>
          </a:solidFill>
          <a:ln w="19050">
            <a:solidFill>
              <a:schemeClr val="lt1"/>
            </a:solidFill>
          </a:ln>
          <a:effectLst/>
        </c:spPr>
      </c:pivotFmt>
      <c:pivotFmt>
        <c:idx val="434"/>
        <c:spPr>
          <a:solidFill>
            <a:schemeClr val="accent1"/>
          </a:solidFill>
          <a:ln w="19050">
            <a:solidFill>
              <a:schemeClr val="lt1"/>
            </a:solidFill>
          </a:ln>
          <a:effectLst/>
        </c:spPr>
      </c:pivotFmt>
      <c:pivotFmt>
        <c:idx val="435"/>
        <c:spPr>
          <a:solidFill>
            <a:schemeClr val="accent1"/>
          </a:solidFill>
          <a:ln w="19050">
            <a:solidFill>
              <a:schemeClr val="lt1"/>
            </a:solidFill>
          </a:ln>
          <a:effectLst/>
        </c:spPr>
      </c:pivotFmt>
      <c:pivotFmt>
        <c:idx val="436"/>
        <c:spPr>
          <a:solidFill>
            <a:schemeClr val="accent1"/>
          </a:solidFill>
          <a:ln w="19050">
            <a:solidFill>
              <a:schemeClr val="lt1"/>
            </a:solidFill>
          </a:ln>
          <a:effectLst/>
        </c:spPr>
      </c:pivotFmt>
      <c:pivotFmt>
        <c:idx val="437"/>
        <c:spPr>
          <a:solidFill>
            <a:schemeClr val="accent1"/>
          </a:solidFill>
          <a:ln w="19050">
            <a:solidFill>
              <a:schemeClr val="lt1"/>
            </a:solidFill>
          </a:ln>
          <a:effectLst/>
        </c:spPr>
      </c:pivotFmt>
      <c:pivotFmt>
        <c:idx val="438"/>
        <c:spPr>
          <a:solidFill>
            <a:schemeClr val="accent1"/>
          </a:solidFill>
          <a:ln w="19050">
            <a:solidFill>
              <a:schemeClr val="lt1"/>
            </a:solidFill>
          </a:ln>
          <a:effectLst/>
        </c:spPr>
      </c:pivotFmt>
      <c:pivotFmt>
        <c:idx val="439"/>
        <c:spPr>
          <a:solidFill>
            <a:schemeClr val="accent1"/>
          </a:solidFill>
          <a:ln w="19050">
            <a:solidFill>
              <a:schemeClr val="lt1"/>
            </a:solidFill>
          </a:ln>
          <a:effectLst/>
        </c:spPr>
      </c:pivotFmt>
      <c:pivotFmt>
        <c:idx val="440"/>
        <c:spPr>
          <a:solidFill>
            <a:schemeClr val="accent1"/>
          </a:solidFill>
          <a:ln w="19050">
            <a:solidFill>
              <a:schemeClr val="lt1"/>
            </a:solidFill>
          </a:ln>
          <a:effectLst/>
        </c:spPr>
      </c:pivotFmt>
      <c:pivotFmt>
        <c:idx val="441"/>
        <c:spPr>
          <a:solidFill>
            <a:schemeClr val="accent1"/>
          </a:solidFill>
          <a:ln w="19050">
            <a:solidFill>
              <a:schemeClr val="lt1"/>
            </a:solidFill>
          </a:ln>
          <a:effectLst/>
        </c:spPr>
      </c:pivotFmt>
      <c:pivotFmt>
        <c:idx val="442"/>
        <c:spPr>
          <a:solidFill>
            <a:schemeClr val="accent1"/>
          </a:solidFill>
          <a:ln w="19050">
            <a:solidFill>
              <a:schemeClr val="lt1"/>
            </a:solidFill>
          </a:ln>
          <a:effectLst/>
        </c:spPr>
      </c:pivotFmt>
      <c:pivotFmt>
        <c:idx val="443"/>
        <c:spPr>
          <a:solidFill>
            <a:schemeClr val="accent1"/>
          </a:solidFill>
          <a:ln w="19050">
            <a:solidFill>
              <a:schemeClr val="lt1"/>
            </a:solidFill>
          </a:ln>
          <a:effectLst/>
        </c:spPr>
      </c:pivotFmt>
      <c:pivotFmt>
        <c:idx val="444"/>
        <c:spPr>
          <a:solidFill>
            <a:schemeClr val="accent1"/>
          </a:solidFill>
          <a:ln w="19050">
            <a:solidFill>
              <a:schemeClr val="lt1"/>
            </a:solidFill>
          </a:ln>
          <a:effectLst/>
        </c:spPr>
      </c:pivotFmt>
      <c:pivotFmt>
        <c:idx val="445"/>
        <c:spPr>
          <a:solidFill>
            <a:schemeClr val="accent1"/>
          </a:solidFill>
          <a:ln w="19050">
            <a:solidFill>
              <a:schemeClr val="lt1"/>
            </a:solidFill>
          </a:ln>
          <a:effectLst/>
        </c:spPr>
      </c:pivotFmt>
      <c:pivotFmt>
        <c:idx val="446"/>
        <c:spPr>
          <a:solidFill>
            <a:schemeClr val="accent1"/>
          </a:solidFill>
          <a:ln w="19050">
            <a:solidFill>
              <a:schemeClr val="lt1"/>
            </a:solidFill>
          </a:ln>
          <a:effectLst/>
        </c:spPr>
      </c:pivotFmt>
      <c:pivotFmt>
        <c:idx val="447"/>
        <c:spPr>
          <a:solidFill>
            <a:schemeClr val="accent1"/>
          </a:solidFill>
          <a:ln w="19050">
            <a:solidFill>
              <a:schemeClr val="lt1"/>
            </a:solidFill>
          </a:ln>
          <a:effectLst/>
        </c:spPr>
      </c:pivotFmt>
      <c:pivotFmt>
        <c:idx val="448"/>
        <c:spPr>
          <a:solidFill>
            <a:schemeClr val="accent1"/>
          </a:solidFill>
          <a:ln w="19050">
            <a:solidFill>
              <a:schemeClr val="lt1"/>
            </a:solidFill>
          </a:ln>
          <a:effectLst/>
        </c:spPr>
      </c:pivotFmt>
      <c:pivotFmt>
        <c:idx val="449"/>
        <c:spPr>
          <a:solidFill>
            <a:schemeClr val="accent1"/>
          </a:solidFill>
          <a:ln w="19050">
            <a:solidFill>
              <a:schemeClr val="lt1"/>
            </a:solidFill>
          </a:ln>
          <a:effectLst/>
        </c:spPr>
      </c:pivotFmt>
      <c:pivotFmt>
        <c:idx val="450"/>
        <c:spPr>
          <a:solidFill>
            <a:schemeClr val="accent1"/>
          </a:solidFill>
          <a:ln w="19050">
            <a:solidFill>
              <a:schemeClr val="lt1"/>
            </a:solidFill>
          </a:ln>
          <a:effectLst/>
        </c:spPr>
      </c:pivotFmt>
      <c:pivotFmt>
        <c:idx val="451"/>
        <c:spPr>
          <a:solidFill>
            <a:schemeClr val="accent1"/>
          </a:solidFill>
          <a:ln w="19050">
            <a:solidFill>
              <a:schemeClr val="lt1"/>
            </a:solidFill>
          </a:ln>
          <a:effectLst/>
        </c:spPr>
      </c:pivotFmt>
      <c:pivotFmt>
        <c:idx val="452"/>
        <c:spPr>
          <a:solidFill>
            <a:schemeClr val="accent1"/>
          </a:solidFill>
          <a:ln w="19050">
            <a:solidFill>
              <a:schemeClr val="lt1"/>
            </a:solidFill>
          </a:ln>
          <a:effectLst/>
        </c:spPr>
      </c:pivotFmt>
      <c:pivotFmt>
        <c:idx val="453"/>
        <c:spPr>
          <a:solidFill>
            <a:schemeClr val="accent1"/>
          </a:solidFill>
          <a:ln w="19050">
            <a:solidFill>
              <a:schemeClr val="lt1"/>
            </a:solidFill>
          </a:ln>
          <a:effectLst/>
        </c:spPr>
      </c:pivotFmt>
      <c:pivotFmt>
        <c:idx val="454"/>
        <c:spPr>
          <a:solidFill>
            <a:schemeClr val="accent1"/>
          </a:solidFill>
          <a:ln w="19050">
            <a:solidFill>
              <a:schemeClr val="lt1"/>
            </a:solidFill>
          </a:ln>
          <a:effectLst/>
        </c:spPr>
      </c:pivotFmt>
      <c:pivotFmt>
        <c:idx val="455"/>
        <c:spPr>
          <a:solidFill>
            <a:schemeClr val="accent1"/>
          </a:solidFill>
          <a:ln w="19050">
            <a:solidFill>
              <a:schemeClr val="lt1"/>
            </a:solidFill>
          </a:ln>
          <a:effectLst/>
        </c:spPr>
      </c:pivotFmt>
      <c:pivotFmt>
        <c:idx val="456"/>
        <c:spPr>
          <a:solidFill>
            <a:schemeClr val="accent1"/>
          </a:solidFill>
          <a:ln w="19050">
            <a:solidFill>
              <a:schemeClr val="lt1"/>
            </a:solidFill>
          </a:ln>
          <a:effectLst/>
        </c:spPr>
      </c:pivotFmt>
      <c:pivotFmt>
        <c:idx val="457"/>
        <c:spPr>
          <a:solidFill>
            <a:schemeClr val="accent1"/>
          </a:solidFill>
          <a:ln w="19050">
            <a:solidFill>
              <a:schemeClr val="lt1"/>
            </a:solidFill>
          </a:ln>
          <a:effectLst/>
        </c:spPr>
      </c:pivotFmt>
      <c:pivotFmt>
        <c:idx val="458"/>
        <c:spPr>
          <a:solidFill>
            <a:schemeClr val="accent1"/>
          </a:solidFill>
          <a:ln w="19050">
            <a:solidFill>
              <a:schemeClr val="lt1"/>
            </a:solidFill>
          </a:ln>
          <a:effectLst/>
        </c:spPr>
      </c:pivotFmt>
      <c:pivotFmt>
        <c:idx val="459"/>
        <c:spPr>
          <a:solidFill>
            <a:schemeClr val="accent1"/>
          </a:solidFill>
          <a:ln w="19050">
            <a:solidFill>
              <a:schemeClr val="lt1"/>
            </a:solidFill>
          </a:ln>
          <a:effectLst/>
        </c:spPr>
      </c:pivotFmt>
      <c:pivotFmt>
        <c:idx val="460"/>
        <c:spPr>
          <a:solidFill>
            <a:schemeClr val="accent1"/>
          </a:solidFill>
          <a:ln w="19050">
            <a:solidFill>
              <a:schemeClr val="lt1"/>
            </a:solidFill>
          </a:ln>
          <a:effectLst/>
        </c:spPr>
      </c:pivotFmt>
      <c:pivotFmt>
        <c:idx val="461"/>
        <c:spPr>
          <a:solidFill>
            <a:schemeClr val="accent1"/>
          </a:solidFill>
          <a:ln w="19050">
            <a:solidFill>
              <a:schemeClr val="lt1"/>
            </a:solidFill>
          </a:ln>
          <a:effectLst/>
        </c:spPr>
      </c:pivotFmt>
      <c:pivotFmt>
        <c:idx val="462"/>
        <c:spPr>
          <a:solidFill>
            <a:schemeClr val="accent1"/>
          </a:solidFill>
          <a:ln w="19050">
            <a:solidFill>
              <a:schemeClr val="lt1"/>
            </a:solidFill>
          </a:ln>
          <a:effectLst/>
        </c:spPr>
      </c:pivotFmt>
      <c:pivotFmt>
        <c:idx val="463"/>
        <c:spPr>
          <a:solidFill>
            <a:schemeClr val="accent1"/>
          </a:solidFill>
          <a:ln w="19050">
            <a:solidFill>
              <a:schemeClr val="lt1"/>
            </a:solidFill>
          </a:ln>
          <a:effectLst/>
        </c:spPr>
      </c:pivotFmt>
      <c:pivotFmt>
        <c:idx val="464"/>
        <c:spPr>
          <a:solidFill>
            <a:schemeClr val="accent1"/>
          </a:solidFill>
          <a:ln w="19050">
            <a:solidFill>
              <a:schemeClr val="lt1"/>
            </a:solidFill>
          </a:ln>
          <a:effectLst/>
        </c:spPr>
      </c:pivotFmt>
      <c:pivotFmt>
        <c:idx val="465"/>
        <c:spPr>
          <a:solidFill>
            <a:schemeClr val="accent1"/>
          </a:solidFill>
          <a:ln w="19050">
            <a:solidFill>
              <a:schemeClr val="lt1"/>
            </a:solidFill>
          </a:ln>
          <a:effectLst/>
        </c:spPr>
      </c:pivotFmt>
      <c:pivotFmt>
        <c:idx val="466"/>
        <c:spPr>
          <a:solidFill>
            <a:schemeClr val="accent1"/>
          </a:solidFill>
          <a:ln w="19050">
            <a:solidFill>
              <a:schemeClr val="lt1"/>
            </a:solidFill>
          </a:ln>
          <a:effectLst/>
        </c:spPr>
      </c:pivotFmt>
      <c:pivotFmt>
        <c:idx val="467"/>
        <c:spPr>
          <a:solidFill>
            <a:schemeClr val="accent1"/>
          </a:solidFill>
          <a:ln w="19050">
            <a:solidFill>
              <a:schemeClr val="lt1"/>
            </a:solidFill>
          </a:ln>
          <a:effectLst/>
        </c:spPr>
      </c:pivotFmt>
      <c:pivotFmt>
        <c:idx val="468"/>
        <c:spPr>
          <a:solidFill>
            <a:schemeClr val="accent1"/>
          </a:solidFill>
          <a:ln w="19050">
            <a:solidFill>
              <a:schemeClr val="lt1"/>
            </a:solidFill>
          </a:ln>
          <a:effectLst/>
        </c:spPr>
      </c:pivotFmt>
      <c:pivotFmt>
        <c:idx val="469"/>
        <c:spPr>
          <a:solidFill>
            <a:schemeClr val="accent1"/>
          </a:solidFill>
          <a:ln w="19050">
            <a:solidFill>
              <a:schemeClr val="lt1"/>
            </a:solidFill>
          </a:ln>
          <a:effectLst/>
        </c:spPr>
      </c:pivotFmt>
      <c:pivotFmt>
        <c:idx val="470"/>
        <c:spPr>
          <a:solidFill>
            <a:schemeClr val="accent1"/>
          </a:solidFill>
          <a:ln w="19050">
            <a:solidFill>
              <a:schemeClr val="lt1"/>
            </a:solidFill>
          </a:ln>
          <a:effectLst/>
        </c:spPr>
      </c:pivotFmt>
      <c:pivotFmt>
        <c:idx val="471"/>
        <c:spPr>
          <a:solidFill>
            <a:schemeClr val="accent1"/>
          </a:solidFill>
          <a:ln w="19050">
            <a:solidFill>
              <a:schemeClr val="lt1"/>
            </a:solidFill>
          </a:ln>
          <a:effectLst/>
        </c:spPr>
      </c:pivotFmt>
      <c:pivotFmt>
        <c:idx val="472"/>
        <c:spPr>
          <a:solidFill>
            <a:schemeClr val="accent1"/>
          </a:solidFill>
          <a:ln w="19050">
            <a:solidFill>
              <a:schemeClr val="lt1"/>
            </a:solidFill>
          </a:ln>
          <a:effectLst/>
        </c:spPr>
      </c:pivotFmt>
      <c:pivotFmt>
        <c:idx val="473"/>
        <c:spPr>
          <a:solidFill>
            <a:schemeClr val="accent1"/>
          </a:solidFill>
          <a:ln w="19050">
            <a:solidFill>
              <a:schemeClr val="lt1"/>
            </a:solidFill>
          </a:ln>
          <a:effectLst/>
        </c:spPr>
      </c:pivotFmt>
      <c:pivotFmt>
        <c:idx val="474"/>
        <c:spPr>
          <a:solidFill>
            <a:schemeClr val="accent1"/>
          </a:solidFill>
          <a:ln w="19050">
            <a:solidFill>
              <a:schemeClr val="lt1"/>
            </a:solidFill>
          </a:ln>
          <a:effectLst/>
        </c:spPr>
      </c:pivotFmt>
      <c:pivotFmt>
        <c:idx val="475"/>
        <c:spPr>
          <a:solidFill>
            <a:schemeClr val="accent1"/>
          </a:solidFill>
          <a:ln w="19050">
            <a:solidFill>
              <a:schemeClr val="lt1"/>
            </a:solidFill>
          </a:ln>
          <a:effectLst/>
        </c:spPr>
      </c:pivotFmt>
      <c:pivotFmt>
        <c:idx val="476"/>
        <c:spPr>
          <a:solidFill>
            <a:schemeClr val="accent1"/>
          </a:solidFill>
          <a:ln w="19050">
            <a:solidFill>
              <a:schemeClr val="lt1"/>
            </a:solidFill>
          </a:ln>
          <a:effectLst/>
        </c:spPr>
      </c:pivotFmt>
      <c:pivotFmt>
        <c:idx val="477"/>
        <c:spPr>
          <a:solidFill>
            <a:schemeClr val="accent1"/>
          </a:solidFill>
          <a:ln w="19050">
            <a:solidFill>
              <a:schemeClr val="lt1"/>
            </a:solidFill>
          </a:ln>
          <a:effectLst/>
        </c:spPr>
      </c:pivotFmt>
      <c:pivotFmt>
        <c:idx val="478"/>
        <c:spPr>
          <a:solidFill>
            <a:schemeClr val="accent1"/>
          </a:solidFill>
          <a:ln w="19050">
            <a:solidFill>
              <a:schemeClr val="lt1"/>
            </a:solidFill>
          </a:ln>
          <a:effectLst/>
        </c:spPr>
      </c:pivotFmt>
      <c:pivotFmt>
        <c:idx val="479"/>
        <c:spPr>
          <a:solidFill>
            <a:schemeClr val="accent1"/>
          </a:solidFill>
          <a:ln w="19050">
            <a:solidFill>
              <a:schemeClr val="lt1"/>
            </a:solidFill>
          </a:ln>
          <a:effectLst/>
        </c:spPr>
      </c:pivotFmt>
      <c:pivotFmt>
        <c:idx val="480"/>
        <c:spPr>
          <a:solidFill>
            <a:schemeClr val="accent1"/>
          </a:solidFill>
          <a:ln w="19050">
            <a:solidFill>
              <a:schemeClr val="lt1"/>
            </a:solidFill>
          </a:ln>
          <a:effectLst/>
        </c:spPr>
      </c:pivotFmt>
      <c:pivotFmt>
        <c:idx val="481"/>
        <c:spPr>
          <a:solidFill>
            <a:schemeClr val="accent1"/>
          </a:solidFill>
          <a:ln w="19050">
            <a:solidFill>
              <a:schemeClr val="lt1"/>
            </a:solidFill>
          </a:ln>
          <a:effectLst/>
        </c:spPr>
      </c:pivotFmt>
      <c:pivotFmt>
        <c:idx val="482"/>
        <c:spPr>
          <a:solidFill>
            <a:schemeClr val="accent1"/>
          </a:solidFill>
          <a:ln w="19050">
            <a:solidFill>
              <a:schemeClr val="lt1"/>
            </a:solidFill>
          </a:ln>
          <a:effectLst/>
        </c:spPr>
      </c:pivotFmt>
      <c:pivotFmt>
        <c:idx val="483"/>
        <c:spPr>
          <a:solidFill>
            <a:schemeClr val="accent1"/>
          </a:solidFill>
          <a:ln w="19050">
            <a:solidFill>
              <a:schemeClr val="lt1"/>
            </a:solidFill>
          </a:ln>
          <a:effectLst/>
        </c:spPr>
      </c:pivotFmt>
      <c:pivotFmt>
        <c:idx val="484"/>
        <c:spPr>
          <a:solidFill>
            <a:schemeClr val="accent1"/>
          </a:solidFill>
          <a:ln w="19050">
            <a:solidFill>
              <a:schemeClr val="lt1"/>
            </a:solidFill>
          </a:ln>
          <a:effectLst/>
        </c:spPr>
      </c:pivotFmt>
      <c:pivotFmt>
        <c:idx val="485"/>
        <c:spPr>
          <a:solidFill>
            <a:schemeClr val="accent1"/>
          </a:solidFill>
          <a:ln w="19050">
            <a:solidFill>
              <a:schemeClr val="lt1"/>
            </a:solidFill>
          </a:ln>
          <a:effectLst/>
        </c:spPr>
      </c:pivotFmt>
      <c:pivotFmt>
        <c:idx val="486"/>
        <c:spPr>
          <a:solidFill>
            <a:schemeClr val="accent1"/>
          </a:solidFill>
          <a:ln w="19050">
            <a:solidFill>
              <a:schemeClr val="lt1"/>
            </a:solidFill>
          </a:ln>
          <a:effectLst/>
        </c:spPr>
      </c:pivotFmt>
      <c:pivotFmt>
        <c:idx val="487"/>
        <c:spPr>
          <a:solidFill>
            <a:schemeClr val="accent1"/>
          </a:solidFill>
          <a:ln w="19050">
            <a:solidFill>
              <a:schemeClr val="lt1"/>
            </a:solidFill>
          </a:ln>
          <a:effectLst/>
        </c:spPr>
      </c:pivotFmt>
      <c:pivotFmt>
        <c:idx val="488"/>
        <c:spPr>
          <a:solidFill>
            <a:schemeClr val="accent1"/>
          </a:solidFill>
          <a:ln w="19050">
            <a:solidFill>
              <a:schemeClr val="lt1"/>
            </a:solidFill>
          </a:ln>
          <a:effectLst/>
        </c:spPr>
      </c:pivotFmt>
      <c:pivotFmt>
        <c:idx val="489"/>
        <c:spPr>
          <a:solidFill>
            <a:schemeClr val="accent1"/>
          </a:solidFill>
          <a:ln w="19050">
            <a:solidFill>
              <a:schemeClr val="lt1"/>
            </a:solidFill>
          </a:ln>
          <a:effectLst/>
        </c:spPr>
      </c:pivotFmt>
      <c:pivotFmt>
        <c:idx val="490"/>
        <c:spPr>
          <a:solidFill>
            <a:schemeClr val="accent1"/>
          </a:solidFill>
          <a:ln w="19050">
            <a:solidFill>
              <a:schemeClr val="lt1"/>
            </a:solidFill>
          </a:ln>
          <a:effectLst/>
        </c:spPr>
      </c:pivotFmt>
      <c:pivotFmt>
        <c:idx val="491"/>
        <c:spPr>
          <a:solidFill>
            <a:schemeClr val="accent1"/>
          </a:solidFill>
          <a:ln w="19050">
            <a:solidFill>
              <a:schemeClr val="lt1"/>
            </a:solidFill>
          </a:ln>
          <a:effectLst/>
        </c:spPr>
      </c:pivotFmt>
      <c:pivotFmt>
        <c:idx val="492"/>
        <c:spPr>
          <a:solidFill>
            <a:schemeClr val="accent1"/>
          </a:solidFill>
          <a:ln w="19050">
            <a:solidFill>
              <a:schemeClr val="lt1"/>
            </a:solidFill>
          </a:ln>
          <a:effectLst/>
        </c:spPr>
      </c:pivotFmt>
      <c:pivotFmt>
        <c:idx val="493"/>
        <c:spPr>
          <a:solidFill>
            <a:schemeClr val="accent1"/>
          </a:solidFill>
          <a:ln w="19050">
            <a:solidFill>
              <a:schemeClr val="lt1"/>
            </a:solidFill>
          </a:ln>
          <a:effectLst/>
        </c:spPr>
      </c:pivotFmt>
      <c:pivotFmt>
        <c:idx val="494"/>
        <c:spPr>
          <a:solidFill>
            <a:schemeClr val="accent1"/>
          </a:solidFill>
          <a:ln w="19050">
            <a:solidFill>
              <a:schemeClr val="lt1"/>
            </a:solidFill>
          </a:ln>
          <a:effectLst/>
        </c:spPr>
      </c:pivotFmt>
      <c:pivotFmt>
        <c:idx val="495"/>
        <c:spPr>
          <a:solidFill>
            <a:schemeClr val="accent1"/>
          </a:solidFill>
          <a:ln w="19050">
            <a:solidFill>
              <a:schemeClr val="lt1"/>
            </a:solidFill>
          </a:ln>
          <a:effectLst/>
        </c:spPr>
      </c:pivotFmt>
      <c:pivotFmt>
        <c:idx val="496"/>
        <c:spPr>
          <a:solidFill>
            <a:schemeClr val="accent1"/>
          </a:solidFill>
          <a:ln w="19050">
            <a:solidFill>
              <a:schemeClr val="lt1"/>
            </a:solidFill>
          </a:ln>
          <a:effectLst/>
        </c:spPr>
      </c:pivotFmt>
      <c:pivotFmt>
        <c:idx val="497"/>
        <c:spPr>
          <a:solidFill>
            <a:schemeClr val="accent1"/>
          </a:solidFill>
          <a:ln w="19050">
            <a:solidFill>
              <a:schemeClr val="lt1"/>
            </a:solidFill>
          </a:ln>
          <a:effectLst/>
        </c:spPr>
      </c:pivotFmt>
      <c:pivotFmt>
        <c:idx val="498"/>
        <c:spPr>
          <a:solidFill>
            <a:schemeClr val="accent1"/>
          </a:solidFill>
          <a:ln w="19050">
            <a:solidFill>
              <a:schemeClr val="lt1"/>
            </a:solidFill>
          </a:ln>
          <a:effectLst/>
        </c:spPr>
      </c:pivotFmt>
      <c:pivotFmt>
        <c:idx val="499"/>
        <c:spPr>
          <a:solidFill>
            <a:schemeClr val="accent1"/>
          </a:solidFill>
          <a:ln w="19050">
            <a:solidFill>
              <a:schemeClr val="lt1"/>
            </a:solidFill>
          </a:ln>
          <a:effectLst/>
        </c:spPr>
      </c:pivotFmt>
      <c:pivotFmt>
        <c:idx val="500"/>
        <c:spPr>
          <a:solidFill>
            <a:schemeClr val="accent1"/>
          </a:solidFill>
          <a:ln w="19050">
            <a:solidFill>
              <a:schemeClr val="lt1"/>
            </a:solidFill>
          </a:ln>
          <a:effectLst/>
        </c:spPr>
      </c:pivotFmt>
      <c:pivotFmt>
        <c:idx val="501"/>
        <c:spPr>
          <a:solidFill>
            <a:schemeClr val="accent1"/>
          </a:solidFill>
          <a:ln w="19050">
            <a:solidFill>
              <a:schemeClr val="lt1"/>
            </a:solidFill>
          </a:ln>
          <a:effectLst/>
        </c:spPr>
      </c:pivotFmt>
      <c:pivotFmt>
        <c:idx val="502"/>
        <c:spPr>
          <a:solidFill>
            <a:schemeClr val="accent1"/>
          </a:solidFill>
          <a:ln w="19050">
            <a:solidFill>
              <a:schemeClr val="lt1"/>
            </a:solidFill>
          </a:ln>
          <a:effectLst/>
        </c:spPr>
      </c:pivotFmt>
      <c:pivotFmt>
        <c:idx val="503"/>
        <c:spPr>
          <a:solidFill>
            <a:schemeClr val="accent1"/>
          </a:solidFill>
          <a:ln w="19050">
            <a:solidFill>
              <a:schemeClr val="lt1"/>
            </a:solidFill>
          </a:ln>
          <a:effectLst/>
        </c:spPr>
      </c:pivotFmt>
      <c:pivotFmt>
        <c:idx val="504"/>
        <c:spPr>
          <a:solidFill>
            <a:schemeClr val="accent1"/>
          </a:solidFill>
          <a:ln w="19050">
            <a:solidFill>
              <a:schemeClr val="lt1"/>
            </a:solidFill>
          </a:ln>
          <a:effectLst/>
        </c:spPr>
      </c:pivotFmt>
      <c:pivotFmt>
        <c:idx val="505"/>
        <c:spPr>
          <a:solidFill>
            <a:schemeClr val="accent1"/>
          </a:solidFill>
          <a:ln w="19050">
            <a:solidFill>
              <a:schemeClr val="lt1"/>
            </a:solidFill>
          </a:ln>
          <a:effectLst/>
        </c:spPr>
      </c:pivotFmt>
      <c:pivotFmt>
        <c:idx val="506"/>
        <c:spPr>
          <a:solidFill>
            <a:schemeClr val="accent1"/>
          </a:solidFill>
          <a:ln w="19050">
            <a:solidFill>
              <a:schemeClr val="lt1"/>
            </a:solidFill>
          </a:ln>
          <a:effectLst/>
        </c:spPr>
      </c:pivotFmt>
      <c:pivotFmt>
        <c:idx val="507"/>
        <c:spPr>
          <a:solidFill>
            <a:schemeClr val="accent1"/>
          </a:solidFill>
          <a:ln w="19050">
            <a:solidFill>
              <a:schemeClr val="lt1"/>
            </a:solidFill>
          </a:ln>
          <a:effectLst/>
        </c:spPr>
      </c:pivotFmt>
      <c:pivotFmt>
        <c:idx val="508"/>
        <c:spPr>
          <a:solidFill>
            <a:schemeClr val="accent1"/>
          </a:solidFill>
          <a:ln w="19050">
            <a:solidFill>
              <a:schemeClr val="lt1"/>
            </a:solidFill>
          </a:ln>
          <a:effectLst/>
        </c:spPr>
      </c:pivotFmt>
      <c:pivotFmt>
        <c:idx val="509"/>
        <c:spPr>
          <a:solidFill>
            <a:schemeClr val="accent1"/>
          </a:solidFill>
          <a:ln w="19050">
            <a:solidFill>
              <a:schemeClr val="lt1"/>
            </a:solidFill>
          </a:ln>
          <a:effectLst/>
        </c:spPr>
      </c:pivotFmt>
      <c:pivotFmt>
        <c:idx val="510"/>
        <c:spPr>
          <a:solidFill>
            <a:schemeClr val="accent1"/>
          </a:solidFill>
          <a:ln w="19050">
            <a:solidFill>
              <a:schemeClr val="lt1"/>
            </a:solidFill>
          </a:ln>
          <a:effectLst/>
        </c:spPr>
      </c:pivotFmt>
      <c:pivotFmt>
        <c:idx val="511"/>
        <c:spPr>
          <a:solidFill>
            <a:schemeClr val="accent1"/>
          </a:solidFill>
          <a:ln w="19050">
            <a:solidFill>
              <a:schemeClr val="lt1"/>
            </a:solidFill>
          </a:ln>
          <a:effectLst/>
        </c:spPr>
      </c:pivotFmt>
      <c:pivotFmt>
        <c:idx val="512"/>
        <c:spPr>
          <a:solidFill>
            <a:schemeClr val="accent1"/>
          </a:solidFill>
          <a:ln w="19050">
            <a:solidFill>
              <a:schemeClr val="lt1"/>
            </a:solidFill>
          </a:ln>
          <a:effectLst/>
        </c:spPr>
      </c:pivotFmt>
      <c:pivotFmt>
        <c:idx val="513"/>
        <c:spPr>
          <a:solidFill>
            <a:schemeClr val="accent1"/>
          </a:solidFill>
          <a:ln w="19050">
            <a:solidFill>
              <a:schemeClr val="lt1"/>
            </a:solidFill>
          </a:ln>
          <a:effectLst/>
        </c:spPr>
      </c:pivotFmt>
      <c:pivotFmt>
        <c:idx val="514"/>
        <c:spPr>
          <a:solidFill>
            <a:schemeClr val="accent1"/>
          </a:solidFill>
          <a:ln w="19050">
            <a:solidFill>
              <a:schemeClr val="lt1"/>
            </a:solidFill>
          </a:ln>
          <a:effectLst/>
        </c:spPr>
      </c:pivotFmt>
      <c:pivotFmt>
        <c:idx val="515"/>
        <c:spPr>
          <a:solidFill>
            <a:schemeClr val="accent1"/>
          </a:solidFill>
          <a:ln w="19050">
            <a:solidFill>
              <a:schemeClr val="lt1"/>
            </a:solidFill>
          </a:ln>
          <a:effectLst/>
        </c:spPr>
      </c:pivotFmt>
      <c:pivotFmt>
        <c:idx val="516"/>
        <c:spPr>
          <a:solidFill>
            <a:schemeClr val="accent1"/>
          </a:solidFill>
          <a:ln w="19050">
            <a:solidFill>
              <a:schemeClr val="lt1"/>
            </a:solidFill>
          </a:ln>
          <a:effectLst/>
        </c:spPr>
      </c:pivotFmt>
      <c:pivotFmt>
        <c:idx val="517"/>
        <c:spPr>
          <a:solidFill>
            <a:schemeClr val="accent1"/>
          </a:solidFill>
          <a:ln w="19050">
            <a:solidFill>
              <a:schemeClr val="lt1"/>
            </a:solidFill>
          </a:ln>
          <a:effectLst/>
        </c:spPr>
      </c:pivotFmt>
      <c:pivotFmt>
        <c:idx val="518"/>
        <c:spPr>
          <a:solidFill>
            <a:schemeClr val="accent1"/>
          </a:solidFill>
          <a:ln w="19050">
            <a:solidFill>
              <a:schemeClr val="lt1"/>
            </a:solidFill>
          </a:ln>
          <a:effectLst/>
        </c:spPr>
      </c:pivotFmt>
      <c:pivotFmt>
        <c:idx val="519"/>
        <c:spPr>
          <a:solidFill>
            <a:schemeClr val="accent1"/>
          </a:solidFill>
          <a:ln w="19050">
            <a:solidFill>
              <a:schemeClr val="lt1"/>
            </a:solidFill>
          </a:ln>
          <a:effectLst/>
        </c:spPr>
      </c:pivotFmt>
      <c:pivotFmt>
        <c:idx val="520"/>
        <c:spPr>
          <a:solidFill>
            <a:schemeClr val="accent1"/>
          </a:solidFill>
          <a:ln w="19050">
            <a:solidFill>
              <a:schemeClr val="lt1"/>
            </a:solidFill>
          </a:ln>
          <a:effectLst/>
        </c:spPr>
      </c:pivotFmt>
      <c:pivotFmt>
        <c:idx val="521"/>
        <c:spPr>
          <a:solidFill>
            <a:schemeClr val="accent1"/>
          </a:solidFill>
          <a:ln w="19050">
            <a:solidFill>
              <a:schemeClr val="lt1"/>
            </a:solidFill>
          </a:ln>
          <a:effectLst/>
        </c:spPr>
      </c:pivotFmt>
      <c:pivotFmt>
        <c:idx val="522"/>
        <c:spPr>
          <a:solidFill>
            <a:schemeClr val="accent1"/>
          </a:solidFill>
          <a:ln w="19050">
            <a:solidFill>
              <a:schemeClr val="lt1"/>
            </a:solidFill>
          </a:ln>
          <a:effectLst/>
        </c:spPr>
      </c:pivotFmt>
      <c:pivotFmt>
        <c:idx val="523"/>
        <c:spPr>
          <a:solidFill>
            <a:schemeClr val="accent1"/>
          </a:solidFill>
          <a:ln w="19050">
            <a:solidFill>
              <a:schemeClr val="lt1"/>
            </a:solidFill>
          </a:ln>
          <a:effectLst/>
        </c:spPr>
      </c:pivotFmt>
      <c:pivotFmt>
        <c:idx val="524"/>
        <c:spPr>
          <a:solidFill>
            <a:schemeClr val="accent1"/>
          </a:solidFill>
          <a:ln w="19050">
            <a:solidFill>
              <a:schemeClr val="lt1"/>
            </a:solidFill>
          </a:ln>
          <a:effectLst/>
        </c:spPr>
      </c:pivotFmt>
      <c:pivotFmt>
        <c:idx val="525"/>
        <c:spPr>
          <a:solidFill>
            <a:schemeClr val="accent1"/>
          </a:solidFill>
          <a:ln w="19050">
            <a:solidFill>
              <a:schemeClr val="lt1"/>
            </a:solidFill>
          </a:ln>
          <a:effectLst/>
        </c:spPr>
      </c:pivotFmt>
      <c:pivotFmt>
        <c:idx val="526"/>
        <c:spPr>
          <a:solidFill>
            <a:schemeClr val="accent1"/>
          </a:solidFill>
          <a:ln w="19050">
            <a:solidFill>
              <a:schemeClr val="lt1"/>
            </a:solidFill>
          </a:ln>
          <a:effectLst/>
        </c:spPr>
      </c:pivotFmt>
      <c:pivotFmt>
        <c:idx val="527"/>
        <c:spPr>
          <a:solidFill>
            <a:schemeClr val="accent1"/>
          </a:solidFill>
          <a:ln w="19050">
            <a:solidFill>
              <a:schemeClr val="lt1"/>
            </a:solidFill>
          </a:ln>
          <a:effectLst/>
        </c:spPr>
      </c:pivotFmt>
      <c:pivotFmt>
        <c:idx val="528"/>
        <c:spPr>
          <a:solidFill>
            <a:schemeClr val="accent1"/>
          </a:solidFill>
          <a:ln w="19050">
            <a:solidFill>
              <a:schemeClr val="lt1"/>
            </a:solidFill>
          </a:ln>
          <a:effectLst/>
        </c:spPr>
      </c:pivotFmt>
      <c:pivotFmt>
        <c:idx val="529"/>
        <c:spPr>
          <a:solidFill>
            <a:schemeClr val="accent1"/>
          </a:solidFill>
          <a:ln w="19050">
            <a:solidFill>
              <a:schemeClr val="lt1"/>
            </a:solidFill>
          </a:ln>
          <a:effectLst/>
        </c:spPr>
      </c:pivotFmt>
      <c:pivotFmt>
        <c:idx val="530"/>
        <c:spPr>
          <a:solidFill>
            <a:schemeClr val="accent1"/>
          </a:solidFill>
          <a:ln w="19050">
            <a:solidFill>
              <a:schemeClr val="lt1"/>
            </a:solidFill>
          </a:ln>
          <a:effectLst/>
        </c:spPr>
      </c:pivotFmt>
      <c:pivotFmt>
        <c:idx val="531"/>
        <c:spPr>
          <a:solidFill>
            <a:schemeClr val="accent1"/>
          </a:solidFill>
          <a:ln w="19050">
            <a:solidFill>
              <a:schemeClr val="lt1"/>
            </a:solidFill>
          </a:ln>
          <a:effectLst/>
        </c:spPr>
      </c:pivotFmt>
      <c:pivotFmt>
        <c:idx val="532"/>
        <c:spPr>
          <a:solidFill>
            <a:schemeClr val="accent1"/>
          </a:solidFill>
          <a:ln w="19050">
            <a:solidFill>
              <a:schemeClr val="lt1"/>
            </a:solidFill>
          </a:ln>
          <a:effectLst/>
        </c:spPr>
      </c:pivotFmt>
      <c:pivotFmt>
        <c:idx val="533"/>
        <c:spPr>
          <a:solidFill>
            <a:schemeClr val="accent1"/>
          </a:solidFill>
          <a:ln w="19050">
            <a:solidFill>
              <a:schemeClr val="lt1"/>
            </a:solidFill>
          </a:ln>
          <a:effectLst/>
        </c:spPr>
      </c:pivotFmt>
      <c:pivotFmt>
        <c:idx val="534"/>
        <c:spPr>
          <a:solidFill>
            <a:schemeClr val="accent1"/>
          </a:solidFill>
          <a:ln w="19050">
            <a:solidFill>
              <a:schemeClr val="lt1"/>
            </a:solidFill>
          </a:ln>
          <a:effectLst/>
        </c:spPr>
      </c:pivotFmt>
      <c:pivotFmt>
        <c:idx val="535"/>
        <c:spPr>
          <a:solidFill>
            <a:schemeClr val="accent1"/>
          </a:solidFill>
          <a:ln w="19050">
            <a:solidFill>
              <a:schemeClr val="lt1"/>
            </a:solidFill>
          </a:ln>
          <a:effectLst/>
        </c:spPr>
      </c:pivotFmt>
      <c:pivotFmt>
        <c:idx val="536"/>
        <c:spPr>
          <a:solidFill>
            <a:schemeClr val="accent1"/>
          </a:solidFill>
          <a:ln w="19050">
            <a:solidFill>
              <a:schemeClr val="lt1"/>
            </a:solidFill>
          </a:ln>
          <a:effectLst/>
        </c:spPr>
      </c:pivotFmt>
      <c:pivotFmt>
        <c:idx val="537"/>
        <c:spPr>
          <a:solidFill>
            <a:schemeClr val="accent1"/>
          </a:solidFill>
          <a:ln w="19050">
            <a:solidFill>
              <a:schemeClr val="lt1"/>
            </a:solidFill>
          </a:ln>
          <a:effectLst/>
        </c:spPr>
      </c:pivotFmt>
      <c:pivotFmt>
        <c:idx val="538"/>
        <c:spPr>
          <a:solidFill>
            <a:schemeClr val="accent1"/>
          </a:solidFill>
          <a:ln w="19050">
            <a:solidFill>
              <a:schemeClr val="lt1"/>
            </a:solidFill>
          </a:ln>
          <a:effectLst/>
        </c:spPr>
      </c:pivotFmt>
      <c:pivotFmt>
        <c:idx val="539"/>
        <c:spPr>
          <a:solidFill>
            <a:schemeClr val="accent1"/>
          </a:solidFill>
          <a:ln w="19050">
            <a:solidFill>
              <a:schemeClr val="lt1"/>
            </a:solidFill>
          </a:ln>
          <a:effectLst/>
        </c:spPr>
      </c:pivotFmt>
      <c:pivotFmt>
        <c:idx val="540"/>
        <c:spPr>
          <a:solidFill>
            <a:schemeClr val="accent1"/>
          </a:solidFill>
          <a:ln w="19050">
            <a:solidFill>
              <a:schemeClr val="lt1"/>
            </a:solidFill>
          </a:ln>
          <a:effectLst/>
        </c:spPr>
      </c:pivotFmt>
      <c:pivotFmt>
        <c:idx val="541"/>
        <c:spPr>
          <a:solidFill>
            <a:schemeClr val="accent1"/>
          </a:solidFill>
          <a:ln w="19050">
            <a:solidFill>
              <a:schemeClr val="lt1"/>
            </a:solidFill>
          </a:ln>
          <a:effectLst/>
        </c:spPr>
      </c:pivotFmt>
      <c:pivotFmt>
        <c:idx val="542"/>
        <c:spPr>
          <a:solidFill>
            <a:schemeClr val="accent1"/>
          </a:solidFill>
          <a:ln w="19050">
            <a:solidFill>
              <a:schemeClr val="lt1"/>
            </a:solidFill>
          </a:ln>
          <a:effectLst/>
        </c:spPr>
      </c:pivotFmt>
      <c:pivotFmt>
        <c:idx val="543"/>
        <c:spPr>
          <a:solidFill>
            <a:schemeClr val="accent1"/>
          </a:solidFill>
          <a:ln w="19050">
            <a:solidFill>
              <a:schemeClr val="lt1"/>
            </a:solidFill>
          </a:ln>
          <a:effectLst/>
        </c:spPr>
      </c:pivotFmt>
      <c:pivotFmt>
        <c:idx val="544"/>
        <c:spPr>
          <a:solidFill>
            <a:schemeClr val="accent1"/>
          </a:solidFill>
          <a:ln w="19050">
            <a:solidFill>
              <a:schemeClr val="lt1"/>
            </a:solidFill>
          </a:ln>
          <a:effectLst/>
        </c:spPr>
      </c:pivotFmt>
      <c:pivotFmt>
        <c:idx val="545"/>
        <c:spPr>
          <a:solidFill>
            <a:schemeClr val="accent1"/>
          </a:solidFill>
          <a:ln w="19050">
            <a:solidFill>
              <a:schemeClr val="lt1"/>
            </a:solidFill>
          </a:ln>
          <a:effectLst/>
        </c:spPr>
      </c:pivotFmt>
      <c:pivotFmt>
        <c:idx val="546"/>
        <c:spPr>
          <a:solidFill>
            <a:schemeClr val="accent1"/>
          </a:solidFill>
          <a:ln w="19050">
            <a:solidFill>
              <a:schemeClr val="lt1"/>
            </a:solidFill>
          </a:ln>
          <a:effectLst/>
        </c:spPr>
      </c:pivotFmt>
      <c:pivotFmt>
        <c:idx val="547"/>
        <c:spPr>
          <a:solidFill>
            <a:schemeClr val="accent1"/>
          </a:solidFill>
          <a:ln w="19050">
            <a:solidFill>
              <a:schemeClr val="lt1"/>
            </a:solidFill>
          </a:ln>
          <a:effectLst/>
        </c:spPr>
      </c:pivotFmt>
      <c:pivotFmt>
        <c:idx val="548"/>
        <c:spPr>
          <a:solidFill>
            <a:schemeClr val="accent1"/>
          </a:solidFill>
          <a:ln w="19050">
            <a:solidFill>
              <a:schemeClr val="lt1"/>
            </a:solidFill>
          </a:ln>
          <a:effectLst/>
        </c:spPr>
      </c:pivotFmt>
      <c:pivotFmt>
        <c:idx val="549"/>
        <c:spPr>
          <a:solidFill>
            <a:schemeClr val="accent1"/>
          </a:solidFill>
          <a:ln w="19050">
            <a:solidFill>
              <a:schemeClr val="lt1"/>
            </a:solidFill>
          </a:ln>
          <a:effectLst/>
        </c:spPr>
      </c:pivotFmt>
      <c:pivotFmt>
        <c:idx val="550"/>
        <c:spPr>
          <a:solidFill>
            <a:schemeClr val="accent1"/>
          </a:solidFill>
          <a:ln w="19050">
            <a:solidFill>
              <a:schemeClr val="lt1"/>
            </a:solidFill>
          </a:ln>
          <a:effectLst/>
        </c:spPr>
      </c:pivotFmt>
      <c:pivotFmt>
        <c:idx val="551"/>
        <c:spPr>
          <a:solidFill>
            <a:schemeClr val="accent1"/>
          </a:solidFill>
          <a:ln w="19050">
            <a:solidFill>
              <a:schemeClr val="lt1"/>
            </a:solidFill>
          </a:ln>
          <a:effectLst/>
        </c:spPr>
      </c:pivotFmt>
      <c:pivotFmt>
        <c:idx val="552"/>
        <c:spPr>
          <a:solidFill>
            <a:schemeClr val="accent1"/>
          </a:solidFill>
          <a:ln w="19050">
            <a:solidFill>
              <a:schemeClr val="lt1"/>
            </a:solidFill>
          </a:ln>
          <a:effectLst/>
        </c:spPr>
      </c:pivotFmt>
      <c:pivotFmt>
        <c:idx val="553"/>
        <c:spPr>
          <a:solidFill>
            <a:schemeClr val="accent1"/>
          </a:solidFill>
          <a:ln w="19050">
            <a:solidFill>
              <a:schemeClr val="lt1"/>
            </a:solidFill>
          </a:ln>
          <a:effectLst/>
        </c:spPr>
      </c:pivotFmt>
      <c:pivotFmt>
        <c:idx val="554"/>
        <c:spPr>
          <a:solidFill>
            <a:schemeClr val="accent1"/>
          </a:solidFill>
          <a:ln w="19050">
            <a:solidFill>
              <a:schemeClr val="lt1"/>
            </a:solidFill>
          </a:ln>
          <a:effectLst/>
        </c:spPr>
      </c:pivotFmt>
      <c:pivotFmt>
        <c:idx val="555"/>
        <c:spPr>
          <a:solidFill>
            <a:schemeClr val="accent1"/>
          </a:solidFill>
          <a:ln w="19050">
            <a:solidFill>
              <a:schemeClr val="lt1"/>
            </a:solidFill>
          </a:ln>
          <a:effectLst/>
        </c:spPr>
      </c:pivotFmt>
      <c:pivotFmt>
        <c:idx val="556"/>
        <c:spPr>
          <a:solidFill>
            <a:schemeClr val="accent1"/>
          </a:solidFill>
          <a:ln w="19050">
            <a:solidFill>
              <a:schemeClr val="lt1"/>
            </a:solidFill>
          </a:ln>
          <a:effectLst/>
        </c:spPr>
      </c:pivotFmt>
      <c:pivotFmt>
        <c:idx val="557"/>
        <c:spPr>
          <a:solidFill>
            <a:schemeClr val="accent1"/>
          </a:solidFill>
          <a:ln w="19050">
            <a:solidFill>
              <a:schemeClr val="lt1"/>
            </a:solidFill>
          </a:ln>
          <a:effectLst/>
        </c:spPr>
      </c:pivotFmt>
      <c:pivotFmt>
        <c:idx val="558"/>
        <c:spPr>
          <a:solidFill>
            <a:schemeClr val="accent1"/>
          </a:solidFill>
          <a:ln w="19050">
            <a:solidFill>
              <a:schemeClr val="lt1"/>
            </a:solidFill>
          </a:ln>
          <a:effectLst/>
        </c:spPr>
      </c:pivotFmt>
      <c:pivotFmt>
        <c:idx val="559"/>
        <c:spPr>
          <a:solidFill>
            <a:schemeClr val="accent1"/>
          </a:solidFill>
          <a:ln w="19050">
            <a:solidFill>
              <a:schemeClr val="lt1"/>
            </a:solidFill>
          </a:ln>
          <a:effectLst/>
        </c:spPr>
      </c:pivotFmt>
      <c:pivotFmt>
        <c:idx val="560"/>
        <c:spPr>
          <a:solidFill>
            <a:schemeClr val="accent1"/>
          </a:solidFill>
          <a:ln w="19050">
            <a:solidFill>
              <a:schemeClr val="lt1"/>
            </a:solidFill>
          </a:ln>
          <a:effectLst/>
        </c:spPr>
      </c:pivotFmt>
      <c:pivotFmt>
        <c:idx val="561"/>
        <c:spPr>
          <a:solidFill>
            <a:schemeClr val="accent1"/>
          </a:solidFill>
          <a:ln w="19050">
            <a:solidFill>
              <a:schemeClr val="lt1"/>
            </a:solidFill>
          </a:ln>
          <a:effectLst/>
        </c:spPr>
      </c:pivotFmt>
      <c:pivotFmt>
        <c:idx val="562"/>
        <c:spPr>
          <a:solidFill>
            <a:schemeClr val="accent1"/>
          </a:solidFill>
          <a:ln w="19050">
            <a:solidFill>
              <a:schemeClr val="lt1"/>
            </a:solidFill>
          </a:ln>
          <a:effectLst/>
        </c:spPr>
      </c:pivotFmt>
      <c:pivotFmt>
        <c:idx val="563"/>
        <c:spPr>
          <a:solidFill>
            <a:schemeClr val="accent1"/>
          </a:solidFill>
          <a:ln w="19050">
            <a:solidFill>
              <a:schemeClr val="lt1"/>
            </a:solidFill>
          </a:ln>
          <a:effectLst/>
        </c:spPr>
      </c:pivotFmt>
      <c:pivotFmt>
        <c:idx val="564"/>
        <c:spPr>
          <a:solidFill>
            <a:schemeClr val="accent1"/>
          </a:solidFill>
          <a:ln w="19050">
            <a:solidFill>
              <a:schemeClr val="lt1"/>
            </a:solidFill>
          </a:ln>
          <a:effectLst/>
        </c:spPr>
      </c:pivotFmt>
      <c:pivotFmt>
        <c:idx val="565"/>
        <c:spPr>
          <a:solidFill>
            <a:schemeClr val="accent1"/>
          </a:solidFill>
          <a:ln w="19050">
            <a:solidFill>
              <a:schemeClr val="lt1"/>
            </a:solidFill>
          </a:ln>
          <a:effectLst/>
        </c:spPr>
      </c:pivotFmt>
      <c:pivotFmt>
        <c:idx val="566"/>
        <c:spPr>
          <a:solidFill>
            <a:schemeClr val="accent1"/>
          </a:solidFill>
          <a:ln w="19050">
            <a:solidFill>
              <a:schemeClr val="lt1"/>
            </a:solidFill>
          </a:ln>
          <a:effectLst/>
        </c:spPr>
      </c:pivotFmt>
      <c:pivotFmt>
        <c:idx val="567"/>
        <c:spPr>
          <a:solidFill>
            <a:schemeClr val="accent1"/>
          </a:solidFill>
          <a:ln w="19050">
            <a:solidFill>
              <a:schemeClr val="lt1"/>
            </a:solidFill>
          </a:ln>
          <a:effectLst/>
        </c:spPr>
      </c:pivotFmt>
      <c:pivotFmt>
        <c:idx val="568"/>
        <c:spPr>
          <a:solidFill>
            <a:schemeClr val="accent1"/>
          </a:solidFill>
          <a:ln w="19050">
            <a:solidFill>
              <a:schemeClr val="lt1"/>
            </a:solidFill>
          </a:ln>
          <a:effectLst/>
        </c:spPr>
      </c:pivotFmt>
      <c:pivotFmt>
        <c:idx val="569"/>
        <c:spPr>
          <a:solidFill>
            <a:schemeClr val="accent1"/>
          </a:solidFill>
          <a:ln w="19050">
            <a:solidFill>
              <a:schemeClr val="lt1"/>
            </a:solidFill>
          </a:ln>
          <a:effectLst/>
        </c:spPr>
      </c:pivotFmt>
      <c:pivotFmt>
        <c:idx val="570"/>
        <c:spPr>
          <a:solidFill>
            <a:schemeClr val="accent1"/>
          </a:solidFill>
          <a:ln w="19050">
            <a:solidFill>
              <a:schemeClr val="lt1"/>
            </a:solidFill>
          </a:ln>
          <a:effectLst/>
        </c:spPr>
      </c:pivotFmt>
      <c:pivotFmt>
        <c:idx val="571"/>
        <c:spPr>
          <a:solidFill>
            <a:schemeClr val="accent1"/>
          </a:solidFill>
          <a:ln w="19050">
            <a:solidFill>
              <a:schemeClr val="lt1"/>
            </a:solidFill>
          </a:ln>
          <a:effectLst/>
        </c:spPr>
      </c:pivotFmt>
      <c:pivotFmt>
        <c:idx val="572"/>
        <c:spPr>
          <a:solidFill>
            <a:schemeClr val="accent1"/>
          </a:solidFill>
          <a:ln w="19050">
            <a:solidFill>
              <a:schemeClr val="lt1"/>
            </a:solidFill>
          </a:ln>
          <a:effectLst/>
        </c:spPr>
      </c:pivotFmt>
      <c:pivotFmt>
        <c:idx val="573"/>
        <c:spPr>
          <a:solidFill>
            <a:schemeClr val="accent1"/>
          </a:solidFill>
          <a:ln w="19050">
            <a:solidFill>
              <a:schemeClr val="lt1"/>
            </a:solidFill>
          </a:ln>
          <a:effectLst/>
        </c:spPr>
      </c:pivotFmt>
      <c:pivotFmt>
        <c:idx val="574"/>
        <c:spPr>
          <a:solidFill>
            <a:schemeClr val="accent1"/>
          </a:solidFill>
          <a:ln w="19050">
            <a:solidFill>
              <a:schemeClr val="lt1"/>
            </a:solidFill>
          </a:ln>
          <a:effectLst/>
        </c:spPr>
      </c:pivotFmt>
      <c:pivotFmt>
        <c:idx val="575"/>
        <c:spPr>
          <a:solidFill>
            <a:schemeClr val="accent1"/>
          </a:solidFill>
          <a:ln w="19050">
            <a:solidFill>
              <a:schemeClr val="lt1"/>
            </a:solidFill>
          </a:ln>
          <a:effectLst/>
        </c:spPr>
      </c:pivotFmt>
      <c:pivotFmt>
        <c:idx val="576"/>
        <c:spPr>
          <a:solidFill>
            <a:schemeClr val="accent1"/>
          </a:solidFill>
          <a:ln w="19050">
            <a:solidFill>
              <a:schemeClr val="lt1"/>
            </a:solidFill>
          </a:ln>
          <a:effectLst/>
        </c:spPr>
      </c:pivotFmt>
      <c:pivotFmt>
        <c:idx val="577"/>
        <c:spPr>
          <a:solidFill>
            <a:schemeClr val="accent1"/>
          </a:solidFill>
          <a:ln w="19050">
            <a:solidFill>
              <a:schemeClr val="lt1"/>
            </a:solidFill>
          </a:ln>
          <a:effectLst/>
        </c:spPr>
      </c:pivotFmt>
      <c:pivotFmt>
        <c:idx val="578"/>
        <c:spPr>
          <a:solidFill>
            <a:schemeClr val="accent1"/>
          </a:solidFill>
          <a:ln w="19050">
            <a:solidFill>
              <a:schemeClr val="lt1"/>
            </a:solidFill>
          </a:ln>
          <a:effectLst/>
        </c:spPr>
      </c:pivotFmt>
      <c:pivotFmt>
        <c:idx val="579"/>
        <c:spPr>
          <a:solidFill>
            <a:schemeClr val="accent1"/>
          </a:solidFill>
          <a:ln w="19050">
            <a:solidFill>
              <a:schemeClr val="lt1"/>
            </a:solidFill>
          </a:ln>
          <a:effectLst/>
        </c:spPr>
      </c:pivotFmt>
      <c:pivotFmt>
        <c:idx val="580"/>
        <c:spPr>
          <a:solidFill>
            <a:schemeClr val="accent1"/>
          </a:solidFill>
          <a:ln w="19050">
            <a:solidFill>
              <a:schemeClr val="lt1"/>
            </a:solidFill>
          </a:ln>
          <a:effectLst/>
        </c:spPr>
      </c:pivotFmt>
      <c:pivotFmt>
        <c:idx val="581"/>
        <c:spPr>
          <a:solidFill>
            <a:schemeClr val="accent1"/>
          </a:solidFill>
          <a:ln w="19050">
            <a:solidFill>
              <a:schemeClr val="lt1"/>
            </a:solidFill>
          </a:ln>
          <a:effectLst/>
        </c:spPr>
      </c:pivotFmt>
      <c:pivotFmt>
        <c:idx val="582"/>
        <c:spPr>
          <a:solidFill>
            <a:schemeClr val="accent1"/>
          </a:solidFill>
          <a:ln w="19050">
            <a:solidFill>
              <a:schemeClr val="lt1"/>
            </a:solidFill>
          </a:ln>
          <a:effectLst/>
        </c:spPr>
      </c:pivotFmt>
      <c:pivotFmt>
        <c:idx val="583"/>
        <c:spPr>
          <a:solidFill>
            <a:schemeClr val="accent1"/>
          </a:solidFill>
          <a:ln w="19050">
            <a:solidFill>
              <a:schemeClr val="lt1"/>
            </a:solidFill>
          </a:ln>
          <a:effectLst/>
        </c:spPr>
      </c:pivotFmt>
      <c:pivotFmt>
        <c:idx val="584"/>
        <c:spPr>
          <a:solidFill>
            <a:schemeClr val="accent1"/>
          </a:solidFill>
          <a:ln w="19050">
            <a:solidFill>
              <a:schemeClr val="lt1"/>
            </a:solidFill>
          </a:ln>
          <a:effectLst/>
        </c:spPr>
      </c:pivotFmt>
      <c:pivotFmt>
        <c:idx val="585"/>
        <c:spPr>
          <a:solidFill>
            <a:schemeClr val="accent1"/>
          </a:solidFill>
          <a:ln w="19050">
            <a:solidFill>
              <a:schemeClr val="lt1"/>
            </a:solidFill>
          </a:ln>
          <a:effectLst/>
        </c:spPr>
      </c:pivotFmt>
      <c:pivotFmt>
        <c:idx val="586"/>
        <c:spPr>
          <a:solidFill>
            <a:schemeClr val="accent1"/>
          </a:solidFill>
          <a:ln w="19050">
            <a:solidFill>
              <a:schemeClr val="lt1"/>
            </a:solidFill>
          </a:ln>
          <a:effectLst/>
        </c:spPr>
      </c:pivotFmt>
      <c:pivotFmt>
        <c:idx val="587"/>
        <c:spPr>
          <a:solidFill>
            <a:schemeClr val="accent1"/>
          </a:solidFill>
          <a:ln w="19050">
            <a:solidFill>
              <a:schemeClr val="lt1"/>
            </a:solidFill>
          </a:ln>
          <a:effectLst/>
        </c:spPr>
      </c:pivotFmt>
      <c:pivotFmt>
        <c:idx val="588"/>
        <c:spPr>
          <a:solidFill>
            <a:schemeClr val="accent1"/>
          </a:solidFill>
          <a:ln w="19050">
            <a:solidFill>
              <a:schemeClr val="lt1"/>
            </a:solidFill>
          </a:ln>
          <a:effectLst/>
        </c:spPr>
      </c:pivotFmt>
      <c:pivotFmt>
        <c:idx val="589"/>
        <c:spPr>
          <a:solidFill>
            <a:schemeClr val="accent1"/>
          </a:solidFill>
          <a:ln w="19050">
            <a:solidFill>
              <a:schemeClr val="lt1"/>
            </a:solidFill>
          </a:ln>
          <a:effectLst/>
        </c:spPr>
      </c:pivotFmt>
      <c:pivotFmt>
        <c:idx val="590"/>
        <c:spPr>
          <a:solidFill>
            <a:schemeClr val="accent1"/>
          </a:solidFill>
          <a:ln w="19050">
            <a:solidFill>
              <a:schemeClr val="lt1"/>
            </a:solidFill>
          </a:ln>
          <a:effectLst/>
        </c:spPr>
      </c:pivotFmt>
      <c:pivotFmt>
        <c:idx val="591"/>
        <c:spPr>
          <a:solidFill>
            <a:schemeClr val="accent1"/>
          </a:solidFill>
          <a:ln w="19050">
            <a:solidFill>
              <a:schemeClr val="lt1"/>
            </a:solidFill>
          </a:ln>
          <a:effectLst/>
        </c:spPr>
      </c:pivotFmt>
      <c:pivotFmt>
        <c:idx val="592"/>
        <c:spPr>
          <a:solidFill>
            <a:schemeClr val="accent1"/>
          </a:solidFill>
          <a:ln w="19050">
            <a:solidFill>
              <a:schemeClr val="lt1"/>
            </a:solidFill>
          </a:ln>
          <a:effectLst/>
        </c:spPr>
      </c:pivotFmt>
      <c:pivotFmt>
        <c:idx val="593"/>
        <c:spPr>
          <a:solidFill>
            <a:schemeClr val="accent1"/>
          </a:solidFill>
          <a:ln w="19050">
            <a:solidFill>
              <a:schemeClr val="lt1"/>
            </a:solidFill>
          </a:ln>
          <a:effectLst/>
        </c:spPr>
      </c:pivotFmt>
      <c:pivotFmt>
        <c:idx val="594"/>
        <c:spPr>
          <a:solidFill>
            <a:schemeClr val="accent1"/>
          </a:solidFill>
          <a:ln w="19050">
            <a:solidFill>
              <a:schemeClr val="lt1"/>
            </a:solidFill>
          </a:ln>
          <a:effectLst/>
        </c:spPr>
      </c:pivotFmt>
      <c:pivotFmt>
        <c:idx val="595"/>
        <c:spPr>
          <a:solidFill>
            <a:schemeClr val="accent1"/>
          </a:solidFill>
          <a:ln w="19050">
            <a:solidFill>
              <a:schemeClr val="lt1"/>
            </a:solidFill>
          </a:ln>
          <a:effectLst/>
        </c:spPr>
      </c:pivotFmt>
      <c:pivotFmt>
        <c:idx val="596"/>
        <c:spPr>
          <a:solidFill>
            <a:schemeClr val="accent1"/>
          </a:solidFill>
          <a:ln w="19050">
            <a:solidFill>
              <a:schemeClr val="lt1"/>
            </a:solidFill>
          </a:ln>
          <a:effectLst/>
        </c:spPr>
      </c:pivotFmt>
      <c:pivotFmt>
        <c:idx val="597"/>
        <c:spPr>
          <a:solidFill>
            <a:schemeClr val="accent1"/>
          </a:solidFill>
          <a:ln w="19050">
            <a:solidFill>
              <a:schemeClr val="lt1"/>
            </a:solidFill>
          </a:ln>
          <a:effectLst/>
        </c:spPr>
      </c:pivotFmt>
      <c:pivotFmt>
        <c:idx val="598"/>
        <c:spPr>
          <a:solidFill>
            <a:schemeClr val="accent1"/>
          </a:solidFill>
          <a:ln w="19050">
            <a:solidFill>
              <a:schemeClr val="lt1"/>
            </a:solidFill>
          </a:ln>
          <a:effectLst/>
        </c:spPr>
      </c:pivotFmt>
      <c:pivotFmt>
        <c:idx val="599"/>
        <c:spPr>
          <a:solidFill>
            <a:schemeClr val="accent1"/>
          </a:solidFill>
          <a:ln w="19050">
            <a:solidFill>
              <a:schemeClr val="lt1"/>
            </a:solidFill>
          </a:ln>
          <a:effectLst/>
        </c:spPr>
      </c:pivotFmt>
      <c:pivotFmt>
        <c:idx val="600"/>
        <c:spPr>
          <a:solidFill>
            <a:schemeClr val="accent1"/>
          </a:solidFill>
          <a:ln w="19050">
            <a:solidFill>
              <a:schemeClr val="lt1"/>
            </a:solidFill>
          </a:ln>
          <a:effectLst/>
        </c:spPr>
      </c:pivotFmt>
      <c:pivotFmt>
        <c:idx val="601"/>
        <c:spPr>
          <a:solidFill>
            <a:schemeClr val="accent1"/>
          </a:solidFill>
          <a:ln w="19050">
            <a:solidFill>
              <a:schemeClr val="lt1"/>
            </a:solidFill>
          </a:ln>
          <a:effectLst/>
        </c:spPr>
      </c:pivotFmt>
      <c:pivotFmt>
        <c:idx val="602"/>
        <c:spPr>
          <a:solidFill>
            <a:schemeClr val="accent1"/>
          </a:solidFill>
          <a:ln w="19050">
            <a:solidFill>
              <a:schemeClr val="lt1"/>
            </a:solidFill>
          </a:ln>
          <a:effectLst/>
        </c:spPr>
      </c:pivotFmt>
      <c:pivotFmt>
        <c:idx val="603"/>
        <c:spPr>
          <a:solidFill>
            <a:schemeClr val="accent1"/>
          </a:solidFill>
          <a:ln w="19050">
            <a:solidFill>
              <a:schemeClr val="lt1"/>
            </a:solidFill>
          </a:ln>
          <a:effectLst/>
        </c:spPr>
      </c:pivotFmt>
      <c:pivotFmt>
        <c:idx val="604"/>
        <c:spPr>
          <a:solidFill>
            <a:schemeClr val="accent1"/>
          </a:solidFill>
          <a:ln w="19050">
            <a:solidFill>
              <a:schemeClr val="lt1"/>
            </a:solidFill>
          </a:ln>
          <a:effectLst/>
        </c:spPr>
      </c:pivotFmt>
      <c:pivotFmt>
        <c:idx val="605"/>
        <c:spPr>
          <a:solidFill>
            <a:schemeClr val="accent1"/>
          </a:solidFill>
          <a:ln w="19050">
            <a:solidFill>
              <a:schemeClr val="lt1"/>
            </a:solidFill>
          </a:ln>
          <a:effectLst/>
        </c:spPr>
      </c:pivotFmt>
      <c:pivotFmt>
        <c:idx val="606"/>
        <c:spPr>
          <a:solidFill>
            <a:schemeClr val="accent1"/>
          </a:solidFill>
          <a:ln w="19050">
            <a:solidFill>
              <a:schemeClr val="lt1"/>
            </a:solidFill>
          </a:ln>
          <a:effectLst/>
        </c:spPr>
      </c:pivotFmt>
      <c:pivotFmt>
        <c:idx val="607"/>
        <c:spPr>
          <a:solidFill>
            <a:schemeClr val="accent1"/>
          </a:solidFill>
          <a:ln w="19050">
            <a:solidFill>
              <a:schemeClr val="lt1"/>
            </a:solidFill>
          </a:ln>
          <a:effectLst/>
        </c:spPr>
      </c:pivotFmt>
      <c:pivotFmt>
        <c:idx val="608"/>
        <c:spPr>
          <a:solidFill>
            <a:schemeClr val="accent1"/>
          </a:solidFill>
          <a:ln w="19050">
            <a:solidFill>
              <a:schemeClr val="lt1"/>
            </a:solidFill>
          </a:ln>
          <a:effectLst/>
        </c:spPr>
      </c:pivotFmt>
      <c:pivotFmt>
        <c:idx val="609"/>
        <c:spPr>
          <a:solidFill>
            <a:schemeClr val="accent1"/>
          </a:solidFill>
          <a:ln w="19050">
            <a:solidFill>
              <a:schemeClr val="lt1"/>
            </a:solidFill>
          </a:ln>
          <a:effectLst/>
        </c:spPr>
      </c:pivotFmt>
      <c:pivotFmt>
        <c:idx val="610"/>
        <c:spPr>
          <a:solidFill>
            <a:schemeClr val="accent1"/>
          </a:solidFill>
          <a:ln w="19050">
            <a:solidFill>
              <a:schemeClr val="lt1"/>
            </a:solidFill>
          </a:ln>
          <a:effectLst/>
        </c:spPr>
      </c:pivotFmt>
      <c:pivotFmt>
        <c:idx val="611"/>
        <c:spPr>
          <a:solidFill>
            <a:schemeClr val="accent1"/>
          </a:solidFill>
          <a:ln w="19050">
            <a:solidFill>
              <a:schemeClr val="lt1"/>
            </a:solidFill>
          </a:ln>
          <a:effectLst/>
        </c:spPr>
      </c:pivotFmt>
      <c:pivotFmt>
        <c:idx val="612"/>
        <c:spPr>
          <a:solidFill>
            <a:schemeClr val="accent1"/>
          </a:solidFill>
          <a:ln w="19050">
            <a:solidFill>
              <a:schemeClr val="lt1"/>
            </a:solidFill>
          </a:ln>
          <a:effectLst/>
        </c:spPr>
      </c:pivotFmt>
      <c:pivotFmt>
        <c:idx val="613"/>
        <c:spPr>
          <a:solidFill>
            <a:schemeClr val="accent1"/>
          </a:solidFill>
          <a:ln w="19050">
            <a:solidFill>
              <a:schemeClr val="lt1"/>
            </a:solidFill>
          </a:ln>
          <a:effectLst/>
        </c:spPr>
      </c:pivotFmt>
      <c:pivotFmt>
        <c:idx val="614"/>
        <c:spPr>
          <a:solidFill>
            <a:schemeClr val="accent1"/>
          </a:solidFill>
          <a:ln w="19050">
            <a:solidFill>
              <a:schemeClr val="lt1"/>
            </a:solidFill>
          </a:ln>
          <a:effectLst/>
        </c:spPr>
      </c:pivotFmt>
      <c:pivotFmt>
        <c:idx val="615"/>
        <c:spPr>
          <a:solidFill>
            <a:schemeClr val="accent1"/>
          </a:solidFill>
          <a:ln w="19050">
            <a:solidFill>
              <a:schemeClr val="lt1"/>
            </a:solidFill>
          </a:ln>
          <a:effectLst/>
        </c:spPr>
      </c:pivotFmt>
      <c:pivotFmt>
        <c:idx val="616"/>
        <c:spPr>
          <a:solidFill>
            <a:schemeClr val="accent1"/>
          </a:solidFill>
          <a:ln w="19050">
            <a:solidFill>
              <a:schemeClr val="lt1"/>
            </a:solidFill>
          </a:ln>
          <a:effectLst/>
        </c:spPr>
      </c:pivotFmt>
      <c:pivotFmt>
        <c:idx val="617"/>
        <c:spPr>
          <a:solidFill>
            <a:schemeClr val="accent1"/>
          </a:solidFill>
          <a:ln w="19050">
            <a:solidFill>
              <a:schemeClr val="lt1"/>
            </a:solidFill>
          </a:ln>
          <a:effectLst/>
        </c:spPr>
      </c:pivotFmt>
      <c:pivotFmt>
        <c:idx val="618"/>
        <c:spPr>
          <a:solidFill>
            <a:schemeClr val="accent1"/>
          </a:solidFill>
          <a:ln w="19050">
            <a:solidFill>
              <a:schemeClr val="lt1"/>
            </a:solidFill>
          </a:ln>
          <a:effectLst/>
        </c:spPr>
      </c:pivotFmt>
      <c:pivotFmt>
        <c:idx val="619"/>
        <c:spPr>
          <a:solidFill>
            <a:schemeClr val="accent1"/>
          </a:solidFill>
          <a:ln w="19050">
            <a:solidFill>
              <a:schemeClr val="lt1"/>
            </a:solidFill>
          </a:ln>
          <a:effectLst/>
        </c:spPr>
      </c:pivotFmt>
      <c:pivotFmt>
        <c:idx val="620"/>
        <c:spPr>
          <a:solidFill>
            <a:schemeClr val="accent1"/>
          </a:solidFill>
          <a:ln w="19050">
            <a:solidFill>
              <a:schemeClr val="lt1"/>
            </a:solidFill>
          </a:ln>
          <a:effectLst/>
        </c:spPr>
      </c:pivotFmt>
      <c:pivotFmt>
        <c:idx val="621"/>
        <c:spPr>
          <a:solidFill>
            <a:schemeClr val="accent1"/>
          </a:solidFill>
          <a:ln w="19050">
            <a:solidFill>
              <a:schemeClr val="lt1"/>
            </a:solidFill>
          </a:ln>
          <a:effectLst/>
        </c:spPr>
      </c:pivotFmt>
      <c:pivotFmt>
        <c:idx val="622"/>
        <c:spPr>
          <a:solidFill>
            <a:schemeClr val="accent1"/>
          </a:solidFill>
          <a:ln w="19050">
            <a:solidFill>
              <a:schemeClr val="lt1"/>
            </a:solidFill>
          </a:ln>
          <a:effectLst/>
        </c:spPr>
      </c:pivotFmt>
      <c:pivotFmt>
        <c:idx val="623"/>
        <c:spPr>
          <a:solidFill>
            <a:schemeClr val="accent1"/>
          </a:solidFill>
          <a:ln w="19050">
            <a:solidFill>
              <a:schemeClr val="lt1"/>
            </a:solidFill>
          </a:ln>
          <a:effectLst/>
        </c:spPr>
      </c:pivotFmt>
      <c:pivotFmt>
        <c:idx val="624"/>
        <c:spPr>
          <a:solidFill>
            <a:schemeClr val="accent1"/>
          </a:solidFill>
          <a:ln w="19050">
            <a:solidFill>
              <a:schemeClr val="lt1"/>
            </a:solidFill>
          </a:ln>
          <a:effectLst/>
        </c:spPr>
      </c:pivotFmt>
      <c:pivotFmt>
        <c:idx val="625"/>
        <c:spPr>
          <a:solidFill>
            <a:schemeClr val="accent1"/>
          </a:solidFill>
          <a:ln w="19050">
            <a:solidFill>
              <a:schemeClr val="lt1"/>
            </a:solidFill>
          </a:ln>
          <a:effectLst/>
        </c:spPr>
      </c:pivotFmt>
    </c:pivotFmts>
    <c:plotArea>
      <c:layout/>
      <c:doughnutChart>
        <c:varyColors val="1"/>
        <c:ser>
          <c:idx val="0"/>
          <c:order val="0"/>
          <c:tx>
            <c:strRef>
              <c:f>'Av Discount % by Category'!$B$3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950-4891-AE17-596A2875139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950-4891-AE17-596A2875139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950-4891-AE17-596A2875139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950-4891-AE17-596A2875139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950-4891-AE17-596A28751394}"/>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2950-4891-AE17-596A28751394}"/>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2950-4891-AE17-596A28751394}"/>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2950-4891-AE17-596A28751394}"/>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2950-4891-AE17-596A28751394}"/>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2950-4891-AE17-596A28751394}"/>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2950-4891-AE17-596A28751394}"/>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2950-4891-AE17-596A28751394}"/>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2950-4891-AE17-596A28751394}"/>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2950-4891-AE17-596A28751394}"/>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2950-4891-AE17-596A28751394}"/>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2950-4891-AE17-596A28751394}"/>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2950-4891-AE17-596A28751394}"/>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2950-4891-AE17-596A28751394}"/>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2950-4891-AE17-596A28751394}"/>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2950-4891-AE17-596A28751394}"/>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2950-4891-AE17-596A28751394}"/>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2950-4891-AE17-596A28751394}"/>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2950-4891-AE17-596A28751394}"/>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2950-4891-AE17-596A28751394}"/>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2950-4891-AE17-596A28751394}"/>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33-2950-4891-AE17-596A28751394}"/>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35-2950-4891-AE17-596A28751394}"/>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37-2950-4891-AE17-596A28751394}"/>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39-2950-4891-AE17-596A28751394}"/>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3B-2950-4891-AE17-596A28751394}"/>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3D-2950-4891-AE17-596A28751394}"/>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3F-2950-4891-AE17-596A28751394}"/>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41-2950-4891-AE17-596A28751394}"/>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43-2950-4891-AE17-596A28751394}"/>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45-2950-4891-AE17-596A28751394}"/>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47-2950-4891-AE17-596A28751394}"/>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49-2950-4891-AE17-596A28751394}"/>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4B-2950-4891-AE17-596A28751394}"/>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4D-2950-4891-AE17-596A28751394}"/>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4F-2950-4891-AE17-596A28751394}"/>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1-2950-4891-AE17-596A28751394}"/>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53-2950-4891-AE17-596A28751394}"/>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55-2950-4891-AE17-596A28751394}"/>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57-2950-4891-AE17-596A28751394}"/>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59-2950-4891-AE17-596A28751394}"/>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5B-2950-4891-AE17-596A28751394}"/>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5D-2950-4891-AE17-596A28751394}"/>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5F-2950-4891-AE17-596A28751394}"/>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1-2950-4891-AE17-596A28751394}"/>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063-2950-4891-AE17-596A28751394}"/>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5-2950-4891-AE17-596A28751394}"/>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067-2950-4891-AE17-596A28751394}"/>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9-2950-4891-AE17-596A28751394}"/>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6B-2950-4891-AE17-596A28751394}"/>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2950-4891-AE17-596A28751394}"/>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06F-2950-4891-AE17-596A28751394}"/>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071-2950-4891-AE17-596A28751394}"/>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073-2950-4891-AE17-596A28751394}"/>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075-2950-4891-AE17-596A28751394}"/>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077-2950-4891-AE17-596A28751394}"/>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9-2950-4891-AE17-596A28751394}"/>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7B-2950-4891-AE17-596A28751394}"/>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D-2950-4891-AE17-596A28751394}"/>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7F-2950-4891-AE17-596A28751394}"/>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81-2950-4891-AE17-596A28751394}"/>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83-2950-4891-AE17-596A28751394}"/>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85-2950-4891-AE17-596A28751394}"/>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87-2950-4891-AE17-596A28751394}"/>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89-2950-4891-AE17-596A28751394}"/>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8B-2950-4891-AE17-596A28751394}"/>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8D-2950-4891-AE17-596A28751394}"/>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8F-2950-4891-AE17-596A28751394}"/>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91-2950-4891-AE17-596A28751394}"/>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93-2950-4891-AE17-596A28751394}"/>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95-2950-4891-AE17-596A28751394}"/>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97-2950-4891-AE17-596A28751394}"/>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99-2950-4891-AE17-596A28751394}"/>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9B-2950-4891-AE17-596A28751394}"/>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9D-2950-4891-AE17-596A28751394}"/>
              </c:ext>
            </c:extLst>
          </c:dPt>
          <c:dPt>
            <c:idx val="7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9F-2950-4891-AE17-596A28751394}"/>
              </c:ext>
            </c:extLst>
          </c:dPt>
          <c:dPt>
            <c:idx val="8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A1-2950-4891-AE17-596A28751394}"/>
              </c:ext>
            </c:extLst>
          </c:dPt>
          <c:dPt>
            <c:idx val="8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A3-2950-4891-AE17-596A28751394}"/>
              </c:ext>
            </c:extLst>
          </c:dPt>
          <c:dPt>
            <c:idx val="8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A5-2950-4891-AE17-596A28751394}"/>
              </c:ext>
            </c:extLst>
          </c:dPt>
          <c:dPt>
            <c:idx val="8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A7-2950-4891-AE17-596A28751394}"/>
              </c:ext>
            </c:extLst>
          </c:dPt>
          <c:dPt>
            <c:idx val="8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A9-2950-4891-AE17-596A28751394}"/>
              </c:ext>
            </c:extLst>
          </c:dPt>
          <c:dPt>
            <c:idx val="8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AB-2950-4891-AE17-596A28751394}"/>
              </c:ext>
            </c:extLst>
          </c:dPt>
          <c:dPt>
            <c:idx val="8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AD-2950-4891-AE17-596A28751394}"/>
              </c:ext>
            </c:extLst>
          </c:dPt>
          <c:dPt>
            <c:idx val="8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AF-2950-4891-AE17-596A28751394}"/>
              </c:ext>
            </c:extLst>
          </c:dPt>
          <c:dPt>
            <c:idx val="8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B1-2950-4891-AE17-596A28751394}"/>
              </c:ext>
            </c:extLst>
          </c:dPt>
          <c:dPt>
            <c:idx val="8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B3-2950-4891-AE17-596A28751394}"/>
              </c:ext>
            </c:extLst>
          </c:dPt>
          <c:dPt>
            <c:idx val="9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B5-2950-4891-AE17-596A28751394}"/>
              </c:ext>
            </c:extLst>
          </c:dPt>
          <c:dPt>
            <c:idx val="9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B7-2950-4891-AE17-596A28751394}"/>
              </c:ext>
            </c:extLst>
          </c:dPt>
          <c:dPt>
            <c:idx val="9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B9-2950-4891-AE17-596A28751394}"/>
              </c:ext>
            </c:extLst>
          </c:dPt>
          <c:dPt>
            <c:idx val="9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BB-2950-4891-AE17-596A28751394}"/>
              </c:ext>
            </c:extLst>
          </c:dPt>
          <c:dPt>
            <c:idx val="9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BD-2950-4891-AE17-596A28751394}"/>
              </c:ext>
            </c:extLst>
          </c:dPt>
          <c:dPt>
            <c:idx val="9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BF-2950-4891-AE17-596A28751394}"/>
              </c:ext>
            </c:extLst>
          </c:dPt>
          <c:dPt>
            <c:idx val="9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C1-2950-4891-AE17-596A28751394}"/>
              </c:ext>
            </c:extLst>
          </c:dPt>
          <c:dPt>
            <c:idx val="9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C3-2950-4891-AE17-596A28751394}"/>
              </c:ext>
            </c:extLst>
          </c:dPt>
          <c:dPt>
            <c:idx val="9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C5-2950-4891-AE17-596A28751394}"/>
              </c:ext>
            </c:extLst>
          </c:dPt>
          <c:dPt>
            <c:idx val="9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C7-2950-4891-AE17-596A28751394}"/>
              </c:ext>
            </c:extLst>
          </c:dPt>
          <c:dPt>
            <c:idx val="10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C9-2950-4891-AE17-596A28751394}"/>
              </c:ext>
            </c:extLst>
          </c:dPt>
          <c:dPt>
            <c:idx val="10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CB-2950-4891-AE17-596A28751394}"/>
              </c:ext>
            </c:extLst>
          </c:dPt>
          <c:dPt>
            <c:idx val="10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CD-2950-4891-AE17-596A28751394}"/>
              </c:ext>
            </c:extLst>
          </c:dPt>
          <c:dPt>
            <c:idx val="10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0CF-2950-4891-AE17-596A28751394}"/>
              </c:ext>
            </c:extLst>
          </c:dPt>
          <c:dPt>
            <c:idx val="10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D1-2950-4891-AE17-596A28751394}"/>
              </c:ext>
            </c:extLst>
          </c:dPt>
          <c:dPt>
            <c:idx val="10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0D3-2950-4891-AE17-596A28751394}"/>
              </c:ext>
            </c:extLst>
          </c:dPt>
          <c:dPt>
            <c:idx val="10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5-2950-4891-AE17-596A28751394}"/>
              </c:ext>
            </c:extLst>
          </c:dPt>
          <c:dPt>
            <c:idx val="10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D7-2950-4891-AE17-596A28751394}"/>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0D9-2950-4891-AE17-596A28751394}"/>
              </c:ext>
            </c:extLst>
          </c:dPt>
          <c:dPt>
            <c:idx val="109"/>
            <c:bubble3D val="0"/>
            <c:spPr>
              <a:solidFill>
                <a:schemeClr val="accent2"/>
              </a:solidFill>
              <a:ln w="19050">
                <a:solidFill>
                  <a:schemeClr val="lt1"/>
                </a:solidFill>
              </a:ln>
              <a:effectLst/>
            </c:spPr>
            <c:extLst>
              <c:ext xmlns:c16="http://schemas.microsoft.com/office/drawing/2014/chart" uri="{C3380CC4-5D6E-409C-BE32-E72D297353CC}">
                <c16:uniqueId val="{000000DB-2950-4891-AE17-596A28751394}"/>
              </c:ext>
            </c:extLst>
          </c:dPt>
          <c:dPt>
            <c:idx val="110"/>
            <c:bubble3D val="0"/>
            <c:spPr>
              <a:solidFill>
                <a:schemeClr val="accent3"/>
              </a:solidFill>
              <a:ln w="19050">
                <a:solidFill>
                  <a:schemeClr val="lt1"/>
                </a:solidFill>
              </a:ln>
              <a:effectLst/>
            </c:spPr>
            <c:extLst>
              <c:ext xmlns:c16="http://schemas.microsoft.com/office/drawing/2014/chart" uri="{C3380CC4-5D6E-409C-BE32-E72D297353CC}">
                <c16:uniqueId val="{000000DD-2950-4891-AE17-596A28751394}"/>
              </c:ext>
            </c:extLst>
          </c:dPt>
          <c:dPt>
            <c:idx val="111"/>
            <c:bubble3D val="0"/>
            <c:spPr>
              <a:solidFill>
                <a:schemeClr val="accent4"/>
              </a:solidFill>
              <a:ln w="19050">
                <a:solidFill>
                  <a:schemeClr val="lt1"/>
                </a:solidFill>
              </a:ln>
              <a:effectLst/>
            </c:spPr>
            <c:extLst>
              <c:ext xmlns:c16="http://schemas.microsoft.com/office/drawing/2014/chart" uri="{C3380CC4-5D6E-409C-BE32-E72D297353CC}">
                <c16:uniqueId val="{000000DF-2950-4891-AE17-596A28751394}"/>
              </c:ext>
            </c:extLst>
          </c:dPt>
          <c:dPt>
            <c:idx val="112"/>
            <c:bubble3D val="0"/>
            <c:spPr>
              <a:solidFill>
                <a:schemeClr val="accent5"/>
              </a:solidFill>
              <a:ln w="19050">
                <a:solidFill>
                  <a:schemeClr val="lt1"/>
                </a:solidFill>
              </a:ln>
              <a:effectLst/>
            </c:spPr>
            <c:extLst>
              <c:ext xmlns:c16="http://schemas.microsoft.com/office/drawing/2014/chart" uri="{C3380CC4-5D6E-409C-BE32-E72D297353CC}">
                <c16:uniqueId val="{000000E1-2950-4891-AE17-596A28751394}"/>
              </c:ext>
            </c:extLst>
          </c:dPt>
          <c:dPt>
            <c:idx val="113"/>
            <c:bubble3D val="0"/>
            <c:spPr>
              <a:solidFill>
                <a:schemeClr val="accent6"/>
              </a:solidFill>
              <a:ln w="19050">
                <a:solidFill>
                  <a:schemeClr val="lt1"/>
                </a:solidFill>
              </a:ln>
              <a:effectLst/>
            </c:spPr>
            <c:extLst>
              <c:ext xmlns:c16="http://schemas.microsoft.com/office/drawing/2014/chart" uri="{C3380CC4-5D6E-409C-BE32-E72D297353CC}">
                <c16:uniqueId val="{000000E3-2950-4891-AE17-596A28751394}"/>
              </c:ext>
            </c:extLst>
          </c:dPt>
          <c:dPt>
            <c:idx val="11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E5-2950-4891-AE17-596A28751394}"/>
              </c:ext>
            </c:extLst>
          </c:dPt>
          <c:dPt>
            <c:idx val="11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E7-2950-4891-AE17-596A28751394}"/>
              </c:ext>
            </c:extLst>
          </c:dPt>
          <c:dPt>
            <c:idx val="11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E9-2950-4891-AE17-596A28751394}"/>
              </c:ext>
            </c:extLst>
          </c:dPt>
          <c:dPt>
            <c:idx val="11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EB-2950-4891-AE17-596A28751394}"/>
              </c:ext>
            </c:extLst>
          </c:dPt>
          <c:dPt>
            <c:idx val="11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ED-2950-4891-AE17-596A28751394}"/>
              </c:ext>
            </c:extLst>
          </c:dPt>
          <c:dPt>
            <c:idx val="11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EF-2950-4891-AE17-596A28751394}"/>
              </c:ext>
            </c:extLst>
          </c:dPt>
          <c:dPt>
            <c:idx val="12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F1-2950-4891-AE17-596A28751394}"/>
              </c:ext>
            </c:extLst>
          </c:dPt>
          <c:dPt>
            <c:idx val="12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F3-2950-4891-AE17-596A28751394}"/>
              </c:ext>
            </c:extLst>
          </c:dPt>
          <c:dPt>
            <c:idx val="12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F5-2950-4891-AE17-596A28751394}"/>
              </c:ext>
            </c:extLst>
          </c:dPt>
          <c:dPt>
            <c:idx val="123"/>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F7-2950-4891-AE17-596A28751394}"/>
              </c:ext>
            </c:extLst>
          </c:dPt>
          <c:dPt>
            <c:idx val="1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F9-2950-4891-AE17-596A28751394}"/>
              </c:ext>
            </c:extLst>
          </c:dPt>
          <c:dPt>
            <c:idx val="125"/>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FB-2950-4891-AE17-596A28751394}"/>
              </c:ext>
            </c:extLst>
          </c:dPt>
          <c:dPt>
            <c:idx val="12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FD-2950-4891-AE17-596A28751394}"/>
              </c:ext>
            </c:extLst>
          </c:dPt>
          <c:dPt>
            <c:idx val="127"/>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FF-2950-4891-AE17-596A28751394}"/>
              </c:ext>
            </c:extLst>
          </c:dPt>
          <c:dPt>
            <c:idx val="12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01-2950-4891-AE17-596A28751394}"/>
              </c:ext>
            </c:extLst>
          </c:dPt>
          <c:dPt>
            <c:idx val="129"/>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103-2950-4891-AE17-596A28751394}"/>
              </c:ext>
            </c:extLst>
          </c:dPt>
          <c:dPt>
            <c:idx val="13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05-2950-4891-AE17-596A28751394}"/>
              </c:ext>
            </c:extLst>
          </c:dPt>
          <c:dPt>
            <c:idx val="131"/>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107-2950-4891-AE17-596A28751394}"/>
              </c:ext>
            </c:extLst>
          </c:dPt>
          <c:dPt>
            <c:idx val="13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09-2950-4891-AE17-596A28751394}"/>
              </c:ext>
            </c:extLst>
          </c:dPt>
          <c:dPt>
            <c:idx val="133"/>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10B-2950-4891-AE17-596A28751394}"/>
              </c:ext>
            </c:extLst>
          </c:dPt>
          <c:dPt>
            <c:idx val="13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0D-2950-4891-AE17-596A28751394}"/>
              </c:ext>
            </c:extLst>
          </c:dPt>
          <c:dPt>
            <c:idx val="135"/>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10F-2950-4891-AE17-596A28751394}"/>
              </c:ext>
            </c:extLst>
          </c:dPt>
          <c:dPt>
            <c:idx val="13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11-2950-4891-AE17-596A28751394}"/>
              </c:ext>
            </c:extLst>
          </c:dPt>
          <c:dPt>
            <c:idx val="137"/>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113-2950-4891-AE17-596A28751394}"/>
              </c:ext>
            </c:extLst>
          </c:dPt>
          <c:dPt>
            <c:idx val="13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15-2950-4891-AE17-596A28751394}"/>
              </c:ext>
            </c:extLst>
          </c:dPt>
          <c:dPt>
            <c:idx val="139"/>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117-2950-4891-AE17-596A28751394}"/>
              </c:ext>
            </c:extLst>
          </c:dPt>
          <c:dPt>
            <c:idx val="14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19-2950-4891-AE17-596A28751394}"/>
              </c:ext>
            </c:extLst>
          </c:dPt>
          <c:dPt>
            <c:idx val="141"/>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11B-2950-4891-AE17-596A28751394}"/>
              </c:ext>
            </c:extLst>
          </c:dPt>
          <c:dPt>
            <c:idx val="14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1D-2950-4891-AE17-596A28751394}"/>
              </c:ext>
            </c:extLst>
          </c:dPt>
          <c:dPt>
            <c:idx val="143"/>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11F-2950-4891-AE17-596A28751394}"/>
              </c:ext>
            </c:extLst>
          </c:dPt>
          <c:dPt>
            <c:idx val="14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21-2950-4891-AE17-596A28751394}"/>
              </c:ext>
            </c:extLst>
          </c:dPt>
          <c:dPt>
            <c:idx val="145"/>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123-2950-4891-AE17-596A28751394}"/>
              </c:ext>
            </c:extLst>
          </c:dPt>
          <c:dPt>
            <c:idx val="14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25-2950-4891-AE17-596A28751394}"/>
              </c:ext>
            </c:extLst>
          </c:dPt>
          <c:dPt>
            <c:idx val="147"/>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127-2950-4891-AE17-596A28751394}"/>
              </c:ext>
            </c:extLst>
          </c:dPt>
          <c:dPt>
            <c:idx val="14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29-2950-4891-AE17-596A28751394}"/>
              </c:ext>
            </c:extLst>
          </c:dPt>
          <c:dPt>
            <c:idx val="149"/>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12B-2950-4891-AE17-596A28751394}"/>
              </c:ext>
            </c:extLst>
          </c:dPt>
          <c:dPt>
            <c:idx val="15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2D-2950-4891-AE17-596A28751394}"/>
              </c:ext>
            </c:extLst>
          </c:dPt>
          <c:dPt>
            <c:idx val="151"/>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12F-2950-4891-AE17-596A28751394}"/>
              </c:ext>
            </c:extLst>
          </c:dPt>
          <c:dPt>
            <c:idx val="15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31-2950-4891-AE17-596A28751394}"/>
              </c:ext>
            </c:extLst>
          </c:dPt>
          <c:dPt>
            <c:idx val="153"/>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133-2950-4891-AE17-596A28751394}"/>
              </c:ext>
            </c:extLst>
          </c:dPt>
          <c:dPt>
            <c:idx val="15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35-2950-4891-AE17-596A28751394}"/>
              </c:ext>
            </c:extLst>
          </c:dPt>
          <c:dPt>
            <c:idx val="155"/>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137-2950-4891-AE17-596A28751394}"/>
              </c:ext>
            </c:extLst>
          </c:dPt>
          <c:dPt>
            <c:idx val="15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39-2950-4891-AE17-596A28751394}"/>
              </c:ext>
            </c:extLst>
          </c:dPt>
          <c:dPt>
            <c:idx val="157"/>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13B-2950-4891-AE17-596A28751394}"/>
              </c:ext>
            </c:extLst>
          </c:dPt>
          <c:dPt>
            <c:idx val="158"/>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3D-2950-4891-AE17-596A28751394}"/>
              </c:ext>
            </c:extLst>
          </c:dPt>
          <c:dPt>
            <c:idx val="159"/>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13F-2950-4891-AE17-596A28751394}"/>
              </c:ext>
            </c:extLst>
          </c:dPt>
          <c:dPt>
            <c:idx val="16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41-2950-4891-AE17-596A28751394}"/>
              </c:ext>
            </c:extLst>
          </c:dPt>
          <c:dPt>
            <c:idx val="161"/>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143-2950-4891-AE17-596A28751394}"/>
              </c:ext>
            </c:extLst>
          </c:dPt>
          <c:dPt>
            <c:idx val="162"/>
            <c:bubble3D val="0"/>
            <c:spPr>
              <a:solidFill>
                <a:schemeClr val="accent1"/>
              </a:solidFill>
              <a:ln w="19050">
                <a:solidFill>
                  <a:schemeClr val="lt1"/>
                </a:solidFill>
              </a:ln>
              <a:effectLst/>
            </c:spPr>
            <c:extLst>
              <c:ext xmlns:c16="http://schemas.microsoft.com/office/drawing/2014/chart" uri="{C3380CC4-5D6E-409C-BE32-E72D297353CC}">
                <c16:uniqueId val="{00000145-2950-4891-AE17-596A28751394}"/>
              </c:ext>
            </c:extLst>
          </c:dPt>
          <c:dPt>
            <c:idx val="163"/>
            <c:bubble3D val="0"/>
            <c:spPr>
              <a:solidFill>
                <a:schemeClr val="accent2"/>
              </a:solidFill>
              <a:ln w="19050">
                <a:solidFill>
                  <a:schemeClr val="lt1"/>
                </a:solidFill>
              </a:ln>
              <a:effectLst/>
            </c:spPr>
            <c:extLst>
              <c:ext xmlns:c16="http://schemas.microsoft.com/office/drawing/2014/chart" uri="{C3380CC4-5D6E-409C-BE32-E72D297353CC}">
                <c16:uniqueId val="{00000147-2950-4891-AE17-596A28751394}"/>
              </c:ext>
            </c:extLst>
          </c:dPt>
          <c:dPt>
            <c:idx val="164"/>
            <c:bubble3D val="0"/>
            <c:spPr>
              <a:solidFill>
                <a:schemeClr val="accent3"/>
              </a:solidFill>
              <a:ln w="19050">
                <a:solidFill>
                  <a:schemeClr val="lt1"/>
                </a:solidFill>
              </a:ln>
              <a:effectLst/>
            </c:spPr>
            <c:extLst>
              <c:ext xmlns:c16="http://schemas.microsoft.com/office/drawing/2014/chart" uri="{C3380CC4-5D6E-409C-BE32-E72D297353CC}">
                <c16:uniqueId val="{00000149-2950-4891-AE17-596A28751394}"/>
              </c:ext>
            </c:extLst>
          </c:dPt>
          <c:dPt>
            <c:idx val="165"/>
            <c:bubble3D val="0"/>
            <c:spPr>
              <a:solidFill>
                <a:schemeClr val="accent4"/>
              </a:solidFill>
              <a:ln w="19050">
                <a:solidFill>
                  <a:schemeClr val="lt1"/>
                </a:solidFill>
              </a:ln>
              <a:effectLst/>
            </c:spPr>
            <c:extLst>
              <c:ext xmlns:c16="http://schemas.microsoft.com/office/drawing/2014/chart" uri="{C3380CC4-5D6E-409C-BE32-E72D297353CC}">
                <c16:uniqueId val="{0000014B-2950-4891-AE17-596A28751394}"/>
              </c:ext>
            </c:extLst>
          </c:dPt>
          <c:dPt>
            <c:idx val="166"/>
            <c:bubble3D val="0"/>
            <c:spPr>
              <a:solidFill>
                <a:schemeClr val="accent5"/>
              </a:solidFill>
              <a:ln w="19050">
                <a:solidFill>
                  <a:schemeClr val="lt1"/>
                </a:solidFill>
              </a:ln>
              <a:effectLst/>
            </c:spPr>
            <c:extLst>
              <c:ext xmlns:c16="http://schemas.microsoft.com/office/drawing/2014/chart" uri="{C3380CC4-5D6E-409C-BE32-E72D297353CC}">
                <c16:uniqueId val="{0000014D-2950-4891-AE17-596A28751394}"/>
              </c:ext>
            </c:extLst>
          </c:dPt>
          <c:dPt>
            <c:idx val="167"/>
            <c:bubble3D val="0"/>
            <c:spPr>
              <a:solidFill>
                <a:schemeClr val="accent6"/>
              </a:solidFill>
              <a:ln w="19050">
                <a:solidFill>
                  <a:schemeClr val="lt1"/>
                </a:solidFill>
              </a:ln>
              <a:effectLst/>
            </c:spPr>
            <c:extLst>
              <c:ext xmlns:c16="http://schemas.microsoft.com/office/drawing/2014/chart" uri="{C3380CC4-5D6E-409C-BE32-E72D297353CC}">
                <c16:uniqueId val="{0000014F-2950-4891-AE17-596A28751394}"/>
              </c:ext>
            </c:extLst>
          </c:dPt>
          <c:dPt>
            <c:idx val="16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51-2950-4891-AE17-596A28751394}"/>
              </c:ext>
            </c:extLst>
          </c:dPt>
          <c:dPt>
            <c:idx val="169"/>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153-2950-4891-AE17-596A28751394}"/>
              </c:ext>
            </c:extLst>
          </c:dPt>
          <c:dPt>
            <c:idx val="17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55-2950-4891-AE17-596A28751394}"/>
              </c:ext>
            </c:extLst>
          </c:dPt>
          <c:dPt>
            <c:idx val="171"/>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157-2950-4891-AE17-596A28751394}"/>
              </c:ext>
            </c:extLst>
          </c:dPt>
          <c:dPt>
            <c:idx val="17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59-2950-4891-AE17-596A28751394}"/>
              </c:ext>
            </c:extLst>
          </c:dPt>
          <c:dPt>
            <c:idx val="17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15B-2950-4891-AE17-596A28751394}"/>
              </c:ext>
            </c:extLst>
          </c:dPt>
          <c:dPt>
            <c:idx val="17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5D-2950-4891-AE17-596A28751394}"/>
              </c:ext>
            </c:extLst>
          </c:dPt>
          <c:dPt>
            <c:idx val="175"/>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15F-2950-4891-AE17-596A28751394}"/>
              </c:ext>
            </c:extLst>
          </c:dPt>
          <c:dPt>
            <c:idx val="17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61-2950-4891-AE17-596A28751394}"/>
              </c:ext>
            </c:extLst>
          </c:dPt>
          <c:dPt>
            <c:idx val="177"/>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163-2950-4891-AE17-596A28751394}"/>
              </c:ext>
            </c:extLst>
          </c:dPt>
          <c:dPt>
            <c:idx val="17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65-2950-4891-AE17-596A28751394}"/>
              </c:ext>
            </c:extLst>
          </c:dPt>
          <c:dPt>
            <c:idx val="179"/>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167-2950-4891-AE17-596A28751394}"/>
              </c:ext>
            </c:extLst>
          </c:dPt>
          <c:dPt>
            <c:idx val="18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69-2950-4891-AE17-596A28751394}"/>
              </c:ext>
            </c:extLst>
          </c:dPt>
          <c:dPt>
            <c:idx val="181"/>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16B-2950-4891-AE17-596A28751394}"/>
              </c:ext>
            </c:extLst>
          </c:dPt>
          <c:dPt>
            <c:idx val="18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6D-2950-4891-AE17-596A28751394}"/>
              </c:ext>
            </c:extLst>
          </c:dPt>
          <c:dPt>
            <c:idx val="183"/>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16F-2950-4891-AE17-596A28751394}"/>
              </c:ext>
            </c:extLst>
          </c:dPt>
          <c:dPt>
            <c:idx val="18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71-2950-4891-AE17-596A28751394}"/>
              </c:ext>
            </c:extLst>
          </c:dPt>
          <c:dPt>
            <c:idx val="185"/>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173-2950-4891-AE17-596A28751394}"/>
              </c:ext>
            </c:extLst>
          </c:dPt>
          <c:dPt>
            <c:idx val="18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75-2950-4891-AE17-596A28751394}"/>
              </c:ext>
            </c:extLst>
          </c:dPt>
          <c:dPt>
            <c:idx val="187"/>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177-2950-4891-AE17-596A28751394}"/>
              </c:ext>
            </c:extLst>
          </c:dPt>
          <c:dPt>
            <c:idx val="18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79-2950-4891-AE17-596A28751394}"/>
              </c:ext>
            </c:extLst>
          </c:dPt>
          <c:dPt>
            <c:idx val="189"/>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17B-2950-4891-AE17-596A28751394}"/>
              </c:ext>
            </c:extLst>
          </c:dPt>
          <c:dPt>
            <c:idx val="19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7D-2950-4891-AE17-596A28751394}"/>
              </c:ext>
            </c:extLst>
          </c:dPt>
          <c:dPt>
            <c:idx val="19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17F-2950-4891-AE17-596A28751394}"/>
              </c:ext>
            </c:extLst>
          </c:dPt>
          <c:dPt>
            <c:idx val="19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81-2950-4891-AE17-596A28751394}"/>
              </c:ext>
            </c:extLst>
          </c:dPt>
          <c:dPt>
            <c:idx val="193"/>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183-2950-4891-AE17-596A28751394}"/>
              </c:ext>
            </c:extLst>
          </c:dPt>
          <c:dPt>
            <c:idx val="19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85-2950-4891-AE17-596A28751394}"/>
              </c:ext>
            </c:extLst>
          </c:dPt>
          <c:dPt>
            <c:idx val="195"/>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187-2950-4891-AE17-596A28751394}"/>
              </c:ext>
            </c:extLst>
          </c:dPt>
          <c:dPt>
            <c:idx val="19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89-2950-4891-AE17-596A28751394}"/>
              </c:ext>
            </c:extLst>
          </c:dPt>
          <c:dPt>
            <c:idx val="197"/>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18B-2950-4891-AE17-596A28751394}"/>
              </c:ext>
            </c:extLst>
          </c:dPt>
          <c:dPt>
            <c:idx val="19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8D-2950-4891-AE17-596A28751394}"/>
              </c:ext>
            </c:extLst>
          </c:dPt>
          <c:dPt>
            <c:idx val="199"/>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18F-2950-4891-AE17-596A28751394}"/>
              </c:ext>
            </c:extLst>
          </c:dPt>
          <c:dPt>
            <c:idx val="20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91-2950-4891-AE17-596A28751394}"/>
              </c:ext>
            </c:extLst>
          </c:dPt>
          <c:dPt>
            <c:idx val="201"/>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193-2950-4891-AE17-596A28751394}"/>
              </c:ext>
            </c:extLst>
          </c:dPt>
          <c:dPt>
            <c:idx val="20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95-2950-4891-AE17-596A28751394}"/>
              </c:ext>
            </c:extLst>
          </c:dPt>
          <c:dPt>
            <c:idx val="203"/>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197-2950-4891-AE17-596A28751394}"/>
              </c:ext>
            </c:extLst>
          </c:dPt>
          <c:dPt>
            <c:idx val="20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99-2950-4891-AE17-596A28751394}"/>
              </c:ext>
            </c:extLst>
          </c:dPt>
          <c:dPt>
            <c:idx val="205"/>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19B-2950-4891-AE17-596A28751394}"/>
              </c:ext>
            </c:extLst>
          </c:dPt>
          <c:dPt>
            <c:idx val="20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9D-2950-4891-AE17-596A28751394}"/>
              </c:ext>
            </c:extLst>
          </c:dPt>
          <c:cat>
            <c:strRef>
              <c:f>'Av Discount % by Category'!$A$4:$A$211</c:f>
              <c:strCache>
                <c:ptCount val="207"/>
                <c:pt idx="0">
                  <c:v>HDMICables</c:v>
                </c:pt>
                <c:pt idx="1">
                  <c:v>In-Ear</c:v>
                </c:pt>
                <c:pt idx="2">
                  <c:v>Smartphones</c:v>
                </c:pt>
                <c:pt idx="3">
                  <c:v>Choppers</c:v>
                </c:pt>
                <c:pt idx="4">
                  <c:v>PenDrives</c:v>
                </c:pt>
                <c:pt idx="5">
                  <c:v>MicroSD</c:v>
                </c:pt>
                <c:pt idx="6">
                  <c:v>WirelessUSBAdapters</c:v>
                </c:pt>
                <c:pt idx="7">
                  <c:v>D</c:v>
                </c:pt>
                <c:pt idx="8">
                  <c:v>USBCables</c:v>
                </c:pt>
                <c:pt idx="9">
                  <c:v>Repeaters&amp;Extenders</c:v>
                </c:pt>
                <c:pt idx="10">
                  <c:v>BasicMobiles</c:v>
                </c:pt>
                <c:pt idx="11">
                  <c:v>ElectricKettles</c:v>
                </c:pt>
                <c:pt idx="12">
                  <c:v>Routers</c:v>
                </c:pt>
                <c:pt idx="13">
                  <c:v>On-Ear</c:v>
                </c:pt>
                <c:pt idx="14">
                  <c:v>BluetoothAdapters</c:v>
                </c:pt>
                <c:pt idx="15">
                  <c:v>DomeCameras</c:v>
                </c:pt>
                <c:pt idx="16">
                  <c:v>InternalSolidStateDrives</c:v>
                </c:pt>
                <c:pt idx="17">
                  <c:v>SmartWatches</c:v>
                </c:pt>
                <c:pt idx="18">
                  <c:v>ExternalHardDisks</c:v>
                </c:pt>
                <c:pt idx="19">
                  <c:v>SecureDigitalCards</c:v>
                </c:pt>
                <c:pt idx="20">
                  <c:v>RCACables</c:v>
                </c:pt>
                <c:pt idx="21">
                  <c:v>Condenser</c:v>
                </c:pt>
                <c:pt idx="22">
                  <c:v>BluetoothSpeakers</c:v>
                </c:pt>
                <c:pt idx="23">
                  <c:v>Mice</c:v>
                </c:pt>
                <c:pt idx="24">
                  <c:v>Over-Ear</c:v>
                </c:pt>
                <c:pt idx="25">
                  <c:v>InductionCooktop</c:v>
                </c:pt>
                <c:pt idx="26">
                  <c:v>InstantWaterHeaters</c:v>
                </c:pt>
                <c:pt idx="27">
                  <c:v>DryIrons</c:v>
                </c:pt>
                <c:pt idx="28">
                  <c:v>Cradles</c:v>
                </c:pt>
                <c:pt idx="29">
                  <c:v>SmartTelevisions</c:v>
                </c:pt>
                <c:pt idx="30">
                  <c:v>DigitalKitchenScales</c:v>
                </c:pt>
                <c:pt idx="31">
                  <c:v>MixerGrinders</c:v>
                </c:pt>
                <c:pt idx="32">
                  <c:v>Stands</c:v>
                </c:pt>
                <c:pt idx="33">
                  <c:v>ExternalSolidStateDrives</c:v>
                </c:pt>
                <c:pt idx="34">
                  <c:v>BatteryChargers</c:v>
                </c:pt>
                <c:pt idx="35">
                  <c:v>SandwichMakers</c:v>
                </c:pt>
                <c:pt idx="36">
                  <c:v>AutomobileChargers</c:v>
                </c:pt>
                <c:pt idx="37">
                  <c:v>SteamIrons</c:v>
                </c:pt>
                <c:pt idx="38">
                  <c:v>ImmersionRods</c:v>
                </c:pt>
                <c:pt idx="39">
                  <c:v>Kettle&amp;ToasterSets</c:v>
                </c:pt>
                <c:pt idx="40">
                  <c:v>Keyboards</c:v>
                </c:pt>
                <c:pt idx="41">
                  <c:v>Keyboard&amp;MouseSets</c:v>
                </c:pt>
                <c:pt idx="42">
                  <c:v>Gamepads</c:v>
                </c:pt>
                <c:pt idx="43">
                  <c:v>CanisterVacuums</c:v>
                </c:pt>
                <c:pt idx="44">
                  <c:v>DisposableBatteries</c:v>
                </c:pt>
                <c:pt idx="45">
                  <c:v>OutdoorSpeakers</c:v>
                </c:pt>
                <c:pt idx="46">
                  <c:v>OpticalCables</c:v>
                </c:pt>
                <c:pt idx="47">
                  <c:v>CeilingFans</c:v>
                </c:pt>
                <c:pt idx="48">
                  <c:v>CoolingPads</c:v>
                </c:pt>
                <c:pt idx="49">
                  <c:v>RechargeableBatteries</c:v>
                </c:pt>
                <c:pt idx="50">
                  <c:v>Tabletop&amp;TravelTripods</c:v>
                </c:pt>
                <c:pt idx="51">
                  <c:v>ScreenProtectors</c:v>
                </c:pt>
                <c:pt idx="52">
                  <c:v>GeneralPurposeBatteries&amp;BatteryChargers</c:v>
                </c:pt>
                <c:pt idx="53">
                  <c:v>Lapdesks</c:v>
                </c:pt>
                <c:pt idx="54">
                  <c:v>Memory</c:v>
                </c:pt>
                <c:pt idx="55">
                  <c:v>JuicerMixerGrinders</c:v>
                </c:pt>
                <c:pt idx="56">
                  <c:v>DVICables</c:v>
                </c:pt>
                <c:pt idx="57">
                  <c:v>NotebookComputerStands</c:v>
                </c:pt>
                <c:pt idx="58">
                  <c:v>CleaningKits</c:v>
                </c:pt>
                <c:pt idx="59">
                  <c:v>LaptopSleeves&amp;Slipcases</c:v>
                </c:pt>
                <c:pt idx="60">
                  <c:v>PowerLANAdapters</c:v>
                </c:pt>
                <c:pt idx="61">
                  <c:v>WallChargers</c:v>
                </c:pt>
                <c:pt idx="62">
                  <c:v>Printers</c:v>
                </c:pt>
                <c:pt idx="63">
                  <c:v>TripodLegs</c:v>
                </c:pt>
                <c:pt idx="64">
                  <c:v>HardDiskBags</c:v>
                </c:pt>
                <c:pt idx="65">
                  <c:v>SurgeProtectors</c:v>
                </c:pt>
                <c:pt idx="66">
                  <c:v>Webcams</c:v>
                </c:pt>
                <c:pt idx="67">
                  <c:v>VacuumSealers</c:v>
                </c:pt>
                <c:pt idx="68">
                  <c:v>Adapters</c:v>
                </c:pt>
                <c:pt idx="69">
                  <c:v>FanHeaters</c:v>
                </c:pt>
                <c:pt idx="70">
                  <c:v>WaterFilters&amp;Purifiers</c:v>
                </c:pt>
                <c:pt idx="71">
                  <c:v>HandBlenders</c:v>
                </c:pt>
                <c:pt idx="72">
                  <c:v>GamingMice</c:v>
                </c:pt>
                <c:pt idx="73">
                  <c:v>StylusPens</c:v>
                </c:pt>
                <c:pt idx="74">
                  <c:v>ColouringPens&amp;Markers</c:v>
                </c:pt>
                <c:pt idx="75">
                  <c:v>UninterruptedPowerSupplies</c:v>
                </c:pt>
                <c:pt idx="76">
                  <c:v>EggBoilers</c:v>
                </c:pt>
                <c:pt idx="77">
                  <c:v>HandMixers</c:v>
                </c:pt>
                <c:pt idx="78">
                  <c:v>DustCovers</c:v>
                </c:pt>
                <c:pt idx="79">
                  <c:v>CompleteTripodUnits</c:v>
                </c:pt>
                <c:pt idx="80">
                  <c:v>Cases</c:v>
                </c:pt>
                <c:pt idx="81">
                  <c:v>PCMicrophones</c:v>
                </c:pt>
                <c:pt idx="82">
                  <c:v>Tape</c:v>
                </c:pt>
                <c:pt idx="83">
                  <c:v>Tripods</c:v>
                </c:pt>
                <c:pt idx="84">
                  <c:v>SelfieSticks</c:v>
                </c:pt>
                <c:pt idx="85">
                  <c:v>StorageWaterHeaters</c:v>
                </c:pt>
                <c:pt idx="86">
                  <c:v>SelfieLights</c:v>
                </c:pt>
                <c:pt idx="87">
                  <c:v>HandheldVacuums</c:v>
                </c:pt>
                <c:pt idx="88">
                  <c:v>Headsets</c:v>
                </c:pt>
                <c:pt idx="89">
                  <c:v>OTGAdapters</c:v>
                </c:pt>
                <c:pt idx="90">
                  <c:v>Lamps</c:v>
                </c:pt>
                <c:pt idx="91">
                  <c:v>GraphicTablets</c:v>
                </c:pt>
                <c:pt idx="92">
                  <c:v>Rice&amp;PastaCookers</c:v>
                </c:pt>
                <c:pt idx="93">
                  <c:v>ElectricHeaters</c:v>
                </c:pt>
                <c:pt idx="94">
                  <c:v>Sewing&amp;EmbroideryMachines</c:v>
                </c:pt>
                <c:pt idx="95">
                  <c:v>WaterCartridges</c:v>
                </c:pt>
                <c:pt idx="96">
                  <c:v>ExhaustFans</c:v>
                </c:pt>
                <c:pt idx="97">
                  <c:v>Macro&amp;RinglightFlashes</c:v>
                </c:pt>
                <c:pt idx="98">
                  <c:v>WetGrinders</c:v>
                </c:pt>
                <c:pt idx="99">
                  <c:v>InkjetPrinters</c:v>
                </c:pt>
                <c:pt idx="100">
                  <c:v>Scientific</c:v>
                </c:pt>
                <c:pt idx="101">
                  <c:v>SpeakerCables</c:v>
                </c:pt>
                <c:pt idx="102">
                  <c:v>NetworkingDevices</c:v>
                </c:pt>
                <c:pt idx="103">
                  <c:v>DataCards&amp;Dongles</c:v>
                </c:pt>
                <c:pt idx="104">
                  <c:v>LaptopAccessories</c:v>
                </c:pt>
                <c:pt idx="105">
                  <c:v>WaterPurifierAccessories</c:v>
                </c:pt>
                <c:pt idx="106">
                  <c:v>CameraPrivacyCovers</c:v>
                </c:pt>
                <c:pt idx="107">
                  <c:v>Pens</c:v>
                </c:pt>
                <c:pt idx="108">
                  <c:v>Projectors</c:v>
                </c:pt>
                <c:pt idx="109">
                  <c:v>Wet-DryVacuums</c:v>
                </c:pt>
                <c:pt idx="110">
                  <c:v>LaundryBaskets</c:v>
                </c:pt>
                <c:pt idx="111">
                  <c:v>LaptopChargers&amp;PowerSupplies</c:v>
                </c:pt>
                <c:pt idx="112">
                  <c:v>Paints</c:v>
                </c:pt>
                <c:pt idx="113">
                  <c:v>MousePads</c:v>
                </c:pt>
                <c:pt idx="114">
                  <c:v>OvenToasterGrills</c:v>
                </c:pt>
                <c:pt idx="115">
                  <c:v>DigitalScales</c:v>
                </c:pt>
                <c:pt idx="116">
                  <c:v>PaintingMaterials</c:v>
                </c:pt>
                <c:pt idx="117">
                  <c:v>USBHubs</c:v>
                </c:pt>
                <c:pt idx="118">
                  <c:v>Notepads&amp;MemoBooks</c:v>
                </c:pt>
                <c:pt idx="119">
                  <c:v>Shower&amp;WallMounts</c:v>
                </c:pt>
                <c:pt idx="120">
                  <c:v>Pop-upToasters</c:v>
                </c:pt>
                <c:pt idx="121">
                  <c:v>WireboundNotebooks</c:v>
                </c:pt>
                <c:pt idx="122">
                  <c:v>CableConnectionProtectors</c:v>
                </c:pt>
                <c:pt idx="123">
                  <c:v>InkjetInkCartridges</c:v>
                </c:pt>
                <c:pt idx="124">
                  <c:v>Basic</c:v>
                </c:pt>
                <c:pt idx="125">
                  <c:v>EthernetCables</c:v>
                </c:pt>
                <c:pt idx="126">
                  <c:v>CompositionNotebooks</c:v>
                </c:pt>
                <c:pt idx="127">
                  <c:v>MiniFoodProcessors&amp;Choppers</c:v>
                </c:pt>
                <c:pt idx="128">
                  <c:v>ExternalMemoryCardReaders</c:v>
                </c:pt>
                <c:pt idx="129">
                  <c:v>SatelliteReceivers</c:v>
                </c:pt>
                <c:pt idx="130">
                  <c:v>PCSpeakers</c:v>
                </c:pt>
                <c:pt idx="131">
                  <c:v>Caddies</c:v>
                </c:pt>
                <c:pt idx="132">
                  <c:v>PCHeadsets</c:v>
                </c:pt>
                <c:pt idx="133">
                  <c:v>MultimediaSpeakerSystems</c:v>
                </c:pt>
                <c:pt idx="134">
                  <c:v>LiquidInkRollerballPens</c:v>
                </c:pt>
                <c:pt idx="135">
                  <c:v>BackgroundSupports</c:v>
                </c:pt>
                <c:pt idx="136">
                  <c:v>D√©cor</c:v>
                </c:pt>
                <c:pt idx="137">
                  <c:v>CordManagement</c:v>
                </c:pt>
                <c:pt idx="138">
                  <c:v>PedestalFans</c:v>
                </c:pt>
                <c:pt idx="139">
                  <c:v>GelInkRollerballPens</c:v>
                </c:pt>
                <c:pt idx="140">
                  <c:v>RetractableBallpointPens</c:v>
                </c:pt>
                <c:pt idx="141">
                  <c:v>RoboticVacuums</c:v>
                </c:pt>
                <c:pt idx="142">
                  <c:v>WoodenPencils</c:v>
                </c:pt>
                <c:pt idx="143">
                  <c:v>MeasuringSpoons</c:v>
                </c:pt>
                <c:pt idx="144">
                  <c:v>Film</c:v>
                </c:pt>
                <c:pt idx="145">
                  <c:v>LintShavers</c:v>
                </c:pt>
                <c:pt idx="146">
                  <c:v>FountainPens</c:v>
                </c:pt>
                <c:pt idx="147">
                  <c:v>BasicCases</c:v>
                </c:pt>
                <c:pt idx="148">
                  <c:v>GamingKeyboards</c:v>
                </c:pt>
                <c:pt idx="149">
                  <c:v>StandMixerAccessories</c:v>
                </c:pt>
                <c:pt idx="150">
                  <c:v>SoundbarSpeakers</c:v>
                </c:pt>
                <c:pt idx="151">
                  <c:v>USBtoUSBAdapters</c:v>
                </c:pt>
                <c:pt idx="152">
                  <c:v>Financial&amp;Business</c:v>
                </c:pt>
                <c:pt idx="153">
                  <c:v>MilkFrothers</c:v>
                </c:pt>
                <c:pt idx="154">
                  <c:v>TableFans</c:v>
                </c:pt>
                <c:pt idx="155">
                  <c:v>StickBallpointPens</c:v>
                </c:pt>
                <c:pt idx="156">
                  <c:v>DripCoffeeMachines</c:v>
                </c:pt>
                <c:pt idx="157">
                  <c:v>HEPAAirPurifiers</c:v>
                </c:pt>
                <c:pt idx="158">
                  <c:v>RemoteControls</c:v>
                </c:pt>
                <c:pt idx="159">
                  <c:v>StandardTelevisions</c:v>
                </c:pt>
                <c:pt idx="160">
                  <c:v>Humidifiers</c:v>
                </c:pt>
                <c:pt idx="161">
                  <c:v>AirFryers</c:v>
                </c:pt>
                <c:pt idx="162">
                  <c:v>LaundryBags</c:v>
                </c:pt>
                <c:pt idx="163">
                  <c:v>EspressoMachines</c:v>
                </c:pt>
                <c:pt idx="164">
                  <c:v>DigitalBathroomScales</c:v>
                </c:pt>
                <c:pt idx="165">
                  <c:v>Notebooks,WritingPads&amp;Diaries</c:v>
                </c:pt>
                <c:pt idx="166">
                  <c:v>Juicers</c:v>
                </c:pt>
                <c:pt idx="167">
                  <c:v>FanParts&amp;Accessories</c:v>
                </c:pt>
                <c:pt idx="168">
                  <c:v>VideoCameras</c:v>
                </c:pt>
                <c:pt idx="169">
                  <c:v>Mounts</c:v>
                </c:pt>
                <c:pt idx="170">
                  <c:v>Bedstand&amp;DeskMounts</c:v>
                </c:pt>
                <c:pt idx="171">
                  <c:v>Split-SystemAirConditioners</c:v>
                </c:pt>
                <c:pt idx="172">
                  <c:v>BottledInk</c:v>
                </c:pt>
                <c:pt idx="173">
                  <c:v>RoomHeaters</c:v>
                </c:pt>
                <c:pt idx="174">
                  <c:v>Tablets</c:v>
                </c:pt>
                <c:pt idx="175">
                  <c:v>SprayBottles</c:v>
                </c:pt>
                <c:pt idx="176">
                  <c:v>TVWall&amp;CeilingMounts</c:v>
                </c:pt>
                <c:pt idx="177">
                  <c:v>HandheldBags</c:v>
                </c:pt>
                <c:pt idx="178">
                  <c:v>Monitors</c:v>
                </c:pt>
                <c:pt idx="179">
                  <c:v>Adapters&amp;Multi-Outlets</c:v>
                </c:pt>
                <c:pt idx="180">
                  <c:v>TonerCartridges</c:v>
                </c:pt>
                <c:pt idx="181">
                  <c:v>ColdPressJuicers</c:v>
                </c:pt>
                <c:pt idx="182">
                  <c:v>SmallApplianceParts&amp;Accessories</c:v>
                </c:pt>
                <c:pt idx="183">
                  <c:v>SmallKitchenAppliances</c:v>
                </c:pt>
                <c:pt idx="184">
                  <c:v>HeatConvectors</c:v>
                </c:pt>
                <c:pt idx="185">
                  <c:v>InkjetInkRefills&amp;Kits</c:v>
                </c:pt>
                <c:pt idx="186">
                  <c:v>WaffleMakers&amp;Irons</c:v>
                </c:pt>
                <c:pt idx="187">
                  <c:v>HandlebarMounts</c:v>
                </c:pt>
                <c:pt idx="188">
                  <c:v>AirPurifiers&amp;Ionizers</c:v>
                </c:pt>
                <c:pt idx="189">
                  <c:v>CoffeePresses</c:v>
                </c:pt>
                <c:pt idx="190">
                  <c:v>PressureWashers,Steam&amp;WindowCleaners</c:v>
                </c:pt>
                <c:pt idx="191">
                  <c:v>AVReceivers&amp;Amplifiers</c:v>
                </c:pt>
                <c:pt idx="192">
                  <c:v>SATACables</c:v>
                </c:pt>
                <c:pt idx="193">
                  <c:v>HalogenHeaters</c:v>
                </c:pt>
                <c:pt idx="194">
                  <c:v>3DGlasses</c:v>
                </c:pt>
                <c:pt idx="195">
                  <c:v>Earpads</c:v>
                </c:pt>
                <c:pt idx="196">
                  <c:v>StovetopEspressoPots</c:v>
                </c:pt>
                <c:pt idx="197">
                  <c:v>YogurtMakers</c:v>
                </c:pt>
                <c:pt idx="198">
                  <c:v>StandMixers</c:v>
                </c:pt>
                <c:pt idx="199">
                  <c:v>ElectricGrinders</c:v>
                </c:pt>
                <c:pt idx="200">
                  <c:v>RotiMakers</c:v>
                </c:pt>
                <c:pt idx="201">
                  <c:v>ColouredPaper</c:v>
                </c:pt>
                <c:pt idx="202">
                  <c:v>InternalHardDrives</c:v>
                </c:pt>
                <c:pt idx="203">
                  <c:v>TraditionalLaptops</c:v>
                </c:pt>
                <c:pt idx="204">
                  <c:v>PhoneCharms</c:v>
                </c:pt>
                <c:pt idx="205">
                  <c:v>TowerSpeakers</c:v>
                </c:pt>
                <c:pt idx="206">
                  <c:v>StreamingClients</c:v>
                </c:pt>
              </c:strCache>
            </c:strRef>
          </c:cat>
          <c:val>
            <c:numRef>
              <c:f>'Av Discount % by Category'!$B$4:$B$211</c:f>
              <c:numCache>
                <c:formatCode>0%</c:formatCode>
                <c:ptCount val="207"/>
                <c:pt idx="0">
                  <c:v>0.59791666666666676</c:v>
                </c:pt>
                <c:pt idx="1">
                  <c:v>0.58269230769230784</c:v>
                </c:pt>
                <c:pt idx="2">
                  <c:v>0.23294117647058815</c:v>
                </c:pt>
                <c:pt idx="3">
                  <c:v>0.6</c:v>
                </c:pt>
                <c:pt idx="4">
                  <c:v>0.56900000000000006</c:v>
                </c:pt>
                <c:pt idx="5">
                  <c:v>0.58846153846153837</c:v>
                </c:pt>
                <c:pt idx="6">
                  <c:v>0.49111111111111111</c:v>
                </c:pt>
                <c:pt idx="7">
                  <c:v>0.38000000000000006</c:v>
                </c:pt>
                <c:pt idx="8">
                  <c:v>0.59377682403433485</c:v>
                </c:pt>
                <c:pt idx="9">
                  <c:v>0.54333333333333333</c:v>
                </c:pt>
                <c:pt idx="10">
                  <c:v>0.18555555555555556</c:v>
                </c:pt>
                <c:pt idx="11">
                  <c:v>0.39</c:v>
                </c:pt>
                <c:pt idx="12">
                  <c:v>0.4466666666666666</c:v>
                </c:pt>
                <c:pt idx="13">
                  <c:v>0.52374999999999994</c:v>
                </c:pt>
                <c:pt idx="14">
                  <c:v>0.33</c:v>
                </c:pt>
                <c:pt idx="15">
                  <c:v>0.42599999999999999</c:v>
                </c:pt>
                <c:pt idx="16">
                  <c:v>0.48</c:v>
                </c:pt>
                <c:pt idx="17">
                  <c:v>0.69815789473684176</c:v>
                </c:pt>
                <c:pt idx="18">
                  <c:v>0.27</c:v>
                </c:pt>
                <c:pt idx="19">
                  <c:v>0.44</c:v>
                </c:pt>
                <c:pt idx="20">
                  <c:v>0.505</c:v>
                </c:pt>
                <c:pt idx="21">
                  <c:v>0.45999999999999996</c:v>
                </c:pt>
                <c:pt idx="22">
                  <c:v>0.48500000000000004</c:v>
                </c:pt>
                <c:pt idx="23">
                  <c:v>0.42041666666666666</c:v>
                </c:pt>
                <c:pt idx="24">
                  <c:v>0.69</c:v>
                </c:pt>
                <c:pt idx="25">
                  <c:v>0.44900000000000001</c:v>
                </c:pt>
                <c:pt idx="26">
                  <c:v>0.48043478260869554</c:v>
                </c:pt>
                <c:pt idx="27">
                  <c:v>0.34249999999999997</c:v>
                </c:pt>
                <c:pt idx="28">
                  <c:v>0.60333333333333339</c:v>
                </c:pt>
                <c:pt idx="29">
                  <c:v>0.38285714285714284</c:v>
                </c:pt>
                <c:pt idx="30">
                  <c:v>0.53900000000000003</c:v>
                </c:pt>
                <c:pt idx="31">
                  <c:v>0.43962962962962959</c:v>
                </c:pt>
                <c:pt idx="32">
                  <c:v>0.75818181818181818</c:v>
                </c:pt>
                <c:pt idx="33">
                  <c:v>0.68</c:v>
                </c:pt>
                <c:pt idx="34">
                  <c:v>0.25</c:v>
                </c:pt>
                <c:pt idx="35">
                  <c:v>0.32363636363636367</c:v>
                </c:pt>
                <c:pt idx="36">
                  <c:v>0.58000000000000007</c:v>
                </c:pt>
                <c:pt idx="37">
                  <c:v>0.23833333333333337</c:v>
                </c:pt>
                <c:pt idx="38">
                  <c:v>0.31777777777777771</c:v>
                </c:pt>
                <c:pt idx="39">
                  <c:v>0.44230769230769229</c:v>
                </c:pt>
                <c:pt idx="40">
                  <c:v>0.35</c:v>
                </c:pt>
                <c:pt idx="41">
                  <c:v>0.32100000000000006</c:v>
                </c:pt>
                <c:pt idx="42">
                  <c:v>0.52333333333333332</c:v>
                </c:pt>
                <c:pt idx="43">
                  <c:v>0.28249999999999997</c:v>
                </c:pt>
                <c:pt idx="44">
                  <c:v>0.14285714285714285</c:v>
                </c:pt>
                <c:pt idx="45">
                  <c:v>0.5625</c:v>
                </c:pt>
                <c:pt idx="46">
                  <c:v>0.46333333333333337</c:v>
                </c:pt>
                <c:pt idx="47">
                  <c:v>0.38181818181818183</c:v>
                </c:pt>
                <c:pt idx="48">
                  <c:v>0.45</c:v>
                </c:pt>
                <c:pt idx="49">
                  <c:v>0.13333333333333333</c:v>
                </c:pt>
                <c:pt idx="50">
                  <c:v>0.69500000000000006</c:v>
                </c:pt>
                <c:pt idx="51">
                  <c:v>0.65583333333333338</c:v>
                </c:pt>
                <c:pt idx="52">
                  <c:v>0.23499999999999999</c:v>
                </c:pt>
                <c:pt idx="53">
                  <c:v>0.5892857142857143</c:v>
                </c:pt>
                <c:pt idx="54">
                  <c:v>0.49</c:v>
                </c:pt>
                <c:pt idx="55">
                  <c:v>0.4416666666666666</c:v>
                </c:pt>
                <c:pt idx="56">
                  <c:v>0.55000000000000004</c:v>
                </c:pt>
                <c:pt idx="57">
                  <c:v>0.75666666666666671</c:v>
                </c:pt>
                <c:pt idx="58">
                  <c:v>0.4</c:v>
                </c:pt>
                <c:pt idx="59">
                  <c:v>0.61833333333333329</c:v>
                </c:pt>
                <c:pt idx="60">
                  <c:v>0.4</c:v>
                </c:pt>
                <c:pt idx="61">
                  <c:v>0.51437500000000003</c:v>
                </c:pt>
                <c:pt idx="62">
                  <c:v>0.13666666666666669</c:v>
                </c:pt>
                <c:pt idx="63">
                  <c:v>0.625</c:v>
                </c:pt>
                <c:pt idx="64">
                  <c:v>0.54333333333333333</c:v>
                </c:pt>
                <c:pt idx="65">
                  <c:v>0.14000000000000001</c:v>
                </c:pt>
                <c:pt idx="66">
                  <c:v>0.44500000000000001</c:v>
                </c:pt>
                <c:pt idx="67">
                  <c:v>0.31428571428571433</c:v>
                </c:pt>
                <c:pt idx="68">
                  <c:v>0.80333333333333334</c:v>
                </c:pt>
                <c:pt idx="69">
                  <c:v>0.42449999999999999</c:v>
                </c:pt>
                <c:pt idx="70">
                  <c:v>0.42499999999999999</c:v>
                </c:pt>
                <c:pt idx="71">
                  <c:v>0.41684210526315796</c:v>
                </c:pt>
                <c:pt idx="72">
                  <c:v>0.33500000000000002</c:v>
                </c:pt>
                <c:pt idx="73">
                  <c:v>0.64624999999999999</c:v>
                </c:pt>
                <c:pt idx="74">
                  <c:v>0</c:v>
                </c:pt>
                <c:pt idx="75">
                  <c:v>0.2</c:v>
                </c:pt>
                <c:pt idx="76">
                  <c:v>0.52909090909090906</c:v>
                </c:pt>
                <c:pt idx="77">
                  <c:v>0.42</c:v>
                </c:pt>
                <c:pt idx="78">
                  <c:v>0.875</c:v>
                </c:pt>
                <c:pt idx="79">
                  <c:v>0.38</c:v>
                </c:pt>
                <c:pt idx="80">
                  <c:v>0.72333333333333327</c:v>
                </c:pt>
                <c:pt idx="81">
                  <c:v>0.56499999999999995</c:v>
                </c:pt>
                <c:pt idx="82">
                  <c:v>0.21</c:v>
                </c:pt>
                <c:pt idx="83">
                  <c:v>0.66</c:v>
                </c:pt>
                <c:pt idx="84">
                  <c:v>0.65399999999999991</c:v>
                </c:pt>
                <c:pt idx="85">
                  <c:v>0.45083333333333336</c:v>
                </c:pt>
                <c:pt idx="86">
                  <c:v>0.51</c:v>
                </c:pt>
                <c:pt idx="87">
                  <c:v>0.37750000000000006</c:v>
                </c:pt>
                <c:pt idx="88">
                  <c:v>0.56666666666666665</c:v>
                </c:pt>
                <c:pt idx="89">
                  <c:v>0.72</c:v>
                </c:pt>
                <c:pt idx="90">
                  <c:v>0.15999999999999998</c:v>
                </c:pt>
                <c:pt idx="91">
                  <c:v>0.60818181818181827</c:v>
                </c:pt>
                <c:pt idx="92">
                  <c:v>0.318</c:v>
                </c:pt>
                <c:pt idx="93">
                  <c:v>0.36</c:v>
                </c:pt>
                <c:pt idx="94">
                  <c:v>0.40499999999999997</c:v>
                </c:pt>
                <c:pt idx="95">
                  <c:v>0.03</c:v>
                </c:pt>
                <c:pt idx="96">
                  <c:v>0.2466666666666667</c:v>
                </c:pt>
                <c:pt idx="97">
                  <c:v>0.6</c:v>
                </c:pt>
                <c:pt idx="98">
                  <c:v>0.215</c:v>
                </c:pt>
                <c:pt idx="99">
                  <c:v>0.115</c:v>
                </c:pt>
                <c:pt idx="100">
                  <c:v>2.5000000000000001E-2</c:v>
                </c:pt>
                <c:pt idx="101">
                  <c:v>0.5</c:v>
                </c:pt>
                <c:pt idx="102">
                  <c:v>0.66</c:v>
                </c:pt>
                <c:pt idx="103">
                  <c:v>0.35</c:v>
                </c:pt>
                <c:pt idx="104">
                  <c:v>0.44</c:v>
                </c:pt>
                <c:pt idx="105">
                  <c:v>0.4081818181818182</c:v>
                </c:pt>
                <c:pt idx="106">
                  <c:v>0.25666666666666665</c:v>
                </c:pt>
                <c:pt idx="107">
                  <c:v>0.1</c:v>
                </c:pt>
                <c:pt idx="108">
                  <c:v>0.42666666666666669</c:v>
                </c:pt>
                <c:pt idx="109">
                  <c:v>0.4366666666666667</c:v>
                </c:pt>
                <c:pt idx="110">
                  <c:v>0.44846153846153847</c:v>
                </c:pt>
                <c:pt idx="111">
                  <c:v>0.6100000000000001</c:v>
                </c:pt>
                <c:pt idx="112">
                  <c:v>9.3333333333333338E-2</c:v>
                </c:pt>
                <c:pt idx="113">
                  <c:v>0.61249999999999993</c:v>
                </c:pt>
                <c:pt idx="114">
                  <c:v>9.5000000000000001E-2</c:v>
                </c:pt>
                <c:pt idx="115">
                  <c:v>0.23499999999999999</c:v>
                </c:pt>
                <c:pt idx="116">
                  <c:v>0</c:v>
                </c:pt>
                <c:pt idx="117">
                  <c:v>0.434</c:v>
                </c:pt>
                <c:pt idx="118">
                  <c:v>0.62</c:v>
                </c:pt>
                <c:pt idx="119">
                  <c:v>0.82</c:v>
                </c:pt>
                <c:pt idx="120">
                  <c:v>0.13</c:v>
                </c:pt>
                <c:pt idx="121">
                  <c:v>5.7500000000000002E-2</c:v>
                </c:pt>
                <c:pt idx="122">
                  <c:v>0.9</c:v>
                </c:pt>
                <c:pt idx="123">
                  <c:v>0.13</c:v>
                </c:pt>
                <c:pt idx="124">
                  <c:v>0</c:v>
                </c:pt>
                <c:pt idx="125">
                  <c:v>0.54</c:v>
                </c:pt>
                <c:pt idx="126">
                  <c:v>0.12</c:v>
                </c:pt>
                <c:pt idx="127">
                  <c:v>0.41874999999999996</c:v>
                </c:pt>
                <c:pt idx="128">
                  <c:v>0.45</c:v>
                </c:pt>
                <c:pt idx="129">
                  <c:v>0.51333333333333331</c:v>
                </c:pt>
                <c:pt idx="130">
                  <c:v>0.46499999999999997</c:v>
                </c:pt>
                <c:pt idx="131">
                  <c:v>0.75</c:v>
                </c:pt>
                <c:pt idx="132">
                  <c:v>0.35</c:v>
                </c:pt>
                <c:pt idx="133">
                  <c:v>0.38</c:v>
                </c:pt>
                <c:pt idx="134">
                  <c:v>0.05</c:v>
                </c:pt>
                <c:pt idx="135">
                  <c:v>0.46</c:v>
                </c:pt>
                <c:pt idx="136">
                  <c:v>0.73199999999999998</c:v>
                </c:pt>
                <c:pt idx="137">
                  <c:v>0.57999999999999996</c:v>
                </c:pt>
                <c:pt idx="138">
                  <c:v>0.4</c:v>
                </c:pt>
                <c:pt idx="139">
                  <c:v>0</c:v>
                </c:pt>
                <c:pt idx="140">
                  <c:v>0.17499999999999999</c:v>
                </c:pt>
                <c:pt idx="141">
                  <c:v>0.45</c:v>
                </c:pt>
                <c:pt idx="142">
                  <c:v>0</c:v>
                </c:pt>
                <c:pt idx="143">
                  <c:v>0.56333333333333335</c:v>
                </c:pt>
                <c:pt idx="144">
                  <c:v>0</c:v>
                </c:pt>
                <c:pt idx="145">
                  <c:v>0.51318181818181829</c:v>
                </c:pt>
                <c:pt idx="146">
                  <c:v>0</c:v>
                </c:pt>
                <c:pt idx="147">
                  <c:v>0.70750000000000002</c:v>
                </c:pt>
                <c:pt idx="148">
                  <c:v>0.38999999999999996</c:v>
                </c:pt>
                <c:pt idx="149">
                  <c:v>0</c:v>
                </c:pt>
                <c:pt idx="150">
                  <c:v>0.6</c:v>
                </c:pt>
                <c:pt idx="151">
                  <c:v>0.78499999999999992</c:v>
                </c:pt>
                <c:pt idx="152">
                  <c:v>0</c:v>
                </c:pt>
                <c:pt idx="153">
                  <c:v>0.41333333333333333</c:v>
                </c:pt>
                <c:pt idx="154">
                  <c:v>0.42</c:v>
                </c:pt>
                <c:pt idx="155">
                  <c:v>0.13</c:v>
                </c:pt>
                <c:pt idx="156">
                  <c:v>0.374</c:v>
                </c:pt>
                <c:pt idx="157">
                  <c:v>0.41000000000000003</c:v>
                </c:pt>
                <c:pt idx="158">
                  <c:v>0.59510204081632645</c:v>
                </c:pt>
                <c:pt idx="159">
                  <c:v>0.52166666666666661</c:v>
                </c:pt>
                <c:pt idx="160">
                  <c:v>0.39333333333333331</c:v>
                </c:pt>
                <c:pt idx="161">
                  <c:v>0.44000000000000006</c:v>
                </c:pt>
                <c:pt idx="162">
                  <c:v>0.6</c:v>
                </c:pt>
                <c:pt idx="163">
                  <c:v>0.17</c:v>
                </c:pt>
                <c:pt idx="164">
                  <c:v>0.53</c:v>
                </c:pt>
                <c:pt idx="165">
                  <c:v>0.53</c:v>
                </c:pt>
                <c:pt idx="166">
                  <c:v>0.52500000000000002</c:v>
                </c:pt>
                <c:pt idx="167">
                  <c:v>0.59</c:v>
                </c:pt>
                <c:pt idx="168">
                  <c:v>0.75</c:v>
                </c:pt>
                <c:pt idx="169">
                  <c:v>0.73</c:v>
                </c:pt>
                <c:pt idx="170">
                  <c:v>0.745</c:v>
                </c:pt>
                <c:pt idx="171">
                  <c:v>0.43</c:v>
                </c:pt>
                <c:pt idx="172">
                  <c:v>0.05</c:v>
                </c:pt>
                <c:pt idx="173">
                  <c:v>0.51500000000000001</c:v>
                </c:pt>
                <c:pt idx="174">
                  <c:v>0.28999999999999998</c:v>
                </c:pt>
                <c:pt idx="175">
                  <c:v>0.47</c:v>
                </c:pt>
                <c:pt idx="176">
                  <c:v>0.5116666666666666</c:v>
                </c:pt>
                <c:pt idx="177">
                  <c:v>0.49</c:v>
                </c:pt>
                <c:pt idx="178">
                  <c:v>0.505</c:v>
                </c:pt>
                <c:pt idx="179">
                  <c:v>0.56999999999999995</c:v>
                </c:pt>
                <c:pt idx="180">
                  <c:v>0.48</c:v>
                </c:pt>
                <c:pt idx="181">
                  <c:v>0.47</c:v>
                </c:pt>
                <c:pt idx="182">
                  <c:v>0.08</c:v>
                </c:pt>
                <c:pt idx="183">
                  <c:v>0.39</c:v>
                </c:pt>
                <c:pt idx="184">
                  <c:v>0.27</c:v>
                </c:pt>
                <c:pt idx="185">
                  <c:v>0.73</c:v>
                </c:pt>
                <c:pt idx="186">
                  <c:v>0.53333333333333333</c:v>
                </c:pt>
                <c:pt idx="187">
                  <c:v>0.66</c:v>
                </c:pt>
                <c:pt idx="188">
                  <c:v>0.42</c:v>
                </c:pt>
                <c:pt idx="189">
                  <c:v>0.27</c:v>
                </c:pt>
                <c:pt idx="190">
                  <c:v>0.44333333333333336</c:v>
                </c:pt>
                <c:pt idx="191">
                  <c:v>0.36</c:v>
                </c:pt>
                <c:pt idx="192">
                  <c:v>0.65</c:v>
                </c:pt>
                <c:pt idx="193">
                  <c:v>0.29500000000000004</c:v>
                </c:pt>
                <c:pt idx="194">
                  <c:v>0.23</c:v>
                </c:pt>
                <c:pt idx="195">
                  <c:v>0.9</c:v>
                </c:pt>
                <c:pt idx="196">
                  <c:v>0.54</c:v>
                </c:pt>
                <c:pt idx="197">
                  <c:v>0.55000000000000004</c:v>
                </c:pt>
                <c:pt idx="198">
                  <c:v>0.48</c:v>
                </c:pt>
                <c:pt idx="199">
                  <c:v>0.51</c:v>
                </c:pt>
                <c:pt idx="200">
                  <c:v>0.33</c:v>
                </c:pt>
                <c:pt idx="201">
                  <c:v>0</c:v>
                </c:pt>
                <c:pt idx="202">
                  <c:v>0.8</c:v>
                </c:pt>
                <c:pt idx="203">
                  <c:v>0.38</c:v>
                </c:pt>
                <c:pt idx="204">
                  <c:v>0.9</c:v>
                </c:pt>
                <c:pt idx="205">
                  <c:v>0.43</c:v>
                </c:pt>
                <c:pt idx="206">
                  <c:v>0</c:v>
                </c:pt>
              </c:numCache>
            </c:numRef>
          </c:val>
          <c:extLst>
            <c:ext xmlns:c16="http://schemas.microsoft.com/office/drawing/2014/chart" uri="{C3380CC4-5D6E-409C-BE32-E72D297353CC}">
              <c16:uniqueId val="{0000019E-2950-4891-AE17-596A2875139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.xlsx]Av Actual and Disc Price!Av actual_price vs discounted_price</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Actual &amp; Discounted 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'Av Actual and Disc Price'!$B$3</c:f>
              <c:strCache>
                <c:ptCount val="1"/>
                <c:pt idx="0">
                  <c:v>Average of actual_price</c:v>
                </c:pt>
              </c:strCache>
            </c:strRef>
          </c:tx>
          <c:spPr>
            <a:solidFill>
              <a:schemeClr val="accent1"/>
            </a:solidFill>
            <a:ln>
              <a:noFill/>
            </a:ln>
            <a:effectLst/>
          </c:spPr>
          <c:invertIfNegative val="0"/>
          <c:cat>
            <c:strRef>
              <c:f>'Av Actual and Disc Price'!$A$4:$A$211</c:f>
              <c:strCache>
                <c:ptCount val="207"/>
                <c:pt idx="0">
                  <c:v>3DGlasses</c:v>
                </c:pt>
                <c:pt idx="1">
                  <c:v>Adapters</c:v>
                </c:pt>
                <c:pt idx="2">
                  <c:v>Adapters&amp;Multi-Outlets</c:v>
                </c:pt>
                <c:pt idx="3">
                  <c:v>AirFryers</c:v>
                </c:pt>
                <c:pt idx="4">
                  <c:v>AirPurifiers&amp;Ionizers</c:v>
                </c:pt>
                <c:pt idx="5">
                  <c:v>AutomobileChargers</c:v>
                </c:pt>
                <c:pt idx="6">
                  <c:v>AVReceivers&amp;Amplifiers</c:v>
                </c:pt>
                <c:pt idx="7">
                  <c:v>BackgroundSupports</c:v>
                </c:pt>
                <c:pt idx="8">
                  <c:v>Basic</c:v>
                </c:pt>
                <c:pt idx="9">
                  <c:v>BasicCases</c:v>
                </c:pt>
                <c:pt idx="10">
                  <c:v>BasicMobiles</c:v>
                </c:pt>
                <c:pt idx="11">
                  <c:v>BatteryChargers</c:v>
                </c:pt>
                <c:pt idx="12">
                  <c:v>Bedstand&amp;DeskMounts</c:v>
                </c:pt>
                <c:pt idx="13">
                  <c:v>BluetoothAdapters</c:v>
                </c:pt>
                <c:pt idx="14">
                  <c:v>BluetoothSpeakers</c:v>
                </c:pt>
                <c:pt idx="15">
                  <c:v>BottledInk</c:v>
                </c:pt>
                <c:pt idx="16">
                  <c:v>CableConnectionProtectors</c:v>
                </c:pt>
                <c:pt idx="17">
                  <c:v>Caddies</c:v>
                </c:pt>
                <c:pt idx="18">
                  <c:v>CameraPrivacyCovers</c:v>
                </c:pt>
                <c:pt idx="19">
                  <c:v>CanisterVacuums</c:v>
                </c:pt>
                <c:pt idx="20">
                  <c:v>Cases</c:v>
                </c:pt>
                <c:pt idx="21">
                  <c:v>CeilingFans</c:v>
                </c:pt>
                <c:pt idx="22">
                  <c:v>Choppers</c:v>
                </c:pt>
                <c:pt idx="23">
                  <c:v>CleaningKits</c:v>
                </c:pt>
                <c:pt idx="24">
                  <c:v>CoffeePresses</c:v>
                </c:pt>
                <c:pt idx="25">
                  <c:v>ColdPressJuicers</c:v>
                </c:pt>
                <c:pt idx="26">
                  <c:v>ColouredPaper</c:v>
                </c:pt>
                <c:pt idx="27">
                  <c:v>ColouringPens&amp;Markers</c:v>
                </c:pt>
                <c:pt idx="28">
                  <c:v>CompleteTripodUnits</c:v>
                </c:pt>
                <c:pt idx="29">
                  <c:v>CompositionNotebooks</c:v>
                </c:pt>
                <c:pt idx="30">
                  <c:v>Condenser</c:v>
                </c:pt>
                <c:pt idx="31">
                  <c:v>CoolingPads</c:v>
                </c:pt>
                <c:pt idx="32">
                  <c:v>CordManagement</c:v>
                </c:pt>
                <c:pt idx="33">
                  <c:v>Cradles</c:v>
                </c:pt>
                <c:pt idx="34">
                  <c:v>D√©cor</c:v>
                </c:pt>
                <c:pt idx="35">
                  <c:v>DataCards&amp;Dongles</c:v>
                </c:pt>
                <c:pt idx="36">
                  <c:v>DigitalBathroomScales</c:v>
                </c:pt>
                <c:pt idx="37">
                  <c:v>DigitalKitchenScales</c:v>
                </c:pt>
                <c:pt idx="38">
                  <c:v>DigitalScales</c:v>
                </c:pt>
                <c:pt idx="39">
                  <c:v>DisposableBatteries</c:v>
                </c:pt>
                <c:pt idx="40">
                  <c:v>DomeCameras</c:v>
                </c:pt>
                <c:pt idx="41">
                  <c:v>DripCoffeeMachines</c:v>
                </c:pt>
                <c:pt idx="42">
                  <c:v>DryIrons</c:v>
                </c:pt>
                <c:pt idx="43">
                  <c:v>DustCovers</c:v>
                </c:pt>
                <c:pt idx="44">
                  <c:v>DVICables</c:v>
                </c:pt>
                <c:pt idx="45">
                  <c:v>Earpads</c:v>
                </c:pt>
                <c:pt idx="46">
                  <c:v>EggBoilers</c:v>
                </c:pt>
                <c:pt idx="47">
                  <c:v>ElectricGrinders</c:v>
                </c:pt>
                <c:pt idx="48">
                  <c:v>ElectricHeaters</c:v>
                </c:pt>
                <c:pt idx="49">
                  <c:v>ElectricKettles</c:v>
                </c:pt>
                <c:pt idx="50">
                  <c:v>EspressoMachines</c:v>
                </c:pt>
                <c:pt idx="51">
                  <c:v>EthernetCables</c:v>
                </c:pt>
                <c:pt idx="52">
                  <c:v>ExhaustFans</c:v>
                </c:pt>
                <c:pt idx="53">
                  <c:v>ExternalHardDisks</c:v>
                </c:pt>
                <c:pt idx="54">
                  <c:v>ExternalMemoryCardReaders</c:v>
                </c:pt>
                <c:pt idx="55">
                  <c:v>ExternalSolidStateDrives</c:v>
                </c:pt>
                <c:pt idx="56">
                  <c:v>FanHeaters</c:v>
                </c:pt>
                <c:pt idx="57">
                  <c:v>FanParts&amp;Accessories</c:v>
                </c:pt>
                <c:pt idx="58">
                  <c:v>Film</c:v>
                </c:pt>
                <c:pt idx="59">
                  <c:v>Financial&amp;Business</c:v>
                </c:pt>
                <c:pt idx="60">
                  <c:v>FountainPens</c:v>
                </c:pt>
                <c:pt idx="61">
                  <c:v>Gamepads</c:v>
                </c:pt>
                <c:pt idx="62">
                  <c:v>GamingKeyboards</c:v>
                </c:pt>
                <c:pt idx="63">
                  <c:v>GamingMice</c:v>
                </c:pt>
                <c:pt idx="64">
                  <c:v>GelInkRollerballPens</c:v>
                </c:pt>
                <c:pt idx="65">
                  <c:v>GeneralPurposeBatteries&amp;BatteryChargers</c:v>
                </c:pt>
                <c:pt idx="66">
                  <c:v>GraphicTablets</c:v>
                </c:pt>
                <c:pt idx="67">
                  <c:v>HalogenHeaters</c:v>
                </c:pt>
                <c:pt idx="68">
                  <c:v>HandBlenders</c:v>
                </c:pt>
                <c:pt idx="69">
                  <c:v>HandheldBags</c:v>
                </c:pt>
                <c:pt idx="70">
                  <c:v>HandheldVacuums</c:v>
                </c:pt>
                <c:pt idx="71">
                  <c:v>HandlebarMounts</c:v>
                </c:pt>
                <c:pt idx="72">
                  <c:v>HandMixers</c:v>
                </c:pt>
                <c:pt idx="73">
                  <c:v>HardDiskBags</c:v>
                </c:pt>
                <c:pt idx="74">
                  <c:v>HDMICables</c:v>
                </c:pt>
                <c:pt idx="75">
                  <c:v>Headsets</c:v>
                </c:pt>
                <c:pt idx="76">
                  <c:v>HeatConvectors</c:v>
                </c:pt>
                <c:pt idx="77">
                  <c:v>HEPAAirPurifiers</c:v>
                </c:pt>
                <c:pt idx="78">
                  <c:v>Humidifiers</c:v>
                </c:pt>
                <c:pt idx="79">
                  <c:v>ImmersionRods</c:v>
                </c:pt>
                <c:pt idx="80">
                  <c:v>InductionCooktop</c:v>
                </c:pt>
                <c:pt idx="81">
                  <c:v>In-Ear</c:v>
                </c:pt>
                <c:pt idx="82">
                  <c:v>InkjetInkCartridges</c:v>
                </c:pt>
                <c:pt idx="83">
                  <c:v>InkjetInkRefills&amp;Kits</c:v>
                </c:pt>
                <c:pt idx="84">
                  <c:v>InkjetPrinters</c:v>
                </c:pt>
                <c:pt idx="85">
                  <c:v>InstantWaterHeaters</c:v>
                </c:pt>
                <c:pt idx="86">
                  <c:v>InternalHardDrives</c:v>
                </c:pt>
                <c:pt idx="87">
                  <c:v>InternalSolidStateDrives</c:v>
                </c:pt>
                <c:pt idx="88">
                  <c:v>JuicerMixerGrinders</c:v>
                </c:pt>
                <c:pt idx="89">
                  <c:v>Juicers</c:v>
                </c:pt>
                <c:pt idx="90">
                  <c:v>Kettle&amp;ToasterSets</c:v>
                </c:pt>
                <c:pt idx="91">
                  <c:v>Keyboard&amp;MouseSets</c:v>
                </c:pt>
                <c:pt idx="92">
                  <c:v>Keyboards</c:v>
                </c:pt>
                <c:pt idx="93">
                  <c:v>Lamps</c:v>
                </c:pt>
                <c:pt idx="94">
                  <c:v>Lapdesks</c:v>
                </c:pt>
                <c:pt idx="95">
                  <c:v>LaptopAccessories</c:v>
                </c:pt>
                <c:pt idx="96">
                  <c:v>LaptopChargers&amp;PowerSupplies</c:v>
                </c:pt>
                <c:pt idx="97">
                  <c:v>LaptopSleeves&amp;Slipcases</c:v>
                </c:pt>
                <c:pt idx="98">
                  <c:v>LaundryBags</c:v>
                </c:pt>
                <c:pt idx="99">
                  <c:v>LaundryBaskets</c:v>
                </c:pt>
                <c:pt idx="100">
                  <c:v>LintShavers</c:v>
                </c:pt>
                <c:pt idx="101">
                  <c:v>LiquidInkRollerballPens</c:v>
                </c:pt>
                <c:pt idx="102">
                  <c:v>Macro&amp;RinglightFlashes</c:v>
                </c:pt>
                <c:pt idx="103">
                  <c:v>MeasuringSpoons</c:v>
                </c:pt>
                <c:pt idx="104">
                  <c:v>Memory</c:v>
                </c:pt>
                <c:pt idx="105">
                  <c:v>Mice</c:v>
                </c:pt>
                <c:pt idx="106">
                  <c:v>MicroSD</c:v>
                </c:pt>
                <c:pt idx="107">
                  <c:v>MilkFrothers</c:v>
                </c:pt>
                <c:pt idx="108">
                  <c:v>MiniFoodProcessors&amp;Choppers</c:v>
                </c:pt>
                <c:pt idx="109">
                  <c:v>MixerGrinders</c:v>
                </c:pt>
                <c:pt idx="110">
                  <c:v>Monitors</c:v>
                </c:pt>
                <c:pt idx="111">
                  <c:v>Mounts</c:v>
                </c:pt>
                <c:pt idx="112">
                  <c:v>MousePads</c:v>
                </c:pt>
                <c:pt idx="113">
                  <c:v>MultimediaSpeakerSystems</c:v>
                </c:pt>
                <c:pt idx="114">
                  <c:v>NetworkingDevices</c:v>
                </c:pt>
                <c:pt idx="115">
                  <c:v>NotebookComputerStands</c:v>
                </c:pt>
                <c:pt idx="116">
                  <c:v>Notebooks,WritingPads&amp;Diaries</c:v>
                </c:pt>
                <c:pt idx="117">
                  <c:v>Notepads&amp;MemoBooks</c:v>
                </c:pt>
                <c:pt idx="118">
                  <c:v>On-Ear</c:v>
                </c:pt>
                <c:pt idx="119">
                  <c:v>OpticalCables</c:v>
                </c:pt>
                <c:pt idx="120">
                  <c:v>OTGAdapters</c:v>
                </c:pt>
                <c:pt idx="121">
                  <c:v>OutdoorSpeakers</c:v>
                </c:pt>
                <c:pt idx="122">
                  <c:v>OvenToasterGrills</c:v>
                </c:pt>
                <c:pt idx="123">
                  <c:v>Over-Ear</c:v>
                </c:pt>
                <c:pt idx="124">
                  <c:v>PaintingMaterials</c:v>
                </c:pt>
                <c:pt idx="125">
                  <c:v>Paints</c:v>
                </c:pt>
                <c:pt idx="126">
                  <c:v>PCHeadsets</c:v>
                </c:pt>
                <c:pt idx="127">
                  <c:v>PCMicrophones</c:v>
                </c:pt>
                <c:pt idx="128">
                  <c:v>PCSpeakers</c:v>
                </c:pt>
                <c:pt idx="129">
                  <c:v>PedestalFans</c:v>
                </c:pt>
                <c:pt idx="130">
                  <c:v>PenDrives</c:v>
                </c:pt>
                <c:pt idx="131">
                  <c:v>Pens</c:v>
                </c:pt>
                <c:pt idx="132">
                  <c:v>PhoneCharms</c:v>
                </c:pt>
                <c:pt idx="133">
                  <c:v>Pop-upToasters</c:v>
                </c:pt>
                <c:pt idx="134">
                  <c:v>PowerBanks</c:v>
                </c:pt>
                <c:pt idx="135">
                  <c:v>PowerLANAdapters</c:v>
                </c:pt>
                <c:pt idx="136">
                  <c:v>PressureWashers,Steam&amp;WindowCleaners</c:v>
                </c:pt>
                <c:pt idx="137">
                  <c:v>Printers</c:v>
                </c:pt>
                <c:pt idx="138">
                  <c:v>Projectors</c:v>
                </c:pt>
                <c:pt idx="139">
                  <c:v>RCACables</c:v>
                </c:pt>
                <c:pt idx="140">
                  <c:v>RechargeableBatteries</c:v>
                </c:pt>
                <c:pt idx="141">
                  <c:v>RemoteControls</c:v>
                </c:pt>
                <c:pt idx="142">
                  <c:v>Repeaters&amp;Extenders</c:v>
                </c:pt>
                <c:pt idx="143">
                  <c:v>RetractableBallpointPens</c:v>
                </c:pt>
                <c:pt idx="144">
                  <c:v>Rice&amp;PastaCookers</c:v>
                </c:pt>
                <c:pt idx="145">
                  <c:v>RoboticVacuums</c:v>
                </c:pt>
                <c:pt idx="146">
                  <c:v>RoomHeaters</c:v>
                </c:pt>
                <c:pt idx="147">
                  <c:v>RotiMakers</c:v>
                </c:pt>
                <c:pt idx="148">
                  <c:v>Routers</c:v>
                </c:pt>
                <c:pt idx="149">
                  <c:v>SandwichMakers</c:v>
                </c:pt>
                <c:pt idx="150">
                  <c:v>SATACables</c:v>
                </c:pt>
                <c:pt idx="151">
                  <c:v>SatelliteReceivers</c:v>
                </c:pt>
                <c:pt idx="152">
                  <c:v>Scientific</c:v>
                </c:pt>
                <c:pt idx="153">
                  <c:v>ScreenProtectors</c:v>
                </c:pt>
                <c:pt idx="154">
                  <c:v>SecureDigitalCards</c:v>
                </c:pt>
                <c:pt idx="155">
                  <c:v>SelfieLights</c:v>
                </c:pt>
                <c:pt idx="156">
                  <c:v>SelfieSticks</c:v>
                </c:pt>
                <c:pt idx="157">
                  <c:v>Sewing&amp;EmbroideryMachines</c:v>
                </c:pt>
                <c:pt idx="158">
                  <c:v>Shower&amp;WallMounts</c:v>
                </c:pt>
                <c:pt idx="159">
                  <c:v>SmallApplianceParts&amp;Accessories</c:v>
                </c:pt>
                <c:pt idx="160">
                  <c:v>SmallKitchenAppliances</c:v>
                </c:pt>
                <c:pt idx="161">
                  <c:v>Smartphones</c:v>
                </c:pt>
                <c:pt idx="162">
                  <c:v>SmartTelevisions</c:v>
                </c:pt>
                <c:pt idx="163">
                  <c:v>SmartWatches</c:v>
                </c:pt>
                <c:pt idx="164">
                  <c:v>SoundbarSpeakers</c:v>
                </c:pt>
                <c:pt idx="165">
                  <c:v>SpeakerCables</c:v>
                </c:pt>
                <c:pt idx="166">
                  <c:v>Split-SystemAirConditioners</c:v>
                </c:pt>
                <c:pt idx="167">
                  <c:v>SprayBottles</c:v>
                </c:pt>
                <c:pt idx="168">
                  <c:v>StandardTelevisions</c:v>
                </c:pt>
                <c:pt idx="169">
                  <c:v>StandMixerAccessories</c:v>
                </c:pt>
                <c:pt idx="170">
                  <c:v>StandMixers</c:v>
                </c:pt>
                <c:pt idx="171">
                  <c:v>Stands</c:v>
                </c:pt>
                <c:pt idx="172">
                  <c:v>SteamIrons</c:v>
                </c:pt>
                <c:pt idx="173">
                  <c:v>StickBallpointPens</c:v>
                </c:pt>
                <c:pt idx="174">
                  <c:v>StorageWaterHeaters</c:v>
                </c:pt>
                <c:pt idx="175">
                  <c:v>StovetopEspressoPots</c:v>
                </c:pt>
                <c:pt idx="176">
                  <c:v>StreamingClients</c:v>
                </c:pt>
                <c:pt idx="177">
                  <c:v>StylusPens</c:v>
                </c:pt>
                <c:pt idx="178">
                  <c:v>SurgeProtectors</c:v>
                </c:pt>
                <c:pt idx="179">
                  <c:v>TableFans</c:v>
                </c:pt>
                <c:pt idx="180">
                  <c:v>Tabletop&amp;TravelTripods</c:v>
                </c:pt>
                <c:pt idx="181">
                  <c:v>Tablets</c:v>
                </c:pt>
                <c:pt idx="182">
                  <c:v>Tape</c:v>
                </c:pt>
                <c:pt idx="183">
                  <c:v>TonerCartridges</c:v>
                </c:pt>
                <c:pt idx="184">
                  <c:v>TowerSpeakers</c:v>
                </c:pt>
                <c:pt idx="185">
                  <c:v>TraditionalLaptops</c:v>
                </c:pt>
                <c:pt idx="186">
                  <c:v>TripodLegs</c:v>
                </c:pt>
                <c:pt idx="187">
                  <c:v>Tripods</c:v>
                </c:pt>
                <c:pt idx="188">
                  <c:v>TVWall&amp;CeilingMounts</c:v>
                </c:pt>
                <c:pt idx="189">
                  <c:v>UninterruptedPowerSupplies</c:v>
                </c:pt>
                <c:pt idx="190">
                  <c:v>USBCables</c:v>
                </c:pt>
                <c:pt idx="191">
                  <c:v>USBHubs</c:v>
                </c:pt>
                <c:pt idx="192">
                  <c:v>USBtoUSBAdapters</c:v>
                </c:pt>
                <c:pt idx="193">
                  <c:v>VacuumSealers</c:v>
                </c:pt>
                <c:pt idx="194">
                  <c:v>VideoCameras</c:v>
                </c:pt>
                <c:pt idx="195">
                  <c:v>WaffleMakers&amp;Irons</c:v>
                </c:pt>
                <c:pt idx="196">
                  <c:v>WallChargers</c:v>
                </c:pt>
                <c:pt idx="197">
                  <c:v>WaterCartridges</c:v>
                </c:pt>
                <c:pt idx="198">
                  <c:v>WaterFilters&amp;Purifiers</c:v>
                </c:pt>
                <c:pt idx="199">
                  <c:v>WaterPurifierAccessories</c:v>
                </c:pt>
                <c:pt idx="200">
                  <c:v>Webcams</c:v>
                </c:pt>
                <c:pt idx="201">
                  <c:v>Wet-DryVacuums</c:v>
                </c:pt>
                <c:pt idx="202">
                  <c:v>WetGrinders</c:v>
                </c:pt>
                <c:pt idx="203">
                  <c:v>WireboundNotebooks</c:v>
                </c:pt>
                <c:pt idx="204">
                  <c:v>WirelessUSBAdapters</c:v>
                </c:pt>
                <c:pt idx="205">
                  <c:v>WoodenPencils</c:v>
                </c:pt>
                <c:pt idx="206">
                  <c:v>YogurtMakers</c:v>
                </c:pt>
              </c:strCache>
            </c:strRef>
          </c:cat>
          <c:val>
            <c:numRef>
              <c:f>'Av Actual and Disc Price'!$B$4:$B$211</c:f>
              <c:numCache>
                <c:formatCode>_-[$£-809]* #,##0.00_-;\-[$£-809]* #,##0.00_-;_-[$£-809]* "-"??_-;_-@_-</c:formatCode>
                <c:ptCount val="207"/>
                <c:pt idx="0">
                  <c:v>3500</c:v>
                </c:pt>
                <c:pt idx="1">
                  <c:v>866</c:v>
                </c:pt>
                <c:pt idx="2">
                  <c:v>999</c:v>
                </c:pt>
                <c:pt idx="3">
                  <c:v>12116.8</c:v>
                </c:pt>
                <c:pt idx="4">
                  <c:v>4000</c:v>
                </c:pt>
                <c:pt idx="5">
                  <c:v>1199</c:v>
                </c:pt>
                <c:pt idx="6">
                  <c:v>3100</c:v>
                </c:pt>
                <c:pt idx="7">
                  <c:v>1299</c:v>
                </c:pt>
                <c:pt idx="8">
                  <c:v>440</c:v>
                </c:pt>
                <c:pt idx="9">
                  <c:v>1949</c:v>
                </c:pt>
                <c:pt idx="10">
                  <c:v>2155.8888888888887</c:v>
                </c:pt>
                <c:pt idx="11">
                  <c:v>400</c:v>
                </c:pt>
                <c:pt idx="12">
                  <c:v>1449</c:v>
                </c:pt>
                <c:pt idx="13">
                  <c:v>899</c:v>
                </c:pt>
                <c:pt idx="14">
                  <c:v>2746</c:v>
                </c:pt>
                <c:pt idx="15">
                  <c:v>100</c:v>
                </c:pt>
                <c:pt idx="16">
                  <c:v>999</c:v>
                </c:pt>
                <c:pt idx="17">
                  <c:v>799</c:v>
                </c:pt>
                <c:pt idx="18">
                  <c:v>199</c:v>
                </c:pt>
                <c:pt idx="19">
                  <c:v>7448.25</c:v>
                </c:pt>
                <c:pt idx="20">
                  <c:v>1499</c:v>
                </c:pt>
                <c:pt idx="21">
                  <c:v>3349.909090909091</c:v>
                </c:pt>
                <c:pt idx="22">
                  <c:v>495</c:v>
                </c:pt>
                <c:pt idx="23">
                  <c:v>499</c:v>
                </c:pt>
                <c:pt idx="24">
                  <c:v>1500</c:v>
                </c:pt>
                <c:pt idx="25">
                  <c:v>23999</c:v>
                </c:pt>
                <c:pt idx="26">
                  <c:v>99</c:v>
                </c:pt>
                <c:pt idx="27">
                  <c:v>150</c:v>
                </c:pt>
                <c:pt idx="28">
                  <c:v>2495</c:v>
                </c:pt>
                <c:pt idx="29">
                  <c:v>267.85714285714283</c:v>
                </c:pt>
                <c:pt idx="30">
                  <c:v>1347</c:v>
                </c:pt>
                <c:pt idx="31">
                  <c:v>1499</c:v>
                </c:pt>
                <c:pt idx="32">
                  <c:v>599</c:v>
                </c:pt>
                <c:pt idx="33">
                  <c:v>1332.3333333333333</c:v>
                </c:pt>
                <c:pt idx="34">
                  <c:v>419</c:v>
                </c:pt>
                <c:pt idx="35">
                  <c:v>3250</c:v>
                </c:pt>
                <c:pt idx="36">
                  <c:v>1900</c:v>
                </c:pt>
                <c:pt idx="37">
                  <c:v>1568</c:v>
                </c:pt>
                <c:pt idx="38">
                  <c:v>869.5</c:v>
                </c:pt>
                <c:pt idx="39">
                  <c:v>388.42857142857144</c:v>
                </c:pt>
                <c:pt idx="40">
                  <c:v>5097.6000000000004</c:v>
                </c:pt>
                <c:pt idx="41">
                  <c:v>1478.6</c:v>
                </c:pt>
                <c:pt idx="42">
                  <c:v>1179.5</c:v>
                </c:pt>
                <c:pt idx="43">
                  <c:v>649</c:v>
                </c:pt>
                <c:pt idx="44">
                  <c:v>1100</c:v>
                </c:pt>
                <c:pt idx="45">
                  <c:v>999</c:v>
                </c:pt>
                <c:pt idx="46">
                  <c:v>1678.909090909091</c:v>
                </c:pt>
                <c:pt idx="47">
                  <c:v>499</c:v>
                </c:pt>
                <c:pt idx="48">
                  <c:v>3280</c:v>
                </c:pt>
                <c:pt idx="49">
                  <c:v>1846.6842105263158</c:v>
                </c:pt>
                <c:pt idx="50">
                  <c:v>5795</c:v>
                </c:pt>
                <c:pt idx="51">
                  <c:v>599</c:v>
                </c:pt>
                <c:pt idx="52">
                  <c:v>1913.3333333333333</c:v>
                </c:pt>
                <c:pt idx="53">
                  <c:v>4642.666666666667</c:v>
                </c:pt>
                <c:pt idx="54">
                  <c:v>999</c:v>
                </c:pt>
                <c:pt idx="55">
                  <c:v>32000</c:v>
                </c:pt>
                <c:pt idx="56">
                  <c:v>4236.25</c:v>
                </c:pt>
                <c:pt idx="57">
                  <c:v>1690</c:v>
                </c:pt>
                <c:pt idx="58">
                  <c:v>549</c:v>
                </c:pt>
                <c:pt idx="59">
                  <c:v>535</c:v>
                </c:pt>
                <c:pt idx="60">
                  <c:v>225</c:v>
                </c:pt>
                <c:pt idx="61">
                  <c:v>2013</c:v>
                </c:pt>
                <c:pt idx="62">
                  <c:v>2932.6666666666665</c:v>
                </c:pt>
                <c:pt idx="63">
                  <c:v>1622.8333333333333</c:v>
                </c:pt>
                <c:pt idx="64">
                  <c:v>150</c:v>
                </c:pt>
                <c:pt idx="65">
                  <c:v>537.5</c:v>
                </c:pt>
                <c:pt idx="66">
                  <c:v>1320.8181818181818</c:v>
                </c:pt>
                <c:pt idx="67">
                  <c:v>2819</c:v>
                </c:pt>
                <c:pt idx="68">
                  <c:v>1570.8421052631579</c:v>
                </c:pt>
                <c:pt idx="69">
                  <c:v>500</c:v>
                </c:pt>
                <c:pt idx="70">
                  <c:v>5059.375</c:v>
                </c:pt>
                <c:pt idx="71">
                  <c:v>1999</c:v>
                </c:pt>
                <c:pt idx="72">
                  <c:v>1631</c:v>
                </c:pt>
                <c:pt idx="73">
                  <c:v>665.66666666666663</c:v>
                </c:pt>
                <c:pt idx="74">
                  <c:v>1175.25</c:v>
                </c:pt>
                <c:pt idx="75">
                  <c:v>3432.3333333333335</c:v>
                </c:pt>
                <c:pt idx="76">
                  <c:v>3035</c:v>
                </c:pt>
                <c:pt idx="77">
                  <c:v>27113.25</c:v>
                </c:pt>
                <c:pt idx="78">
                  <c:v>3382.6666666666665</c:v>
                </c:pt>
                <c:pt idx="79">
                  <c:v>1178.3333333333333</c:v>
                </c:pt>
                <c:pt idx="80">
                  <c:v>3765.7</c:v>
                </c:pt>
                <c:pt idx="81">
                  <c:v>2960.0769230769229</c:v>
                </c:pt>
                <c:pt idx="82">
                  <c:v>687.25</c:v>
                </c:pt>
                <c:pt idx="83">
                  <c:v>1999</c:v>
                </c:pt>
                <c:pt idx="84">
                  <c:v>6750</c:v>
                </c:pt>
                <c:pt idx="85">
                  <c:v>4563.347826086957</c:v>
                </c:pt>
                <c:pt idx="86">
                  <c:v>999</c:v>
                </c:pt>
                <c:pt idx="87">
                  <c:v>4400</c:v>
                </c:pt>
                <c:pt idx="88">
                  <c:v>4466.333333333333</c:v>
                </c:pt>
                <c:pt idx="89">
                  <c:v>5597</c:v>
                </c:pt>
                <c:pt idx="90">
                  <c:v>1772.0769230769231</c:v>
                </c:pt>
                <c:pt idx="91">
                  <c:v>1777.6</c:v>
                </c:pt>
                <c:pt idx="92">
                  <c:v>1857.4</c:v>
                </c:pt>
                <c:pt idx="93">
                  <c:v>247</c:v>
                </c:pt>
                <c:pt idx="94">
                  <c:v>1945.4285714285713</c:v>
                </c:pt>
                <c:pt idx="95">
                  <c:v>2490</c:v>
                </c:pt>
                <c:pt idx="96">
                  <c:v>1868</c:v>
                </c:pt>
                <c:pt idx="97">
                  <c:v>1015.6666666666666</c:v>
                </c:pt>
                <c:pt idx="98">
                  <c:v>799</c:v>
                </c:pt>
                <c:pt idx="99">
                  <c:v>763.07692307692309</c:v>
                </c:pt>
                <c:pt idx="100">
                  <c:v>1061.6363636363637</c:v>
                </c:pt>
                <c:pt idx="101">
                  <c:v>260</c:v>
                </c:pt>
                <c:pt idx="102">
                  <c:v>1999</c:v>
                </c:pt>
                <c:pt idx="103">
                  <c:v>483</c:v>
                </c:pt>
                <c:pt idx="104">
                  <c:v>3500</c:v>
                </c:pt>
                <c:pt idx="105">
                  <c:v>1055.7916666666667</c:v>
                </c:pt>
                <c:pt idx="106">
                  <c:v>2169</c:v>
                </c:pt>
                <c:pt idx="107">
                  <c:v>799</c:v>
                </c:pt>
                <c:pt idx="108">
                  <c:v>2210</c:v>
                </c:pt>
                <c:pt idx="109">
                  <c:v>5289.5925925925922</c:v>
                </c:pt>
                <c:pt idx="110">
                  <c:v>16430</c:v>
                </c:pt>
                <c:pt idx="111">
                  <c:v>1299</c:v>
                </c:pt>
                <c:pt idx="112">
                  <c:v>959.875</c:v>
                </c:pt>
                <c:pt idx="113">
                  <c:v>799</c:v>
                </c:pt>
                <c:pt idx="114">
                  <c:v>3490</c:v>
                </c:pt>
                <c:pt idx="115">
                  <c:v>1665.6666666666667</c:v>
                </c:pt>
                <c:pt idx="116">
                  <c:v>2999</c:v>
                </c:pt>
                <c:pt idx="117">
                  <c:v>487.5</c:v>
                </c:pt>
                <c:pt idx="118">
                  <c:v>2644</c:v>
                </c:pt>
                <c:pt idx="119">
                  <c:v>1399.3333333333333</c:v>
                </c:pt>
                <c:pt idx="120">
                  <c:v>497</c:v>
                </c:pt>
                <c:pt idx="121">
                  <c:v>2371.75</c:v>
                </c:pt>
                <c:pt idx="122">
                  <c:v>5497</c:v>
                </c:pt>
                <c:pt idx="123">
                  <c:v>3749</c:v>
                </c:pt>
                <c:pt idx="124">
                  <c:v>230</c:v>
                </c:pt>
                <c:pt idx="125">
                  <c:v>255</c:v>
                </c:pt>
                <c:pt idx="126">
                  <c:v>999</c:v>
                </c:pt>
                <c:pt idx="127">
                  <c:v>1249.5</c:v>
                </c:pt>
                <c:pt idx="128">
                  <c:v>1399.5</c:v>
                </c:pt>
                <c:pt idx="129">
                  <c:v>3300</c:v>
                </c:pt>
                <c:pt idx="130">
                  <c:v>1660</c:v>
                </c:pt>
                <c:pt idx="131">
                  <c:v>100</c:v>
                </c:pt>
                <c:pt idx="132">
                  <c:v>999</c:v>
                </c:pt>
                <c:pt idx="133">
                  <c:v>1796.3333333333333</c:v>
                </c:pt>
                <c:pt idx="134">
                  <c:v>2524</c:v>
                </c:pt>
                <c:pt idx="135">
                  <c:v>1999</c:v>
                </c:pt>
                <c:pt idx="136">
                  <c:v>9329.3333333333339</c:v>
                </c:pt>
                <c:pt idx="137">
                  <c:v>5897.6533333333327</c:v>
                </c:pt>
                <c:pt idx="138">
                  <c:v>18293.333333333332</c:v>
                </c:pt>
                <c:pt idx="139">
                  <c:v>979</c:v>
                </c:pt>
                <c:pt idx="140">
                  <c:v>449.33333333333331</c:v>
                </c:pt>
                <c:pt idx="141">
                  <c:v>1170.4489795918366</c:v>
                </c:pt>
                <c:pt idx="142">
                  <c:v>3865.6666666666665</c:v>
                </c:pt>
                <c:pt idx="143">
                  <c:v>405</c:v>
                </c:pt>
                <c:pt idx="144">
                  <c:v>3866</c:v>
                </c:pt>
                <c:pt idx="145">
                  <c:v>44949.5</c:v>
                </c:pt>
                <c:pt idx="146">
                  <c:v>9499.5</c:v>
                </c:pt>
                <c:pt idx="147">
                  <c:v>2999</c:v>
                </c:pt>
                <c:pt idx="148">
                  <c:v>2978.2222222222222</c:v>
                </c:pt>
                <c:pt idx="149">
                  <c:v>2358.4545454545455</c:v>
                </c:pt>
                <c:pt idx="150">
                  <c:v>999</c:v>
                </c:pt>
                <c:pt idx="151">
                  <c:v>2365.6666666666665</c:v>
                </c:pt>
                <c:pt idx="152">
                  <c:v>922.5</c:v>
                </c:pt>
                <c:pt idx="153">
                  <c:v>1640.6666666666667</c:v>
                </c:pt>
                <c:pt idx="154">
                  <c:v>800</c:v>
                </c:pt>
                <c:pt idx="155">
                  <c:v>3495</c:v>
                </c:pt>
                <c:pt idx="156">
                  <c:v>2679</c:v>
                </c:pt>
                <c:pt idx="157">
                  <c:v>4811.5</c:v>
                </c:pt>
                <c:pt idx="158">
                  <c:v>499</c:v>
                </c:pt>
                <c:pt idx="159">
                  <c:v>747</c:v>
                </c:pt>
                <c:pt idx="160">
                  <c:v>4290</c:v>
                </c:pt>
                <c:pt idx="161">
                  <c:v>20593.397058823528</c:v>
                </c:pt>
                <c:pt idx="162">
                  <c:v>40132.841269841272</c:v>
                </c:pt>
                <c:pt idx="163">
                  <c:v>8554.7631578947367</c:v>
                </c:pt>
                <c:pt idx="164">
                  <c:v>12499</c:v>
                </c:pt>
                <c:pt idx="165">
                  <c:v>795</c:v>
                </c:pt>
                <c:pt idx="166">
                  <c:v>75990</c:v>
                </c:pt>
                <c:pt idx="167">
                  <c:v>249</c:v>
                </c:pt>
                <c:pt idx="168">
                  <c:v>15329.666666666666</c:v>
                </c:pt>
                <c:pt idx="169">
                  <c:v>635</c:v>
                </c:pt>
                <c:pt idx="170">
                  <c:v>11495</c:v>
                </c:pt>
                <c:pt idx="171">
                  <c:v>780.81818181818187</c:v>
                </c:pt>
                <c:pt idx="172">
                  <c:v>4139.083333333333</c:v>
                </c:pt>
                <c:pt idx="173">
                  <c:v>296.66666666666669</c:v>
                </c:pt>
                <c:pt idx="174">
                  <c:v>11738.166666666666</c:v>
                </c:pt>
                <c:pt idx="175">
                  <c:v>1299</c:v>
                </c:pt>
                <c:pt idx="176">
                  <c:v>4699</c:v>
                </c:pt>
                <c:pt idx="177">
                  <c:v>4374</c:v>
                </c:pt>
                <c:pt idx="178">
                  <c:v>1499</c:v>
                </c:pt>
                <c:pt idx="179">
                  <c:v>2910</c:v>
                </c:pt>
                <c:pt idx="180">
                  <c:v>2394.5</c:v>
                </c:pt>
                <c:pt idx="181">
                  <c:v>37999</c:v>
                </c:pt>
                <c:pt idx="182">
                  <c:v>165</c:v>
                </c:pt>
                <c:pt idx="183">
                  <c:v>1150</c:v>
                </c:pt>
                <c:pt idx="184">
                  <c:v>3999</c:v>
                </c:pt>
                <c:pt idx="185">
                  <c:v>59890</c:v>
                </c:pt>
                <c:pt idx="186">
                  <c:v>995</c:v>
                </c:pt>
                <c:pt idx="187">
                  <c:v>1599</c:v>
                </c:pt>
                <c:pt idx="188">
                  <c:v>1791.3333333333333</c:v>
                </c:pt>
                <c:pt idx="189">
                  <c:v>4100</c:v>
                </c:pt>
                <c:pt idx="190">
                  <c:v>906.02283261802575</c:v>
                </c:pt>
                <c:pt idx="191">
                  <c:v>945</c:v>
                </c:pt>
                <c:pt idx="192">
                  <c:v>2699</c:v>
                </c:pt>
                <c:pt idx="193">
                  <c:v>580.57142857142856</c:v>
                </c:pt>
                <c:pt idx="194">
                  <c:v>1999</c:v>
                </c:pt>
                <c:pt idx="195">
                  <c:v>2132.6666666666665</c:v>
                </c:pt>
                <c:pt idx="196">
                  <c:v>1218.5625</c:v>
                </c:pt>
                <c:pt idx="197">
                  <c:v>813.33333333333337</c:v>
                </c:pt>
                <c:pt idx="198">
                  <c:v>15618.833333333334</c:v>
                </c:pt>
                <c:pt idx="199">
                  <c:v>743.5454545454545</c:v>
                </c:pt>
                <c:pt idx="200">
                  <c:v>4042.5</c:v>
                </c:pt>
                <c:pt idx="201">
                  <c:v>9856.8333333333339</c:v>
                </c:pt>
                <c:pt idx="202">
                  <c:v>4743</c:v>
                </c:pt>
                <c:pt idx="203">
                  <c:v>150</c:v>
                </c:pt>
                <c:pt idx="204">
                  <c:v>1388.4444444444443</c:v>
                </c:pt>
                <c:pt idx="205">
                  <c:v>99</c:v>
                </c:pt>
                <c:pt idx="206">
                  <c:v>1295</c:v>
                </c:pt>
              </c:numCache>
            </c:numRef>
          </c:val>
          <c:extLst>
            <c:ext xmlns:c16="http://schemas.microsoft.com/office/drawing/2014/chart" uri="{C3380CC4-5D6E-409C-BE32-E72D297353CC}">
              <c16:uniqueId val="{00000000-AD9F-4C8B-A1AA-8FB2DB3389B7}"/>
            </c:ext>
          </c:extLst>
        </c:ser>
        <c:ser>
          <c:idx val="1"/>
          <c:order val="1"/>
          <c:tx>
            <c:strRef>
              <c:f>'Av Actual and Disc Price'!$C$3</c:f>
              <c:strCache>
                <c:ptCount val="1"/>
                <c:pt idx="0">
                  <c:v>Average of discounted_price</c:v>
                </c:pt>
              </c:strCache>
            </c:strRef>
          </c:tx>
          <c:spPr>
            <a:solidFill>
              <a:schemeClr val="accent2"/>
            </a:solidFill>
            <a:ln>
              <a:noFill/>
            </a:ln>
            <a:effectLst/>
          </c:spPr>
          <c:invertIfNegative val="0"/>
          <c:cat>
            <c:strRef>
              <c:f>'Av Actual and Disc Price'!$A$4:$A$211</c:f>
              <c:strCache>
                <c:ptCount val="207"/>
                <c:pt idx="0">
                  <c:v>3DGlasses</c:v>
                </c:pt>
                <c:pt idx="1">
                  <c:v>Adapters</c:v>
                </c:pt>
                <c:pt idx="2">
                  <c:v>Adapters&amp;Multi-Outlets</c:v>
                </c:pt>
                <c:pt idx="3">
                  <c:v>AirFryers</c:v>
                </c:pt>
                <c:pt idx="4">
                  <c:v>AirPurifiers&amp;Ionizers</c:v>
                </c:pt>
                <c:pt idx="5">
                  <c:v>AutomobileChargers</c:v>
                </c:pt>
                <c:pt idx="6">
                  <c:v>AVReceivers&amp;Amplifiers</c:v>
                </c:pt>
                <c:pt idx="7">
                  <c:v>BackgroundSupports</c:v>
                </c:pt>
                <c:pt idx="8">
                  <c:v>Basic</c:v>
                </c:pt>
                <c:pt idx="9">
                  <c:v>BasicCases</c:v>
                </c:pt>
                <c:pt idx="10">
                  <c:v>BasicMobiles</c:v>
                </c:pt>
                <c:pt idx="11">
                  <c:v>BatteryChargers</c:v>
                </c:pt>
                <c:pt idx="12">
                  <c:v>Bedstand&amp;DeskMounts</c:v>
                </c:pt>
                <c:pt idx="13">
                  <c:v>BluetoothAdapters</c:v>
                </c:pt>
                <c:pt idx="14">
                  <c:v>BluetoothSpeakers</c:v>
                </c:pt>
                <c:pt idx="15">
                  <c:v>BottledInk</c:v>
                </c:pt>
                <c:pt idx="16">
                  <c:v>CableConnectionProtectors</c:v>
                </c:pt>
                <c:pt idx="17">
                  <c:v>Caddies</c:v>
                </c:pt>
                <c:pt idx="18">
                  <c:v>CameraPrivacyCovers</c:v>
                </c:pt>
                <c:pt idx="19">
                  <c:v>CanisterVacuums</c:v>
                </c:pt>
                <c:pt idx="20">
                  <c:v>Cases</c:v>
                </c:pt>
                <c:pt idx="21">
                  <c:v>CeilingFans</c:v>
                </c:pt>
                <c:pt idx="22">
                  <c:v>Choppers</c:v>
                </c:pt>
                <c:pt idx="23">
                  <c:v>CleaningKits</c:v>
                </c:pt>
                <c:pt idx="24">
                  <c:v>CoffeePresses</c:v>
                </c:pt>
                <c:pt idx="25">
                  <c:v>ColdPressJuicers</c:v>
                </c:pt>
                <c:pt idx="26">
                  <c:v>ColouredPaper</c:v>
                </c:pt>
                <c:pt idx="27">
                  <c:v>ColouringPens&amp;Markers</c:v>
                </c:pt>
                <c:pt idx="28">
                  <c:v>CompleteTripodUnits</c:v>
                </c:pt>
                <c:pt idx="29">
                  <c:v>CompositionNotebooks</c:v>
                </c:pt>
                <c:pt idx="30">
                  <c:v>Condenser</c:v>
                </c:pt>
                <c:pt idx="31">
                  <c:v>CoolingPads</c:v>
                </c:pt>
                <c:pt idx="32">
                  <c:v>CordManagement</c:v>
                </c:pt>
                <c:pt idx="33">
                  <c:v>Cradles</c:v>
                </c:pt>
                <c:pt idx="34">
                  <c:v>D√©cor</c:v>
                </c:pt>
                <c:pt idx="35">
                  <c:v>DataCards&amp;Dongles</c:v>
                </c:pt>
                <c:pt idx="36">
                  <c:v>DigitalBathroomScales</c:v>
                </c:pt>
                <c:pt idx="37">
                  <c:v>DigitalKitchenScales</c:v>
                </c:pt>
                <c:pt idx="38">
                  <c:v>DigitalScales</c:v>
                </c:pt>
                <c:pt idx="39">
                  <c:v>DisposableBatteries</c:v>
                </c:pt>
                <c:pt idx="40">
                  <c:v>DomeCameras</c:v>
                </c:pt>
                <c:pt idx="41">
                  <c:v>DripCoffeeMachines</c:v>
                </c:pt>
                <c:pt idx="42">
                  <c:v>DryIrons</c:v>
                </c:pt>
                <c:pt idx="43">
                  <c:v>DustCovers</c:v>
                </c:pt>
                <c:pt idx="44">
                  <c:v>DVICables</c:v>
                </c:pt>
                <c:pt idx="45">
                  <c:v>Earpads</c:v>
                </c:pt>
                <c:pt idx="46">
                  <c:v>EggBoilers</c:v>
                </c:pt>
                <c:pt idx="47">
                  <c:v>ElectricGrinders</c:v>
                </c:pt>
                <c:pt idx="48">
                  <c:v>ElectricHeaters</c:v>
                </c:pt>
                <c:pt idx="49">
                  <c:v>ElectricKettles</c:v>
                </c:pt>
                <c:pt idx="50">
                  <c:v>EspressoMachines</c:v>
                </c:pt>
                <c:pt idx="51">
                  <c:v>EthernetCables</c:v>
                </c:pt>
                <c:pt idx="52">
                  <c:v>ExhaustFans</c:v>
                </c:pt>
                <c:pt idx="53">
                  <c:v>ExternalHardDisks</c:v>
                </c:pt>
                <c:pt idx="54">
                  <c:v>ExternalMemoryCardReaders</c:v>
                </c:pt>
                <c:pt idx="55">
                  <c:v>ExternalSolidStateDrives</c:v>
                </c:pt>
                <c:pt idx="56">
                  <c:v>FanHeaters</c:v>
                </c:pt>
                <c:pt idx="57">
                  <c:v>FanParts&amp;Accessories</c:v>
                </c:pt>
                <c:pt idx="58">
                  <c:v>Film</c:v>
                </c:pt>
                <c:pt idx="59">
                  <c:v>Financial&amp;Business</c:v>
                </c:pt>
                <c:pt idx="60">
                  <c:v>FountainPens</c:v>
                </c:pt>
                <c:pt idx="61">
                  <c:v>Gamepads</c:v>
                </c:pt>
                <c:pt idx="62">
                  <c:v>GamingKeyboards</c:v>
                </c:pt>
                <c:pt idx="63">
                  <c:v>GamingMice</c:v>
                </c:pt>
                <c:pt idx="64">
                  <c:v>GelInkRollerballPens</c:v>
                </c:pt>
                <c:pt idx="65">
                  <c:v>GeneralPurposeBatteries&amp;BatteryChargers</c:v>
                </c:pt>
                <c:pt idx="66">
                  <c:v>GraphicTablets</c:v>
                </c:pt>
                <c:pt idx="67">
                  <c:v>HalogenHeaters</c:v>
                </c:pt>
                <c:pt idx="68">
                  <c:v>HandBlenders</c:v>
                </c:pt>
                <c:pt idx="69">
                  <c:v>HandheldBags</c:v>
                </c:pt>
                <c:pt idx="70">
                  <c:v>HandheldVacuums</c:v>
                </c:pt>
                <c:pt idx="71">
                  <c:v>HandlebarMounts</c:v>
                </c:pt>
                <c:pt idx="72">
                  <c:v>HandMixers</c:v>
                </c:pt>
                <c:pt idx="73">
                  <c:v>HardDiskBags</c:v>
                </c:pt>
                <c:pt idx="74">
                  <c:v>HDMICables</c:v>
                </c:pt>
                <c:pt idx="75">
                  <c:v>Headsets</c:v>
                </c:pt>
                <c:pt idx="76">
                  <c:v>HeatConvectors</c:v>
                </c:pt>
                <c:pt idx="77">
                  <c:v>HEPAAirPurifiers</c:v>
                </c:pt>
                <c:pt idx="78">
                  <c:v>Humidifiers</c:v>
                </c:pt>
                <c:pt idx="79">
                  <c:v>ImmersionRods</c:v>
                </c:pt>
                <c:pt idx="80">
                  <c:v>InductionCooktop</c:v>
                </c:pt>
                <c:pt idx="81">
                  <c:v>In-Ear</c:v>
                </c:pt>
                <c:pt idx="82">
                  <c:v>InkjetInkCartridges</c:v>
                </c:pt>
                <c:pt idx="83">
                  <c:v>InkjetInkRefills&amp;Kits</c:v>
                </c:pt>
                <c:pt idx="84">
                  <c:v>InkjetPrinters</c:v>
                </c:pt>
                <c:pt idx="85">
                  <c:v>InstantWaterHeaters</c:v>
                </c:pt>
                <c:pt idx="86">
                  <c:v>InternalHardDrives</c:v>
                </c:pt>
                <c:pt idx="87">
                  <c:v>InternalSolidStateDrives</c:v>
                </c:pt>
                <c:pt idx="88">
                  <c:v>JuicerMixerGrinders</c:v>
                </c:pt>
                <c:pt idx="89">
                  <c:v>Juicers</c:v>
                </c:pt>
                <c:pt idx="90">
                  <c:v>Kettle&amp;ToasterSets</c:v>
                </c:pt>
                <c:pt idx="91">
                  <c:v>Keyboard&amp;MouseSets</c:v>
                </c:pt>
                <c:pt idx="92">
                  <c:v>Keyboards</c:v>
                </c:pt>
                <c:pt idx="93">
                  <c:v>Lamps</c:v>
                </c:pt>
                <c:pt idx="94">
                  <c:v>Lapdesks</c:v>
                </c:pt>
                <c:pt idx="95">
                  <c:v>LaptopAccessories</c:v>
                </c:pt>
                <c:pt idx="96">
                  <c:v>LaptopChargers&amp;PowerSupplies</c:v>
                </c:pt>
                <c:pt idx="97">
                  <c:v>LaptopSleeves&amp;Slipcases</c:v>
                </c:pt>
                <c:pt idx="98">
                  <c:v>LaundryBags</c:v>
                </c:pt>
                <c:pt idx="99">
                  <c:v>LaundryBaskets</c:v>
                </c:pt>
                <c:pt idx="100">
                  <c:v>LintShavers</c:v>
                </c:pt>
                <c:pt idx="101">
                  <c:v>LiquidInkRollerballPens</c:v>
                </c:pt>
                <c:pt idx="102">
                  <c:v>Macro&amp;RinglightFlashes</c:v>
                </c:pt>
                <c:pt idx="103">
                  <c:v>MeasuringSpoons</c:v>
                </c:pt>
                <c:pt idx="104">
                  <c:v>Memory</c:v>
                </c:pt>
                <c:pt idx="105">
                  <c:v>Mice</c:v>
                </c:pt>
                <c:pt idx="106">
                  <c:v>MicroSD</c:v>
                </c:pt>
                <c:pt idx="107">
                  <c:v>MilkFrothers</c:v>
                </c:pt>
                <c:pt idx="108">
                  <c:v>MiniFoodProcessors&amp;Choppers</c:v>
                </c:pt>
                <c:pt idx="109">
                  <c:v>MixerGrinders</c:v>
                </c:pt>
                <c:pt idx="110">
                  <c:v>Monitors</c:v>
                </c:pt>
                <c:pt idx="111">
                  <c:v>Mounts</c:v>
                </c:pt>
                <c:pt idx="112">
                  <c:v>MousePads</c:v>
                </c:pt>
                <c:pt idx="113">
                  <c:v>MultimediaSpeakerSystems</c:v>
                </c:pt>
                <c:pt idx="114">
                  <c:v>NetworkingDevices</c:v>
                </c:pt>
                <c:pt idx="115">
                  <c:v>NotebookComputerStands</c:v>
                </c:pt>
                <c:pt idx="116">
                  <c:v>Notebooks,WritingPads&amp;Diaries</c:v>
                </c:pt>
                <c:pt idx="117">
                  <c:v>Notepads&amp;MemoBooks</c:v>
                </c:pt>
                <c:pt idx="118">
                  <c:v>On-Ear</c:v>
                </c:pt>
                <c:pt idx="119">
                  <c:v>OpticalCables</c:v>
                </c:pt>
                <c:pt idx="120">
                  <c:v>OTGAdapters</c:v>
                </c:pt>
                <c:pt idx="121">
                  <c:v>OutdoorSpeakers</c:v>
                </c:pt>
                <c:pt idx="122">
                  <c:v>OvenToasterGrills</c:v>
                </c:pt>
                <c:pt idx="123">
                  <c:v>Over-Ear</c:v>
                </c:pt>
                <c:pt idx="124">
                  <c:v>PaintingMaterials</c:v>
                </c:pt>
                <c:pt idx="125">
                  <c:v>Paints</c:v>
                </c:pt>
                <c:pt idx="126">
                  <c:v>PCHeadsets</c:v>
                </c:pt>
                <c:pt idx="127">
                  <c:v>PCMicrophones</c:v>
                </c:pt>
                <c:pt idx="128">
                  <c:v>PCSpeakers</c:v>
                </c:pt>
                <c:pt idx="129">
                  <c:v>PedestalFans</c:v>
                </c:pt>
                <c:pt idx="130">
                  <c:v>PenDrives</c:v>
                </c:pt>
                <c:pt idx="131">
                  <c:v>Pens</c:v>
                </c:pt>
                <c:pt idx="132">
                  <c:v>PhoneCharms</c:v>
                </c:pt>
                <c:pt idx="133">
                  <c:v>Pop-upToasters</c:v>
                </c:pt>
                <c:pt idx="134">
                  <c:v>PowerBanks</c:v>
                </c:pt>
                <c:pt idx="135">
                  <c:v>PowerLANAdapters</c:v>
                </c:pt>
                <c:pt idx="136">
                  <c:v>PressureWashers,Steam&amp;WindowCleaners</c:v>
                </c:pt>
                <c:pt idx="137">
                  <c:v>Printers</c:v>
                </c:pt>
                <c:pt idx="138">
                  <c:v>Projectors</c:v>
                </c:pt>
                <c:pt idx="139">
                  <c:v>RCACables</c:v>
                </c:pt>
                <c:pt idx="140">
                  <c:v>RechargeableBatteries</c:v>
                </c:pt>
                <c:pt idx="141">
                  <c:v>RemoteControls</c:v>
                </c:pt>
                <c:pt idx="142">
                  <c:v>Repeaters&amp;Extenders</c:v>
                </c:pt>
                <c:pt idx="143">
                  <c:v>RetractableBallpointPens</c:v>
                </c:pt>
                <c:pt idx="144">
                  <c:v>Rice&amp;PastaCookers</c:v>
                </c:pt>
                <c:pt idx="145">
                  <c:v>RoboticVacuums</c:v>
                </c:pt>
                <c:pt idx="146">
                  <c:v>RoomHeaters</c:v>
                </c:pt>
                <c:pt idx="147">
                  <c:v>RotiMakers</c:v>
                </c:pt>
                <c:pt idx="148">
                  <c:v>Routers</c:v>
                </c:pt>
                <c:pt idx="149">
                  <c:v>SandwichMakers</c:v>
                </c:pt>
                <c:pt idx="150">
                  <c:v>SATACables</c:v>
                </c:pt>
                <c:pt idx="151">
                  <c:v>SatelliteReceivers</c:v>
                </c:pt>
                <c:pt idx="152">
                  <c:v>Scientific</c:v>
                </c:pt>
                <c:pt idx="153">
                  <c:v>ScreenProtectors</c:v>
                </c:pt>
                <c:pt idx="154">
                  <c:v>SecureDigitalCards</c:v>
                </c:pt>
                <c:pt idx="155">
                  <c:v>SelfieLights</c:v>
                </c:pt>
                <c:pt idx="156">
                  <c:v>SelfieSticks</c:v>
                </c:pt>
                <c:pt idx="157">
                  <c:v>Sewing&amp;EmbroideryMachines</c:v>
                </c:pt>
                <c:pt idx="158">
                  <c:v>Shower&amp;WallMounts</c:v>
                </c:pt>
                <c:pt idx="159">
                  <c:v>SmallApplianceParts&amp;Accessories</c:v>
                </c:pt>
                <c:pt idx="160">
                  <c:v>SmallKitchenAppliances</c:v>
                </c:pt>
                <c:pt idx="161">
                  <c:v>Smartphones</c:v>
                </c:pt>
                <c:pt idx="162">
                  <c:v>SmartTelevisions</c:v>
                </c:pt>
                <c:pt idx="163">
                  <c:v>SmartWatches</c:v>
                </c:pt>
                <c:pt idx="164">
                  <c:v>SoundbarSpeakers</c:v>
                </c:pt>
                <c:pt idx="165">
                  <c:v>SpeakerCables</c:v>
                </c:pt>
                <c:pt idx="166">
                  <c:v>Split-SystemAirConditioners</c:v>
                </c:pt>
                <c:pt idx="167">
                  <c:v>SprayBottles</c:v>
                </c:pt>
                <c:pt idx="168">
                  <c:v>StandardTelevisions</c:v>
                </c:pt>
                <c:pt idx="169">
                  <c:v>StandMixerAccessories</c:v>
                </c:pt>
                <c:pt idx="170">
                  <c:v>StandMixers</c:v>
                </c:pt>
                <c:pt idx="171">
                  <c:v>Stands</c:v>
                </c:pt>
                <c:pt idx="172">
                  <c:v>SteamIrons</c:v>
                </c:pt>
                <c:pt idx="173">
                  <c:v>StickBallpointPens</c:v>
                </c:pt>
                <c:pt idx="174">
                  <c:v>StorageWaterHeaters</c:v>
                </c:pt>
                <c:pt idx="175">
                  <c:v>StovetopEspressoPots</c:v>
                </c:pt>
                <c:pt idx="176">
                  <c:v>StreamingClients</c:v>
                </c:pt>
                <c:pt idx="177">
                  <c:v>StylusPens</c:v>
                </c:pt>
                <c:pt idx="178">
                  <c:v>SurgeProtectors</c:v>
                </c:pt>
                <c:pt idx="179">
                  <c:v>TableFans</c:v>
                </c:pt>
                <c:pt idx="180">
                  <c:v>Tabletop&amp;TravelTripods</c:v>
                </c:pt>
                <c:pt idx="181">
                  <c:v>Tablets</c:v>
                </c:pt>
                <c:pt idx="182">
                  <c:v>Tape</c:v>
                </c:pt>
                <c:pt idx="183">
                  <c:v>TonerCartridges</c:v>
                </c:pt>
                <c:pt idx="184">
                  <c:v>TowerSpeakers</c:v>
                </c:pt>
                <c:pt idx="185">
                  <c:v>TraditionalLaptops</c:v>
                </c:pt>
                <c:pt idx="186">
                  <c:v>TripodLegs</c:v>
                </c:pt>
                <c:pt idx="187">
                  <c:v>Tripods</c:v>
                </c:pt>
                <c:pt idx="188">
                  <c:v>TVWall&amp;CeilingMounts</c:v>
                </c:pt>
                <c:pt idx="189">
                  <c:v>UninterruptedPowerSupplies</c:v>
                </c:pt>
                <c:pt idx="190">
                  <c:v>USBCables</c:v>
                </c:pt>
                <c:pt idx="191">
                  <c:v>USBHubs</c:v>
                </c:pt>
                <c:pt idx="192">
                  <c:v>USBtoUSBAdapters</c:v>
                </c:pt>
                <c:pt idx="193">
                  <c:v>VacuumSealers</c:v>
                </c:pt>
                <c:pt idx="194">
                  <c:v>VideoCameras</c:v>
                </c:pt>
                <c:pt idx="195">
                  <c:v>WaffleMakers&amp;Irons</c:v>
                </c:pt>
                <c:pt idx="196">
                  <c:v>WallChargers</c:v>
                </c:pt>
                <c:pt idx="197">
                  <c:v>WaterCartridges</c:v>
                </c:pt>
                <c:pt idx="198">
                  <c:v>WaterFilters&amp;Purifiers</c:v>
                </c:pt>
                <c:pt idx="199">
                  <c:v>WaterPurifierAccessories</c:v>
                </c:pt>
                <c:pt idx="200">
                  <c:v>Webcams</c:v>
                </c:pt>
                <c:pt idx="201">
                  <c:v>Wet-DryVacuums</c:v>
                </c:pt>
                <c:pt idx="202">
                  <c:v>WetGrinders</c:v>
                </c:pt>
                <c:pt idx="203">
                  <c:v>WireboundNotebooks</c:v>
                </c:pt>
                <c:pt idx="204">
                  <c:v>WirelessUSBAdapters</c:v>
                </c:pt>
                <c:pt idx="205">
                  <c:v>WoodenPencils</c:v>
                </c:pt>
                <c:pt idx="206">
                  <c:v>YogurtMakers</c:v>
                </c:pt>
              </c:strCache>
            </c:strRef>
          </c:cat>
          <c:val>
            <c:numRef>
              <c:f>'Av Actual and Disc Price'!$C$4:$C$211</c:f>
              <c:numCache>
                <c:formatCode>_-[$£-809]* #,##0.00_-;\-[$£-809]* #,##0.00_-;_-[$£-809]* "-"??_-;_-@_-</c:formatCode>
                <c:ptCount val="207"/>
                <c:pt idx="0">
                  <c:v>2699</c:v>
                </c:pt>
                <c:pt idx="1">
                  <c:v>149.66666666666666</c:v>
                </c:pt>
                <c:pt idx="2">
                  <c:v>425</c:v>
                </c:pt>
                <c:pt idx="3">
                  <c:v>6276.4</c:v>
                </c:pt>
                <c:pt idx="4">
                  <c:v>2339</c:v>
                </c:pt>
                <c:pt idx="5">
                  <c:v>495.8</c:v>
                </c:pt>
                <c:pt idx="6">
                  <c:v>1990</c:v>
                </c:pt>
                <c:pt idx="7">
                  <c:v>699</c:v>
                </c:pt>
                <c:pt idx="8">
                  <c:v>440</c:v>
                </c:pt>
                <c:pt idx="9">
                  <c:v>637.75</c:v>
                </c:pt>
                <c:pt idx="10">
                  <c:v>1721.8888888888889</c:v>
                </c:pt>
                <c:pt idx="11">
                  <c:v>299</c:v>
                </c:pt>
                <c:pt idx="12">
                  <c:v>375</c:v>
                </c:pt>
                <c:pt idx="13">
                  <c:v>599</c:v>
                </c:pt>
                <c:pt idx="14">
                  <c:v>1249</c:v>
                </c:pt>
                <c:pt idx="15">
                  <c:v>95</c:v>
                </c:pt>
                <c:pt idx="16">
                  <c:v>99</c:v>
                </c:pt>
                <c:pt idx="17">
                  <c:v>199</c:v>
                </c:pt>
                <c:pt idx="18">
                  <c:v>122.33333333333333</c:v>
                </c:pt>
                <c:pt idx="19">
                  <c:v>5399</c:v>
                </c:pt>
                <c:pt idx="20">
                  <c:v>405.66666666666669</c:v>
                </c:pt>
                <c:pt idx="21">
                  <c:v>2055.909090909091</c:v>
                </c:pt>
                <c:pt idx="22">
                  <c:v>199</c:v>
                </c:pt>
                <c:pt idx="23">
                  <c:v>299</c:v>
                </c:pt>
                <c:pt idx="24">
                  <c:v>1099</c:v>
                </c:pt>
                <c:pt idx="25">
                  <c:v>12609</c:v>
                </c:pt>
                <c:pt idx="26">
                  <c:v>99</c:v>
                </c:pt>
                <c:pt idx="27">
                  <c:v>150</c:v>
                </c:pt>
                <c:pt idx="28">
                  <c:v>1549</c:v>
                </c:pt>
                <c:pt idx="29">
                  <c:v>227.14285714285714</c:v>
                </c:pt>
                <c:pt idx="30">
                  <c:v>638</c:v>
                </c:pt>
                <c:pt idx="31">
                  <c:v>799</c:v>
                </c:pt>
                <c:pt idx="32">
                  <c:v>249</c:v>
                </c:pt>
                <c:pt idx="33">
                  <c:v>479</c:v>
                </c:pt>
                <c:pt idx="34">
                  <c:v>101.4</c:v>
                </c:pt>
                <c:pt idx="35">
                  <c:v>2099</c:v>
                </c:pt>
                <c:pt idx="36">
                  <c:v>899</c:v>
                </c:pt>
                <c:pt idx="37">
                  <c:v>552.9</c:v>
                </c:pt>
                <c:pt idx="38">
                  <c:v>519</c:v>
                </c:pt>
                <c:pt idx="39">
                  <c:v>327.42857142857144</c:v>
                </c:pt>
                <c:pt idx="40">
                  <c:v>2757.2</c:v>
                </c:pt>
                <c:pt idx="41">
                  <c:v>1004.4</c:v>
                </c:pt>
                <c:pt idx="42">
                  <c:v>762.16666666666663</c:v>
                </c:pt>
                <c:pt idx="43">
                  <c:v>77</c:v>
                </c:pt>
                <c:pt idx="44">
                  <c:v>499</c:v>
                </c:pt>
                <c:pt idx="45">
                  <c:v>99</c:v>
                </c:pt>
                <c:pt idx="46">
                  <c:v>812.72727272727275</c:v>
                </c:pt>
                <c:pt idx="47">
                  <c:v>244</c:v>
                </c:pt>
                <c:pt idx="48">
                  <c:v>1997.0885000000003</c:v>
                </c:pt>
                <c:pt idx="49">
                  <c:v>1117.2631578947369</c:v>
                </c:pt>
                <c:pt idx="50">
                  <c:v>4799</c:v>
                </c:pt>
                <c:pt idx="51">
                  <c:v>262.5</c:v>
                </c:pt>
                <c:pt idx="52">
                  <c:v>1465.6666666666667</c:v>
                </c:pt>
                <c:pt idx="53">
                  <c:v>3516.8333333333335</c:v>
                </c:pt>
                <c:pt idx="54">
                  <c:v>549</c:v>
                </c:pt>
                <c:pt idx="55">
                  <c:v>10389</c:v>
                </c:pt>
                <c:pt idx="56">
                  <c:v>2470.15</c:v>
                </c:pt>
                <c:pt idx="57">
                  <c:v>699</c:v>
                </c:pt>
                <c:pt idx="58">
                  <c:v>549</c:v>
                </c:pt>
                <c:pt idx="59">
                  <c:v>535</c:v>
                </c:pt>
                <c:pt idx="60">
                  <c:v>225</c:v>
                </c:pt>
                <c:pt idx="61">
                  <c:v>899</c:v>
                </c:pt>
                <c:pt idx="62">
                  <c:v>1772.3333333333333</c:v>
                </c:pt>
                <c:pt idx="63">
                  <c:v>943.66666666666663</c:v>
                </c:pt>
                <c:pt idx="64">
                  <c:v>150</c:v>
                </c:pt>
                <c:pt idx="65">
                  <c:v>489.25</c:v>
                </c:pt>
                <c:pt idx="66">
                  <c:v>569.81818181818187</c:v>
                </c:pt>
                <c:pt idx="67">
                  <c:v>1804</c:v>
                </c:pt>
                <c:pt idx="68">
                  <c:v>1000.5263157894736</c:v>
                </c:pt>
                <c:pt idx="69">
                  <c:v>253</c:v>
                </c:pt>
                <c:pt idx="70">
                  <c:v>2780.375</c:v>
                </c:pt>
                <c:pt idx="71">
                  <c:v>689</c:v>
                </c:pt>
                <c:pt idx="72">
                  <c:v>984</c:v>
                </c:pt>
                <c:pt idx="73">
                  <c:v>298.33333333333331</c:v>
                </c:pt>
                <c:pt idx="74">
                  <c:v>406.29166666666669</c:v>
                </c:pt>
                <c:pt idx="75">
                  <c:v>1312.6666666666667</c:v>
                </c:pt>
                <c:pt idx="76">
                  <c:v>2209</c:v>
                </c:pt>
                <c:pt idx="77">
                  <c:v>11917</c:v>
                </c:pt>
                <c:pt idx="78">
                  <c:v>2012.6666666666667</c:v>
                </c:pt>
                <c:pt idx="79">
                  <c:v>722.66666666666663</c:v>
                </c:pt>
                <c:pt idx="80">
                  <c:v>2113.9</c:v>
                </c:pt>
                <c:pt idx="81">
                  <c:v>976.17307692307691</c:v>
                </c:pt>
                <c:pt idx="82">
                  <c:v>612.5</c:v>
                </c:pt>
                <c:pt idx="83">
                  <c:v>549</c:v>
                </c:pt>
                <c:pt idx="84">
                  <c:v>5923.5</c:v>
                </c:pt>
                <c:pt idx="85">
                  <c:v>2402.1739130434785</c:v>
                </c:pt>
                <c:pt idx="86">
                  <c:v>199</c:v>
                </c:pt>
                <c:pt idx="87">
                  <c:v>2277</c:v>
                </c:pt>
                <c:pt idx="88">
                  <c:v>2745.0833333333335</c:v>
                </c:pt>
                <c:pt idx="89">
                  <c:v>3499</c:v>
                </c:pt>
                <c:pt idx="90">
                  <c:v>971.15384615384619</c:v>
                </c:pt>
                <c:pt idx="91">
                  <c:v>1188.7</c:v>
                </c:pt>
                <c:pt idx="92">
                  <c:v>1282.4000000000001</c:v>
                </c:pt>
                <c:pt idx="93">
                  <c:v>104.8</c:v>
                </c:pt>
                <c:pt idx="94">
                  <c:v>672.57142857142856</c:v>
                </c:pt>
                <c:pt idx="95">
                  <c:v>1399</c:v>
                </c:pt>
                <c:pt idx="96">
                  <c:v>809.2</c:v>
                </c:pt>
                <c:pt idx="97">
                  <c:v>360.66666666666669</c:v>
                </c:pt>
                <c:pt idx="98">
                  <c:v>320</c:v>
                </c:pt>
                <c:pt idx="99">
                  <c:v>394.92769230769227</c:v>
                </c:pt>
                <c:pt idx="100">
                  <c:v>505.63636363636363</c:v>
                </c:pt>
                <c:pt idx="101">
                  <c:v>255</c:v>
                </c:pt>
                <c:pt idx="102">
                  <c:v>799</c:v>
                </c:pt>
                <c:pt idx="103">
                  <c:v>204</c:v>
                </c:pt>
                <c:pt idx="104">
                  <c:v>1792</c:v>
                </c:pt>
                <c:pt idx="105">
                  <c:v>609.33333333333337</c:v>
                </c:pt>
                <c:pt idx="106">
                  <c:v>839.76923076923072</c:v>
                </c:pt>
                <c:pt idx="107">
                  <c:v>519</c:v>
                </c:pt>
                <c:pt idx="108">
                  <c:v>1285.375</c:v>
                </c:pt>
                <c:pt idx="109">
                  <c:v>3004.7214814814815</c:v>
                </c:pt>
                <c:pt idx="110">
                  <c:v>8199</c:v>
                </c:pt>
                <c:pt idx="111">
                  <c:v>349</c:v>
                </c:pt>
                <c:pt idx="112">
                  <c:v>368.625</c:v>
                </c:pt>
                <c:pt idx="113">
                  <c:v>499</c:v>
                </c:pt>
                <c:pt idx="114">
                  <c:v>1199</c:v>
                </c:pt>
                <c:pt idx="115">
                  <c:v>415.66666666666669</c:v>
                </c:pt>
                <c:pt idx="116">
                  <c:v>1399</c:v>
                </c:pt>
                <c:pt idx="117">
                  <c:v>144</c:v>
                </c:pt>
                <c:pt idx="118">
                  <c:v>1113.625</c:v>
                </c:pt>
                <c:pt idx="119">
                  <c:v>663.66666666666663</c:v>
                </c:pt>
                <c:pt idx="120">
                  <c:v>139</c:v>
                </c:pt>
                <c:pt idx="121">
                  <c:v>1049</c:v>
                </c:pt>
                <c:pt idx="122">
                  <c:v>5149</c:v>
                </c:pt>
                <c:pt idx="123">
                  <c:v>1224</c:v>
                </c:pt>
                <c:pt idx="124">
                  <c:v>230</c:v>
                </c:pt>
                <c:pt idx="125">
                  <c:v>233.66666666666666</c:v>
                </c:pt>
                <c:pt idx="126">
                  <c:v>649</c:v>
                </c:pt>
                <c:pt idx="127">
                  <c:v>574</c:v>
                </c:pt>
                <c:pt idx="128">
                  <c:v>749</c:v>
                </c:pt>
                <c:pt idx="129">
                  <c:v>1982.84</c:v>
                </c:pt>
                <c:pt idx="130">
                  <c:v>668.6</c:v>
                </c:pt>
                <c:pt idx="131">
                  <c:v>90</c:v>
                </c:pt>
                <c:pt idx="132">
                  <c:v>99</c:v>
                </c:pt>
                <c:pt idx="133">
                  <c:v>1564.3333333333333</c:v>
                </c:pt>
                <c:pt idx="134">
                  <c:v>1551.5833333333333</c:v>
                </c:pt>
                <c:pt idx="135">
                  <c:v>1199</c:v>
                </c:pt>
                <c:pt idx="136">
                  <c:v>5229</c:v>
                </c:pt>
                <c:pt idx="137">
                  <c:v>5065.666666666667</c:v>
                </c:pt>
                <c:pt idx="138">
                  <c:v>9990</c:v>
                </c:pt>
                <c:pt idx="139">
                  <c:v>464</c:v>
                </c:pt>
                <c:pt idx="140">
                  <c:v>376</c:v>
                </c:pt>
                <c:pt idx="141">
                  <c:v>438.9387755102041</c:v>
                </c:pt>
                <c:pt idx="142">
                  <c:v>1652.3333333333333</c:v>
                </c:pt>
                <c:pt idx="143">
                  <c:v>329</c:v>
                </c:pt>
                <c:pt idx="144">
                  <c:v>2651.8</c:v>
                </c:pt>
                <c:pt idx="145">
                  <c:v>23449.5</c:v>
                </c:pt>
                <c:pt idx="146">
                  <c:v>4524</c:v>
                </c:pt>
                <c:pt idx="147">
                  <c:v>1999</c:v>
                </c:pt>
                <c:pt idx="148">
                  <c:v>1626.3333333333333</c:v>
                </c:pt>
                <c:pt idx="149">
                  <c:v>1465.5454545454545</c:v>
                </c:pt>
                <c:pt idx="150">
                  <c:v>349</c:v>
                </c:pt>
                <c:pt idx="151">
                  <c:v>1155</c:v>
                </c:pt>
                <c:pt idx="152">
                  <c:v>908.5</c:v>
                </c:pt>
                <c:pt idx="153">
                  <c:v>569.5</c:v>
                </c:pt>
                <c:pt idx="154">
                  <c:v>449</c:v>
                </c:pt>
                <c:pt idx="155">
                  <c:v>1699</c:v>
                </c:pt>
                <c:pt idx="156">
                  <c:v>999</c:v>
                </c:pt>
                <c:pt idx="157">
                  <c:v>3391.75</c:v>
                </c:pt>
                <c:pt idx="158">
                  <c:v>89</c:v>
                </c:pt>
                <c:pt idx="159">
                  <c:v>688</c:v>
                </c:pt>
                <c:pt idx="160">
                  <c:v>2599</c:v>
                </c:pt>
                <c:pt idx="161">
                  <c:v>15754.441176470587</c:v>
                </c:pt>
                <c:pt idx="162">
                  <c:v>24840.190476190477</c:v>
                </c:pt>
                <c:pt idx="163">
                  <c:v>2339.6973684210525</c:v>
                </c:pt>
                <c:pt idx="164">
                  <c:v>4999</c:v>
                </c:pt>
                <c:pt idx="165">
                  <c:v>399</c:v>
                </c:pt>
                <c:pt idx="166">
                  <c:v>42990</c:v>
                </c:pt>
                <c:pt idx="167">
                  <c:v>137</c:v>
                </c:pt>
                <c:pt idx="168">
                  <c:v>7180.833333333333</c:v>
                </c:pt>
                <c:pt idx="169">
                  <c:v>635</c:v>
                </c:pt>
                <c:pt idx="170">
                  <c:v>5999</c:v>
                </c:pt>
                <c:pt idx="171">
                  <c:v>176.27272727272728</c:v>
                </c:pt>
                <c:pt idx="172">
                  <c:v>3071.25</c:v>
                </c:pt>
                <c:pt idx="173">
                  <c:v>244.33333333333334</c:v>
                </c:pt>
                <c:pt idx="174">
                  <c:v>6323.333333333333</c:v>
                </c:pt>
                <c:pt idx="175">
                  <c:v>599</c:v>
                </c:pt>
                <c:pt idx="176">
                  <c:v>4699</c:v>
                </c:pt>
                <c:pt idx="177">
                  <c:v>1558.5</c:v>
                </c:pt>
                <c:pt idx="178">
                  <c:v>1289</c:v>
                </c:pt>
                <c:pt idx="179">
                  <c:v>1673.5</c:v>
                </c:pt>
                <c:pt idx="180">
                  <c:v>562.5</c:v>
                </c:pt>
                <c:pt idx="181">
                  <c:v>26999</c:v>
                </c:pt>
                <c:pt idx="182">
                  <c:v>130</c:v>
                </c:pt>
                <c:pt idx="183">
                  <c:v>598</c:v>
                </c:pt>
                <c:pt idx="184">
                  <c:v>2299</c:v>
                </c:pt>
                <c:pt idx="185">
                  <c:v>37247</c:v>
                </c:pt>
                <c:pt idx="186">
                  <c:v>374</c:v>
                </c:pt>
                <c:pt idx="187">
                  <c:v>539</c:v>
                </c:pt>
                <c:pt idx="188">
                  <c:v>872.66666666666663</c:v>
                </c:pt>
                <c:pt idx="189">
                  <c:v>3299</c:v>
                </c:pt>
                <c:pt idx="190">
                  <c:v>360.72369098712448</c:v>
                </c:pt>
                <c:pt idx="191">
                  <c:v>553</c:v>
                </c:pt>
                <c:pt idx="192">
                  <c:v>221.5</c:v>
                </c:pt>
                <c:pt idx="193">
                  <c:v>387.42857142857144</c:v>
                </c:pt>
                <c:pt idx="194">
                  <c:v>499</c:v>
                </c:pt>
                <c:pt idx="195">
                  <c:v>999</c:v>
                </c:pt>
                <c:pt idx="196">
                  <c:v>546.875</c:v>
                </c:pt>
                <c:pt idx="197">
                  <c:v>793</c:v>
                </c:pt>
                <c:pt idx="198">
                  <c:v>7015.25</c:v>
                </c:pt>
                <c:pt idx="199">
                  <c:v>409.54545454545456</c:v>
                </c:pt>
                <c:pt idx="200">
                  <c:v>1940</c:v>
                </c:pt>
                <c:pt idx="201">
                  <c:v>5646.333333333333</c:v>
                </c:pt>
                <c:pt idx="202">
                  <c:v>3683.83</c:v>
                </c:pt>
                <c:pt idx="203">
                  <c:v>141.25</c:v>
                </c:pt>
                <c:pt idx="204">
                  <c:v>722.11111111111109</c:v>
                </c:pt>
                <c:pt idx="205">
                  <c:v>99</c:v>
                </c:pt>
                <c:pt idx="206">
                  <c:v>587</c:v>
                </c:pt>
              </c:numCache>
            </c:numRef>
          </c:val>
          <c:extLst>
            <c:ext xmlns:c16="http://schemas.microsoft.com/office/drawing/2014/chart" uri="{C3380CC4-5D6E-409C-BE32-E72D297353CC}">
              <c16:uniqueId val="{00000001-AD9F-4C8B-A1AA-8FB2DB3389B7}"/>
            </c:ext>
          </c:extLst>
        </c:ser>
        <c:dLbls>
          <c:showLegendKey val="0"/>
          <c:showVal val="0"/>
          <c:showCatName val="0"/>
          <c:showSerName val="0"/>
          <c:showPercent val="0"/>
          <c:showBubbleSize val="0"/>
        </c:dLbls>
        <c:gapWidth val="182"/>
        <c:axId val="982727175"/>
        <c:axId val="982736903"/>
      </c:barChart>
      <c:catAx>
        <c:axId val="9827271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2736903"/>
        <c:crosses val="autoZero"/>
        <c:auto val="1"/>
        <c:lblAlgn val="ctr"/>
        <c:lblOffset val="100"/>
        <c:noMultiLvlLbl val="0"/>
      </c:catAx>
      <c:valAx>
        <c:axId val="982736903"/>
        <c:scaling>
          <c:orientation val="minMax"/>
        </c:scaling>
        <c:delete val="0"/>
        <c:axPos val="b"/>
        <c:majorGridlines>
          <c:spPr>
            <a:ln w="9525" cap="flat" cmpd="sng" algn="ctr">
              <a:solidFill>
                <a:schemeClr val="tx1">
                  <a:lumMod val="15000"/>
                  <a:lumOff val="85000"/>
                </a:schemeClr>
              </a:solidFill>
              <a:round/>
            </a:ln>
            <a:effectLst/>
          </c:spPr>
        </c:majorGridlines>
        <c:numFmt formatCode="_-[$£-809]* #,##0.00_-;\-[$£-809]* #,##0.00_-;_-[$£-8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2727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.xlsx]Num of Product by Category!Num of prod/category</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Product</a:t>
            </a:r>
            <a:r>
              <a:rPr lang="en-US" baseline="0"/>
              <a:t>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'Num of Product by Category'!$B$3</c:f>
              <c:strCache>
                <c:ptCount val="1"/>
                <c:pt idx="0">
                  <c:v>Total</c:v>
                </c:pt>
              </c:strCache>
            </c:strRef>
          </c:tx>
          <c:spPr>
            <a:solidFill>
              <a:schemeClr val="accent1"/>
            </a:solidFill>
            <a:ln>
              <a:noFill/>
            </a:ln>
            <a:effectLst/>
          </c:spPr>
          <c:invertIfNegative val="0"/>
          <c:cat>
            <c:strRef>
              <c:f>'Num of Product by Category'!$A$4:$A$211</c:f>
              <c:strCache>
                <c:ptCount val="207"/>
                <c:pt idx="0">
                  <c:v>3DGlasses</c:v>
                </c:pt>
                <c:pt idx="1">
                  <c:v>Adapters</c:v>
                </c:pt>
                <c:pt idx="2">
                  <c:v>Adapters&amp;Multi-Outlets</c:v>
                </c:pt>
                <c:pt idx="3">
                  <c:v>AirFryers</c:v>
                </c:pt>
                <c:pt idx="4">
                  <c:v>AirPurifiers&amp;Ionizers</c:v>
                </c:pt>
                <c:pt idx="5">
                  <c:v>AutomobileChargers</c:v>
                </c:pt>
                <c:pt idx="6">
                  <c:v>AVReceivers&amp;Amplifiers</c:v>
                </c:pt>
                <c:pt idx="7">
                  <c:v>BackgroundSupports</c:v>
                </c:pt>
                <c:pt idx="8">
                  <c:v>Basic</c:v>
                </c:pt>
                <c:pt idx="9">
                  <c:v>BasicCases</c:v>
                </c:pt>
                <c:pt idx="10">
                  <c:v>BasicMobiles</c:v>
                </c:pt>
                <c:pt idx="11">
                  <c:v>BatteryChargers</c:v>
                </c:pt>
                <c:pt idx="12">
                  <c:v>Bedstand&amp;DeskMounts</c:v>
                </c:pt>
                <c:pt idx="13">
                  <c:v>BluetoothAdapters</c:v>
                </c:pt>
                <c:pt idx="14">
                  <c:v>BluetoothSpeakers</c:v>
                </c:pt>
                <c:pt idx="15">
                  <c:v>BottledInk</c:v>
                </c:pt>
                <c:pt idx="16">
                  <c:v>CableConnectionProtectors</c:v>
                </c:pt>
                <c:pt idx="17">
                  <c:v>Caddies</c:v>
                </c:pt>
                <c:pt idx="18">
                  <c:v>CameraPrivacyCovers</c:v>
                </c:pt>
                <c:pt idx="19">
                  <c:v>CanisterVacuums</c:v>
                </c:pt>
                <c:pt idx="20">
                  <c:v>Cases</c:v>
                </c:pt>
                <c:pt idx="21">
                  <c:v>CeilingFans</c:v>
                </c:pt>
                <c:pt idx="22">
                  <c:v>Choppers</c:v>
                </c:pt>
                <c:pt idx="23">
                  <c:v>CleaningKits</c:v>
                </c:pt>
                <c:pt idx="24">
                  <c:v>CoffeePresses</c:v>
                </c:pt>
                <c:pt idx="25">
                  <c:v>ColdPressJuicers</c:v>
                </c:pt>
                <c:pt idx="26">
                  <c:v>ColouredPaper</c:v>
                </c:pt>
                <c:pt idx="27">
                  <c:v>ColouringPens&amp;Markers</c:v>
                </c:pt>
                <c:pt idx="28">
                  <c:v>CompleteTripodUnits</c:v>
                </c:pt>
                <c:pt idx="29">
                  <c:v>CompositionNotebooks</c:v>
                </c:pt>
                <c:pt idx="30">
                  <c:v>Condenser</c:v>
                </c:pt>
                <c:pt idx="31">
                  <c:v>CoolingPads</c:v>
                </c:pt>
                <c:pt idx="32">
                  <c:v>CordManagement</c:v>
                </c:pt>
                <c:pt idx="33">
                  <c:v>Cradles</c:v>
                </c:pt>
                <c:pt idx="34">
                  <c:v>D√©cor</c:v>
                </c:pt>
                <c:pt idx="35">
                  <c:v>DataCards&amp;Dongles</c:v>
                </c:pt>
                <c:pt idx="36">
                  <c:v>DigitalBathroomScales</c:v>
                </c:pt>
                <c:pt idx="37">
                  <c:v>DigitalKitchenScales</c:v>
                </c:pt>
                <c:pt idx="38">
                  <c:v>DigitalScales</c:v>
                </c:pt>
                <c:pt idx="39">
                  <c:v>DisposableBatteries</c:v>
                </c:pt>
                <c:pt idx="40">
                  <c:v>DomeCameras</c:v>
                </c:pt>
                <c:pt idx="41">
                  <c:v>DripCoffeeMachines</c:v>
                </c:pt>
                <c:pt idx="42">
                  <c:v>DryIrons</c:v>
                </c:pt>
                <c:pt idx="43">
                  <c:v>DustCovers</c:v>
                </c:pt>
                <c:pt idx="44">
                  <c:v>DVICables</c:v>
                </c:pt>
                <c:pt idx="45">
                  <c:v>Earpads</c:v>
                </c:pt>
                <c:pt idx="46">
                  <c:v>EggBoilers</c:v>
                </c:pt>
                <c:pt idx="47">
                  <c:v>ElectricGrinders</c:v>
                </c:pt>
                <c:pt idx="48">
                  <c:v>ElectricHeaters</c:v>
                </c:pt>
                <c:pt idx="49">
                  <c:v>ElectricKettles</c:v>
                </c:pt>
                <c:pt idx="50">
                  <c:v>EspressoMachines</c:v>
                </c:pt>
                <c:pt idx="51">
                  <c:v>EthernetCables</c:v>
                </c:pt>
                <c:pt idx="52">
                  <c:v>ExhaustFans</c:v>
                </c:pt>
                <c:pt idx="53">
                  <c:v>ExternalHardDisks</c:v>
                </c:pt>
                <c:pt idx="54">
                  <c:v>ExternalMemoryCardReaders</c:v>
                </c:pt>
                <c:pt idx="55">
                  <c:v>ExternalSolidStateDrives</c:v>
                </c:pt>
                <c:pt idx="56">
                  <c:v>FanHeaters</c:v>
                </c:pt>
                <c:pt idx="57">
                  <c:v>FanParts&amp;Accessories</c:v>
                </c:pt>
                <c:pt idx="58">
                  <c:v>Film</c:v>
                </c:pt>
                <c:pt idx="59">
                  <c:v>Financial&amp;Business</c:v>
                </c:pt>
                <c:pt idx="60">
                  <c:v>FountainPens</c:v>
                </c:pt>
                <c:pt idx="61">
                  <c:v>Gamepads</c:v>
                </c:pt>
                <c:pt idx="62">
                  <c:v>GamingKeyboards</c:v>
                </c:pt>
                <c:pt idx="63">
                  <c:v>GamingMice</c:v>
                </c:pt>
                <c:pt idx="64">
                  <c:v>GelInkRollerballPens</c:v>
                </c:pt>
                <c:pt idx="65">
                  <c:v>GeneralPurposeBatteries&amp;BatteryChargers</c:v>
                </c:pt>
                <c:pt idx="66">
                  <c:v>GraphicTablets</c:v>
                </c:pt>
                <c:pt idx="67">
                  <c:v>HalogenHeaters</c:v>
                </c:pt>
                <c:pt idx="68">
                  <c:v>HandBlenders</c:v>
                </c:pt>
                <c:pt idx="69">
                  <c:v>HandheldBags</c:v>
                </c:pt>
                <c:pt idx="70">
                  <c:v>HandheldVacuums</c:v>
                </c:pt>
                <c:pt idx="71">
                  <c:v>HandlebarMounts</c:v>
                </c:pt>
                <c:pt idx="72">
                  <c:v>HandMixers</c:v>
                </c:pt>
                <c:pt idx="73">
                  <c:v>HardDiskBags</c:v>
                </c:pt>
                <c:pt idx="74">
                  <c:v>HDMICables</c:v>
                </c:pt>
                <c:pt idx="75">
                  <c:v>Headsets</c:v>
                </c:pt>
                <c:pt idx="76">
                  <c:v>HeatConvectors</c:v>
                </c:pt>
                <c:pt idx="77">
                  <c:v>HEPAAirPurifiers</c:v>
                </c:pt>
                <c:pt idx="78">
                  <c:v>Humidifiers</c:v>
                </c:pt>
                <c:pt idx="79">
                  <c:v>ImmersionRods</c:v>
                </c:pt>
                <c:pt idx="80">
                  <c:v>InductionCooktop</c:v>
                </c:pt>
                <c:pt idx="81">
                  <c:v>In-Ear</c:v>
                </c:pt>
                <c:pt idx="82">
                  <c:v>InkjetInkCartridges</c:v>
                </c:pt>
                <c:pt idx="83">
                  <c:v>InkjetInkRefills&amp;Kits</c:v>
                </c:pt>
                <c:pt idx="84">
                  <c:v>InkjetPrinters</c:v>
                </c:pt>
                <c:pt idx="85">
                  <c:v>InstantWaterHeaters</c:v>
                </c:pt>
                <c:pt idx="86">
                  <c:v>InternalHardDrives</c:v>
                </c:pt>
                <c:pt idx="87">
                  <c:v>InternalSolidStateDrives</c:v>
                </c:pt>
                <c:pt idx="88">
                  <c:v>JuicerMixerGrinders</c:v>
                </c:pt>
                <c:pt idx="89">
                  <c:v>Juicers</c:v>
                </c:pt>
                <c:pt idx="90">
                  <c:v>Kettle&amp;ToasterSets</c:v>
                </c:pt>
                <c:pt idx="91">
                  <c:v>Keyboard&amp;MouseSets</c:v>
                </c:pt>
                <c:pt idx="92">
                  <c:v>Keyboards</c:v>
                </c:pt>
                <c:pt idx="93">
                  <c:v>Lamps</c:v>
                </c:pt>
                <c:pt idx="94">
                  <c:v>Lapdesks</c:v>
                </c:pt>
                <c:pt idx="95">
                  <c:v>LaptopAccessories</c:v>
                </c:pt>
                <c:pt idx="96">
                  <c:v>LaptopChargers&amp;PowerSupplies</c:v>
                </c:pt>
                <c:pt idx="97">
                  <c:v>LaptopSleeves&amp;Slipcases</c:v>
                </c:pt>
                <c:pt idx="98">
                  <c:v>LaundryBags</c:v>
                </c:pt>
                <c:pt idx="99">
                  <c:v>LaundryBaskets</c:v>
                </c:pt>
                <c:pt idx="100">
                  <c:v>LintShavers</c:v>
                </c:pt>
                <c:pt idx="101">
                  <c:v>LiquidInkRollerballPens</c:v>
                </c:pt>
                <c:pt idx="102">
                  <c:v>Macro&amp;RinglightFlashes</c:v>
                </c:pt>
                <c:pt idx="103">
                  <c:v>MeasuringSpoons</c:v>
                </c:pt>
                <c:pt idx="104">
                  <c:v>Memory</c:v>
                </c:pt>
                <c:pt idx="105">
                  <c:v>Mice</c:v>
                </c:pt>
                <c:pt idx="106">
                  <c:v>MicroSD</c:v>
                </c:pt>
                <c:pt idx="107">
                  <c:v>MilkFrothers</c:v>
                </c:pt>
                <c:pt idx="108">
                  <c:v>MiniFoodProcessors&amp;Choppers</c:v>
                </c:pt>
                <c:pt idx="109">
                  <c:v>MixerGrinders</c:v>
                </c:pt>
                <c:pt idx="110">
                  <c:v>Monitors</c:v>
                </c:pt>
                <c:pt idx="111">
                  <c:v>Mounts</c:v>
                </c:pt>
                <c:pt idx="112">
                  <c:v>MousePads</c:v>
                </c:pt>
                <c:pt idx="113">
                  <c:v>MultimediaSpeakerSystems</c:v>
                </c:pt>
                <c:pt idx="114">
                  <c:v>NetworkingDevices</c:v>
                </c:pt>
                <c:pt idx="115">
                  <c:v>NotebookComputerStands</c:v>
                </c:pt>
                <c:pt idx="116">
                  <c:v>Notebooks,WritingPads&amp;Diaries</c:v>
                </c:pt>
                <c:pt idx="117">
                  <c:v>Notepads&amp;MemoBooks</c:v>
                </c:pt>
                <c:pt idx="118">
                  <c:v>On-Ear</c:v>
                </c:pt>
                <c:pt idx="119">
                  <c:v>OpticalCables</c:v>
                </c:pt>
                <c:pt idx="120">
                  <c:v>OTGAdapters</c:v>
                </c:pt>
                <c:pt idx="121">
                  <c:v>OutdoorSpeakers</c:v>
                </c:pt>
                <c:pt idx="122">
                  <c:v>OvenToasterGrills</c:v>
                </c:pt>
                <c:pt idx="123">
                  <c:v>Over-Ear</c:v>
                </c:pt>
                <c:pt idx="124">
                  <c:v>PaintingMaterials</c:v>
                </c:pt>
                <c:pt idx="125">
                  <c:v>Paints</c:v>
                </c:pt>
                <c:pt idx="126">
                  <c:v>PCHeadsets</c:v>
                </c:pt>
                <c:pt idx="127">
                  <c:v>PCMicrophones</c:v>
                </c:pt>
                <c:pt idx="128">
                  <c:v>PCSpeakers</c:v>
                </c:pt>
                <c:pt idx="129">
                  <c:v>PedestalFans</c:v>
                </c:pt>
                <c:pt idx="130">
                  <c:v>PenDrives</c:v>
                </c:pt>
                <c:pt idx="131">
                  <c:v>Pens</c:v>
                </c:pt>
                <c:pt idx="132">
                  <c:v>PhoneCharms</c:v>
                </c:pt>
                <c:pt idx="133">
                  <c:v>Pop-upToasters</c:v>
                </c:pt>
                <c:pt idx="134">
                  <c:v>PowerBanks</c:v>
                </c:pt>
                <c:pt idx="135">
                  <c:v>PowerLANAdapters</c:v>
                </c:pt>
                <c:pt idx="136">
                  <c:v>PressureWashers,Steam&amp;WindowCleaners</c:v>
                </c:pt>
                <c:pt idx="137">
                  <c:v>Printers</c:v>
                </c:pt>
                <c:pt idx="138">
                  <c:v>Projectors</c:v>
                </c:pt>
                <c:pt idx="139">
                  <c:v>RCACables</c:v>
                </c:pt>
                <c:pt idx="140">
                  <c:v>RechargeableBatteries</c:v>
                </c:pt>
                <c:pt idx="141">
                  <c:v>RemoteControls</c:v>
                </c:pt>
                <c:pt idx="142">
                  <c:v>Repeaters&amp;Extenders</c:v>
                </c:pt>
                <c:pt idx="143">
                  <c:v>RetractableBallpointPens</c:v>
                </c:pt>
                <c:pt idx="144">
                  <c:v>Rice&amp;PastaCookers</c:v>
                </c:pt>
                <c:pt idx="145">
                  <c:v>RoboticVacuums</c:v>
                </c:pt>
                <c:pt idx="146">
                  <c:v>RoomHeaters</c:v>
                </c:pt>
                <c:pt idx="147">
                  <c:v>RotiMakers</c:v>
                </c:pt>
                <c:pt idx="148">
                  <c:v>Routers</c:v>
                </c:pt>
                <c:pt idx="149">
                  <c:v>SandwichMakers</c:v>
                </c:pt>
                <c:pt idx="150">
                  <c:v>SATACables</c:v>
                </c:pt>
                <c:pt idx="151">
                  <c:v>SatelliteReceivers</c:v>
                </c:pt>
                <c:pt idx="152">
                  <c:v>Scientific</c:v>
                </c:pt>
                <c:pt idx="153">
                  <c:v>ScreenProtectors</c:v>
                </c:pt>
                <c:pt idx="154">
                  <c:v>SecureDigitalCards</c:v>
                </c:pt>
                <c:pt idx="155">
                  <c:v>SelfieLights</c:v>
                </c:pt>
                <c:pt idx="156">
                  <c:v>SelfieSticks</c:v>
                </c:pt>
                <c:pt idx="157">
                  <c:v>Sewing&amp;EmbroideryMachines</c:v>
                </c:pt>
                <c:pt idx="158">
                  <c:v>Shower&amp;WallMounts</c:v>
                </c:pt>
                <c:pt idx="159">
                  <c:v>SmallApplianceParts&amp;Accessories</c:v>
                </c:pt>
                <c:pt idx="160">
                  <c:v>SmallKitchenAppliances</c:v>
                </c:pt>
                <c:pt idx="161">
                  <c:v>Smartphones</c:v>
                </c:pt>
                <c:pt idx="162">
                  <c:v>SmartTelevisions</c:v>
                </c:pt>
                <c:pt idx="163">
                  <c:v>SmartWatches</c:v>
                </c:pt>
                <c:pt idx="164">
                  <c:v>SoundbarSpeakers</c:v>
                </c:pt>
                <c:pt idx="165">
                  <c:v>SpeakerCables</c:v>
                </c:pt>
                <c:pt idx="166">
                  <c:v>Split-SystemAirConditioners</c:v>
                </c:pt>
                <c:pt idx="167">
                  <c:v>SprayBottles</c:v>
                </c:pt>
                <c:pt idx="168">
                  <c:v>StandardTelevisions</c:v>
                </c:pt>
                <c:pt idx="169">
                  <c:v>StandMixerAccessories</c:v>
                </c:pt>
                <c:pt idx="170">
                  <c:v>StandMixers</c:v>
                </c:pt>
                <c:pt idx="171">
                  <c:v>Stands</c:v>
                </c:pt>
                <c:pt idx="172">
                  <c:v>SteamIrons</c:v>
                </c:pt>
                <c:pt idx="173">
                  <c:v>StickBallpointPens</c:v>
                </c:pt>
                <c:pt idx="174">
                  <c:v>StorageWaterHeaters</c:v>
                </c:pt>
                <c:pt idx="175">
                  <c:v>StovetopEspressoPots</c:v>
                </c:pt>
                <c:pt idx="176">
                  <c:v>StreamingClients</c:v>
                </c:pt>
                <c:pt idx="177">
                  <c:v>StylusPens</c:v>
                </c:pt>
                <c:pt idx="178">
                  <c:v>SurgeProtectors</c:v>
                </c:pt>
                <c:pt idx="179">
                  <c:v>TableFans</c:v>
                </c:pt>
                <c:pt idx="180">
                  <c:v>Tabletop&amp;TravelTripods</c:v>
                </c:pt>
                <c:pt idx="181">
                  <c:v>Tablets</c:v>
                </c:pt>
                <c:pt idx="182">
                  <c:v>Tape</c:v>
                </c:pt>
                <c:pt idx="183">
                  <c:v>TonerCartridges</c:v>
                </c:pt>
                <c:pt idx="184">
                  <c:v>TowerSpeakers</c:v>
                </c:pt>
                <c:pt idx="185">
                  <c:v>TraditionalLaptops</c:v>
                </c:pt>
                <c:pt idx="186">
                  <c:v>TripodLegs</c:v>
                </c:pt>
                <c:pt idx="187">
                  <c:v>Tripods</c:v>
                </c:pt>
                <c:pt idx="188">
                  <c:v>TVWall&amp;CeilingMounts</c:v>
                </c:pt>
                <c:pt idx="189">
                  <c:v>UninterruptedPowerSupplies</c:v>
                </c:pt>
                <c:pt idx="190">
                  <c:v>USBCables</c:v>
                </c:pt>
                <c:pt idx="191">
                  <c:v>USBHubs</c:v>
                </c:pt>
                <c:pt idx="192">
                  <c:v>USBtoUSBAdapters</c:v>
                </c:pt>
                <c:pt idx="193">
                  <c:v>VacuumSealers</c:v>
                </c:pt>
                <c:pt idx="194">
                  <c:v>VideoCameras</c:v>
                </c:pt>
                <c:pt idx="195">
                  <c:v>WaffleMakers&amp;Irons</c:v>
                </c:pt>
                <c:pt idx="196">
                  <c:v>WallChargers</c:v>
                </c:pt>
                <c:pt idx="197">
                  <c:v>WaterCartridges</c:v>
                </c:pt>
                <c:pt idx="198">
                  <c:v>WaterFilters&amp;Purifiers</c:v>
                </c:pt>
                <c:pt idx="199">
                  <c:v>WaterPurifierAccessories</c:v>
                </c:pt>
                <c:pt idx="200">
                  <c:v>Webcams</c:v>
                </c:pt>
                <c:pt idx="201">
                  <c:v>Wet-DryVacuums</c:v>
                </c:pt>
                <c:pt idx="202">
                  <c:v>WetGrinders</c:v>
                </c:pt>
                <c:pt idx="203">
                  <c:v>WireboundNotebooks</c:v>
                </c:pt>
                <c:pt idx="204">
                  <c:v>WirelessUSBAdapters</c:v>
                </c:pt>
                <c:pt idx="205">
                  <c:v>WoodenPencils</c:v>
                </c:pt>
                <c:pt idx="206">
                  <c:v>YogurtMakers</c:v>
                </c:pt>
              </c:strCache>
            </c:strRef>
          </c:cat>
          <c:val>
            <c:numRef>
              <c:f>'Num of Product by Category'!$B$4:$B$211</c:f>
              <c:numCache>
                <c:formatCode>General</c:formatCode>
                <c:ptCount val="207"/>
                <c:pt idx="0">
                  <c:v>1</c:v>
                </c:pt>
                <c:pt idx="1">
                  <c:v>3</c:v>
                </c:pt>
                <c:pt idx="2">
                  <c:v>1</c:v>
                </c:pt>
                <c:pt idx="3">
                  <c:v>5</c:v>
                </c:pt>
                <c:pt idx="4">
                  <c:v>1</c:v>
                </c:pt>
                <c:pt idx="5">
                  <c:v>5</c:v>
                </c:pt>
                <c:pt idx="6">
                  <c:v>1</c:v>
                </c:pt>
                <c:pt idx="7">
                  <c:v>1</c:v>
                </c:pt>
                <c:pt idx="8">
                  <c:v>1</c:v>
                </c:pt>
                <c:pt idx="9">
                  <c:v>4</c:v>
                </c:pt>
                <c:pt idx="10">
                  <c:v>9</c:v>
                </c:pt>
                <c:pt idx="11">
                  <c:v>1</c:v>
                </c:pt>
                <c:pt idx="12">
                  <c:v>2</c:v>
                </c:pt>
                <c:pt idx="13">
                  <c:v>1</c:v>
                </c:pt>
                <c:pt idx="14">
                  <c:v>6</c:v>
                </c:pt>
                <c:pt idx="15">
                  <c:v>2</c:v>
                </c:pt>
                <c:pt idx="16">
                  <c:v>3</c:v>
                </c:pt>
                <c:pt idx="17">
                  <c:v>1</c:v>
                </c:pt>
                <c:pt idx="18">
                  <c:v>3</c:v>
                </c:pt>
                <c:pt idx="19">
                  <c:v>4</c:v>
                </c:pt>
                <c:pt idx="20">
                  <c:v>3</c:v>
                </c:pt>
                <c:pt idx="21">
                  <c:v>11</c:v>
                </c:pt>
                <c:pt idx="22">
                  <c:v>1</c:v>
                </c:pt>
                <c:pt idx="23">
                  <c:v>1</c:v>
                </c:pt>
                <c:pt idx="24">
                  <c:v>1</c:v>
                </c:pt>
                <c:pt idx="25">
                  <c:v>1</c:v>
                </c:pt>
                <c:pt idx="26">
                  <c:v>1</c:v>
                </c:pt>
                <c:pt idx="27">
                  <c:v>1</c:v>
                </c:pt>
                <c:pt idx="28">
                  <c:v>1</c:v>
                </c:pt>
                <c:pt idx="29">
                  <c:v>7</c:v>
                </c:pt>
                <c:pt idx="30">
                  <c:v>2</c:v>
                </c:pt>
                <c:pt idx="31">
                  <c:v>2</c:v>
                </c:pt>
                <c:pt idx="32">
                  <c:v>1</c:v>
                </c:pt>
                <c:pt idx="33">
                  <c:v>3</c:v>
                </c:pt>
                <c:pt idx="34">
                  <c:v>5</c:v>
                </c:pt>
                <c:pt idx="35">
                  <c:v>1</c:v>
                </c:pt>
                <c:pt idx="36">
                  <c:v>1</c:v>
                </c:pt>
                <c:pt idx="37">
                  <c:v>10</c:v>
                </c:pt>
                <c:pt idx="38">
                  <c:v>2</c:v>
                </c:pt>
                <c:pt idx="39">
                  <c:v>7</c:v>
                </c:pt>
                <c:pt idx="40">
                  <c:v>5</c:v>
                </c:pt>
                <c:pt idx="41">
                  <c:v>5</c:v>
                </c:pt>
                <c:pt idx="42">
                  <c:v>24</c:v>
                </c:pt>
                <c:pt idx="43">
                  <c:v>2</c:v>
                </c:pt>
                <c:pt idx="44">
                  <c:v>1</c:v>
                </c:pt>
                <c:pt idx="45">
                  <c:v>1</c:v>
                </c:pt>
                <c:pt idx="46">
                  <c:v>11</c:v>
                </c:pt>
                <c:pt idx="47">
                  <c:v>1</c:v>
                </c:pt>
                <c:pt idx="48">
                  <c:v>20</c:v>
                </c:pt>
                <c:pt idx="49">
                  <c:v>19</c:v>
                </c:pt>
                <c:pt idx="50">
                  <c:v>1</c:v>
                </c:pt>
                <c:pt idx="51">
                  <c:v>2</c:v>
                </c:pt>
                <c:pt idx="52">
                  <c:v>3</c:v>
                </c:pt>
                <c:pt idx="53">
                  <c:v>6</c:v>
                </c:pt>
                <c:pt idx="54">
                  <c:v>1</c:v>
                </c:pt>
                <c:pt idx="55">
                  <c:v>1</c:v>
                </c:pt>
                <c:pt idx="56">
                  <c:v>20</c:v>
                </c:pt>
                <c:pt idx="57">
                  <c:v>1</c:v>
                </c:pt>
                <c:pt idx="58">
                  <c:v>1</c:v>
                </c:pt>
                <c:pt idx="59">
                  <c:v>1</c:v>
                </c:pt>
                <c:pt idx="60">
                  <c:v>1</c:v>
                </c:pt>
                <c:pt idx="61">
                  <c:v>3</c:v>
                </c:pt>
                <c:pt idx="62">
                  <c:v>3</c:v>
                </c:pt>
                <c:pt idx="63">
                  <c:v>6</c:v>
                </c:pt>
                <c:pt idx="64">
                  <c:v>2</c:v>
                </c:pt>
                <c:pt idx="65">
                  <c:v>4</c:v>
                </c:pt>
                <c:pt idx="66">
                  <c:v>11</c:v>
                </c:pt>
                <c:pt idx="67">
                  <c:v>2</c:v>
                </c:pt>
                <c:pt idx="68">
                  <c:v>19</c:v>
                </c:pt>
                <c:pt idx="69">
                  <c:v>1</c:v>
                </c:pt>
                <c:pt idx="70">
                  <c:v>8</c:v>
                </c:pt>
                <c:pt idx="71">
                  <c:v>1</c:v>
                </c:pt>
                <c:pt idx="72">
                  <c:v>3</c:v>
                </c:pt>
                <c:pt idx="73">
                  <c:v>3</c:v>
                </c:pt>
                <c:pt idx="74">
                  <c:v>24</c:v>
                </c:pt>
                <c:pt idx="75">
                  <c:v>3</c:v>
                </c:pt>
                <c:pt idx="76">
                  <c:v>2</c:v>
                </c:pt>
                <c:pt idx="77">
                  <c:v>4</c:v>
                </c:pt>
                <c:pt idx="78">
                  <c:v>3</c:v>
                </c:pt>
                <c:pt idx="79">
                  <c:v>9</c:v>
                </c:pt>
                <c:pt idx="80">
                  <c:v>10</c:v>
                </c:pt>
                <c:pt idx="81">
                  <c:v>52</c:v>
                </c:pt>
                <c:pt idx="82">
                  <c:v>4</c:v>
                </c:pt>
                <c:pt idx="83">
                  <c:v>1</c:v>
                </c:pt>
                <c:pt idx="84">
                  <c:v>2</c:v>
                </c:pt>
                <c:pt idx="85">
                  <c:v>23</c:v>
                </c:pt>
                <c:pt idx="86">
                  <c:v>1</c:v>
                </c:pt>
                <c:pt idx="87">
                  <c:v>3</c:v>
                </c:pt>
                <c:pt idx="88">
                  <c:v>12</c:v>
                </c:pt>
                <c:pt idx="89">
                  <c:v>2</c:v>
                </c:pt>
                <c:pt idx="90">
                  <c:v>13</c:v>
                </c:pt>
                <c:pt idx="91">
                  <c:v>10</c:v>
                </c:pt>
                <c:pt idx="92">
                  <c:v>5</c:v>
                </c:pt>
                <c:pt idx="93">
                  <c:v>5</c:v>
                </c:pt>
                <c:pt idx="94">
                  <c:v>14</c:v>
                </c:pt>
                <c:pt idx="95">
                  <c:v>1</c:v>
                </c:pt>
                <c:pt idx="96">
                  <c:v>5</c:v>
                </c:pt>
                <c:pt idx="97">
                  <c:v>6</c:v>
                </c:pt>
                <c:pt idx="98">
                  <c:v>1</c:v>
                </c:pt>
                <c:pt idx="99">
                  <c:v>13</c:v>
                </c:pt>
                <c:pt idx="100">
                  <c:v>22</c:v>
                </c:pt>
                <c:pt idx="101">
                  <c:v>2</c:v>
                </c:pt>
                <c:pt idx="102">
                  <c:v>1</c:v>
                </c:pt>
                <c:pt idx="103">
                  <c:v>3</c:v>
                </c:pt>
                <c:pt idx="104">
                  <c:v>1</c:v>
                </c:pt>
                <c:pt idx="105">
                  <c:v>24</c:v>
                </c:pt>
                <c:pt idx="106">
                  <c:v>13</c:v>
                </c:pt>
                <c:pt idx="107">
                  <c:v>3</c:v>
                </c:pt>
                <c:pt idx="108">
                  <c:v>8</c:v>
                </c:pt>
                <c:pt idx="109">
                  <c:v>27</c:v>
                </c:pt>
                <c:pt idx="110">
                  <c:v>2</c:v>
                </c:pt>
                <c:pt idx="111">
                  <c:v>1</c:v>
                </c:pt>
                <c:pt idx="112">
                  <c:v>8</c:v>
                </c:pt>
                <c:pt idx="113">
                  <c:v>1</c:v>
                </c:pt>
                <c:pt idx="114">
                  <c:v>1</c:v>
                </c:pt>
                <c:pt idx="115">
                  <c:v>3</c:v>
                </c:pt>
                <c:pt idx="116">
                  <c:v>1</c:v>
                </c:pt>
                <c:pt idx="117">
                  <c:v>2</c:v>
                </c:pt>
                <c:pt idx="118">
                  <c:v>8</c:v>
                </c:pt>
                <c:pt idx="119">
                  <c:v>3</c:v>
                </c:pt>
                <c:pt idx="120">
                  <c:v>2</c:v>
                </c:pt>
                <c:pt idx="121">
                  <c:v>4</c:v>
                </c:pt>
                <c:pt idx="122">
                  <c:v>2</c:v>
                </c:pt>
                <c:pt idx="123">
                  <c:v>2</c:v>
                </c:pt>
                <c:pt idx="124">
                  <c:v>1</c:v>
                </c:pt>
                <c:pt idx="125">
                  <c:v>3</c:v>
                </c:pt>
                <c:pt idx="126">
                  <c:v>1</c:v>
                </c:pt>
                <c:pt idx="127">
                  <c:v>2</c:v>
                </c:pt>
                <c:pt idx="128">
                  <c:v>2</c:v>
                </c:pt>
                <c:pt idx="129">
                  <c:v>1</c:v>
                </c:pt>
                <c:pt idx="130">
                  <c:v>10</c:v>
                </c:pt>
                <c:pt idx="131">
                  <c:v>1</c:v>
                </c:pt>
                <c:pt idx="132">
                  <c:v>1</c:v>
                </c:pt>
                <c:pt idx="133">
                  <c:v>3</c:v>
                </c:pt>
                <c:pt idx="134">
                  <c:v>12</c:v>
                </c:pt>
                <c:pt idx="135">
                  <c:v>1</c:v>
                </c:pt>
                <c:pt idx="136">
                  <c:v>3</c:v>
                </c:pt>
                <c:pt idx="137">
                  <c:v>3</c:v>
                </c:pt>
                <c:pt idx="138">
                  <c:v>3</c:v>
                </c:pt>
                <c:pt idx="139">
                  <c:v>2</c:v>
                </c:pt>
                <c:pt idx="140">
                  <c:v>3</c:v>
                </c:pt>
                <c:pt idx="141">
                  <c:v>49</c:v>
                </c:pt>
                <c:pt idx="142">
                  <c:v>3</c:v>
                </c:pt>
                <c:pt idx="143">
                  <c:v>2</c:v>
                </c:pt>
                <c:pt idx="144">
                  <c:v>5</c:v>
                </c:pt>
                <c:pt idx="145">
                  <c:v>2</c:v>
                </c:pt>
                <c:pt idx="146">
                  <c:v>2</c:v>
                </c:pt>
                <c:pt idx="147">
                  <c:v>1</c:v>
                </c:pt>
                <c:pt idx="148">
                  <c:v>9</c:v>
                </c:pt>
                <c:pt idx="149">
                  <c:v>11</c:v>
                </c:pt>
                <c:pt idx="150">
                  <c:v>1</c:v>
                </c:pt>
                <c:pt idx="151">
                  <c:v>3</c:v>
                </c:pt>
                <c:pt idx="152">
                  <c:v>2</c:v>
                </c:pt>
                <c:pt idx="153">
                  <c:v>12</c:v>
                </c:pt>
                <c:pt idx="154">
                  <c:v>1</c:v>
                </c:pt>
                <c:pt idx="155">
                  <c:v>1</c:v>
                </c:pt>
                <c:pt idx="156">
                  <c:v>5</c:v>
                </c:pt>
                <c:pt idx="157">
                  <c:v>4</c:v>
                </c:pt>
                <c:pt idx="158">
                  <c:v>1</c:v>
                </c:pt>
                <c:pt idx="159">
                  <c:v>1</c:v>
                </c:pt>
                <c:pt idx="160">
                  <c:v>1</c:v>
                </c:pt>
                <c:pt idx="161">
                  <c:v>68</c:v>
                </c:pt>
                <c:pt idx="162">
                  <c:v>63</c:v>
                </c:pt>
                <c:pt idx="163">
                  <c:v>76</c:v>
                </c:pt>
                <c:pt idx="164">
                  <c:v>1</c:v>
                </c:pt>
                <c:pt idx="165">
                  <c:v>1</c:v>
                </c:pt>
                <c:pt idx="166">
                  <c:v>1</c:v>
                </c:pt>
                <c:pt idx="167">
                  <c:v>2</c:v>
                </c:pt>
                <c:pt idx="168">
                  <c:v>6</c:v>
                </c:pt>
                <c:pt idx="169">
                  <c:v>1</c:v>
                </c:pt>
                <c:pt idx="170">
                  <c:v>1</c:v>
                </c:pt>
                <c:pt idx="171">
                  <c:v>11</c:v>
                </c:pt>
                <c:pt idx="172">
                  <c:v>12</c:v>
                </c:pt>
                <c:pt idx="173">
                  <c:v>3</c:v>
                </c:pt>
                <c:pt idx="174">
                  <c:v>12</c:v>
                </c:pt>
                <c:pt idx="175">
                  <c:v>1</c:v>
                </c:pt>
                <c:pt idx="176">
                  <c:v>1</c:v>
                </c:pt>
                <c:pt idx="177">
                  <c:v>8</c:v>
                </c:pt>
                <c:pt idx="178">
                  <c:v>1</c:v>
                </c:pt>
                <c:pt idx="179">
                  <c:v>2</c:v>
                </c:pt>
                <c:pt idx="180">
                  <c:v>2</c:v>
                </c:pt>
                <c:pt idx="181">
                  <c:v>1</c:v>
                </c:pt>
                <c:pt idx="182">
                  <c:v>1</c:v>
                </c:pt>
                <c:pt idx="183">
                  <c:v>1</c:v>
                </c:pt>
                <c:pt idx="184">
                  <c:v>1</c:v>
                </c:pt>
                <c:pt idx="185">
                  <c:v>1</c:v>
                </c:pt>
                <c:pt idx="186">
                  <c:v>2</c:v>
                </c:pt>
                <c:pt idx="187">
                  <c:v>1</c:v>
                </c:pt>
                <c:pt idx="188">
                  <c:v>6</c:v>
                </c:pt>
                <c:pt idx="189">
                  <c:v>1</c:v>
                </c:pt>
                <c:pt idx="190">
                  <c:v>233</c:v>
                </c:pt>
                <c:pt idx="191">
                  <c:v>5</c:v>
                </c:pt>
                <c:pt idx="192">
                  <c:v>2</c:v>
                </c:pt>
                <c:pt idx="193">
                  <c:v>7</c:v>
                </c:pt>
                <c:pt idx="194">
                  <c:v>1</c:v>
                </c:pt>
                <c:pt idx="195">
                  <c:v>3</c:v>
                </c:pt>
                <c:pt idx="196">
                  <c:v>16</c:v>
                </c:pt>
                <c:pt idx="197">
                  <c:v>3</c:v>
                </c:pt>
                <c:pt idx="198">
                  <c:v>12</c:v>
                </c:pt>
                <c:pt idx="199">
                  <c:v>11</c:v>
                </c:pt>
                <c:pt idx="200">
                  <c:v>2</c:v>
                </c:pt>
                <c:pt idx="201">
                  <c:v>6</c:v>
                </c:pt>
                <c:pt idx="202">
                  <c:v>2</c:v>
                </c:pt>
                <c:pt idx="203">
                  <c:v>4</c:v>
                </c:pt>
                <c:pt idx="204">
                  <c:v>18</c:v>
                </c:pt>
                <c:pt idx="205">
                  <c:v>1</c:v>
                </c:pt>
                <c:pt idx="206">
                  <c:v>1</c:v>
                </c:pt>
              </c:numCache>
            </c:numRef>
          </c:val>
          <c:extLst>
            <c:ext xmlns:c16="http://schemas.microsoft.com/office/drawing/2014/chart" uri="{C3380CC4-5D6E-409C-BE32-E72D297353CC}">
              <c16:uniqueId val="{00000000-0A09-4E47-9E5D-40426650BB1C}"/>
            </c:ext>
          </c:extLst>
        </c:ser>
        <c:dLbls>
          <c:showLegendKey val="0"/>
          <c:showVal val="0"/>
          <c:showCatName val="0"/>
          <c:showSerName val="0"/>
          <c:showPercent val="0"/>
          <c:showBubbleSize val="0"/>
        </c:dLbls>
        <c:gapWidth val="150"/>
        <c:overlap val="100"/>
        <c:axId val="2105477311"/>
        <c:axId val="2105472991"/>
      </c:barChart>
      <c:catAx>
        <c:axId val="21054773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472991"/>
        <c:crosses val="autoZero"/>
        <c:auto val="1"/>
        <c:lblAlgn val="ctr"/>
        <c:lblOffset val="100"/>
        <c:noMultiLvlLbl val="0"/>
      </c:catAx>
      <c:valAx>
        <c:axId val="21054729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477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.xlsx]Num of Reveiws by Category!PivotTable7</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996209732782666E-2"/>
          <c:y val="7.8913271777526217E-2"/>
          <c:w val="0.82959726037526949"/>
          <c:h val="0.67130671976650613"/>
        </c:manualLayout>
      </c:layout>
      <c:barChart>
        <c:barDir val="col"/>
        <c:grouping val="clustered"/>
        <c:varyColors val="0"/>
        <c:ser>
          <c:idx val="0"/>
          <c:order val="0"/>
          <c:tx>
            <c:strRef>
              <c:f>'Num of Reveiws by Category'!$O$6</c:f>
              <c:strCache>
                <c:ptCount val="1"/>
                <c:pt idx="0">
                  <c:v>Sum of discounted_price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'Num of Reveiws by Category'!$N$7:$N$214</c:f>
              <c:strCache>
                <c:ptCount val="207"/>
                <c:pt idx="0">
                  <c:v>3DGlasses</c:v>
                </c:pt>
                <c:pt idx="1">
                  <c:v>Adapters</c:v>
                </c:pt>
                <c:pt idx="2">
                  <c:v>Adapters&amp;Multi-Outlets</c:v>
                </c:pt>
                <c:pt idx="3">
                  <c:v>AirFryers</c:v>
                </c:pt>
                <c:pt idx="4">
                  <c:v>AirPurifiers&amp;Ionizers</c:v>
                </c:pt>
                <c:pt idx="5">
                  <c:v>AutomobileChargers</c:v>
                </c:pt>
                <c:pt idx="6">
                  <c:v>AVReceivers&amp;Amplifiers</c:v>
                </c:pt>
                <c:pt idx="7">
                  <c:v>BackgroundSupports</c:v>
                </c:pt>
                <c:pt idx="8">
                  <c:v>Basic</c:v>
                </c:pt>
                <c:pt idx="9">
                  <c:v>BasicCases</c:v>
                </c:pt>
                <c:pt idx="10">
                  <c:v>BasicMobiles</c:v>
                </c:pt>
                <c:pt idx="11">
                  <c:v>BatteryChargers</c:v>
                </c:pt>
                <c:pt idx="12">
                  <c:v>Bedstand&amp;DeskMounts</c:v>
                </c:pt>
                <c:pt idx="13">
                  <c:v>BluetoothAdapters</c:v>
                </c:pt>
                <c:pt idx="14">
                  <c:v>BluetoothSpeakers</c:v>
                </c:pt>
                <c:pt idx="15">
                  <c:v>BottledInk</c:v>
                </c:pt>
                <c:pt idx="16">
                  <c:v>CableConnectionProtectors</c:v>
                </c:pt>
                <c:pt idx="17">
                  <c:v>Caddies</c:v>
                </c:pt>
                <c:pt idx="18">
                  <c:v>CameraPrivacyCovers</c:v>
                </c:pt>
                <c:pt idx="19">
                  <c:v>CanisterVacuums</c:v>
                </c:pt>
                <c:pt idx="20">
                  <c:v>Cases</c:v>
                </c:pt>
                <c:pt idx="21">
                  <c:v>CeilingFans</c:v>
                </c:pt>
                <c:pt idx="22">
                  <c:v>Choppers</c:v>
                </c:pt>
                <c:pt idx="23">
                  <c:v>CleaningKits</c:v>
                </c:pt>
                <c:pt idx="24">
                  <c:v>CoffeePresses</c:v>
                </c:pt>
                <c:pt idx="25">
                  <c:v>ColdPressJuicers</c:v>
                </c:pt>
                <c:pt idx="26">
                  <c:v>ColouredPaper</c:v>
                </c:pt>
                <c:pt idx="27">
                  <c:v>ColouringPens&amp;Markers</c:v>
                </c:pt>
                <c:pt idx="28">
                  <c:v>CompleteTripodUnits</c:v>
                </c:pt>
                <c:pt idx="29">
                  <c:v>CompositionNotebooks</c:v>
                </c:pt>
                <c:pt idx="30">
                  <c:v>Condenser</c:v>
                </c:pt>
                <c:pt idx="31">
                  <c:v>CoolingPads</c:v>
                </c:pt>
                <c:pt idx="32">
                  <c:v>CordManagement</c:v>
                </c:pt>
                <c:pt idx="33">
                  <c:v>Cradles</c:v>
                </c:pt>
                <c:pt idx="34">
                  <c:v>D√©cor</c:v>
                </c:pt>
                <c:pt idx="35">
                  <c:v>DataCards&amp;Dongles</c:v>
                </c:pt>
                <c:pt idx="36">
                  <c:v>DigitalBathroomScales</c:v>
                </c:pt>
                <c:pt idx="37">
                  <c:v>DigitalKitchenScales</c:v>
                </c:pt>
                <c:pt idx="38">
                  <c:v>DigitalScales</c:v>
                </c:pt>
                <c:pt idx="39">
                  <c:v>DisposableBatteries</c:v>
                </c:pt>
                <c:pt idx="40">
                  <c:v>DomeCameras</c:v>
                </c:pt>
                <c:pt idx="41">
                  <c:v>DripCoffeeMachines</c:v>
                </c:pt>
                <c:pt idx="42">
                  <c:v>DryIrons</c:v>
                </c:pt>
                <c:pt idx="43">
                  <c:v>DustCovers</c:v>
                </c:pt>
                <c:pt idx="44">
                  <c:v>DVICables</c:v>
                </c:pt>
                <c:pt idx="45">
                  <c:v>Earpads</c:v>
                </c:pt>
                <c:pt idx="46">
                  <c:v>EggBoilers</c:v>
                </c:pt>
                <c:pt idx="47">
                  <c:v>ElectricGrinders</c:v>
                </c:pt>
                <c:pt idx="48">
                  <c:v>ElectricHeaters</c:v>
                </c:pt>
                <c:pt idx="49">
                  <c:v>ElectricKettles</c:v>
                </c:pt>
                <c:pt idx="50">
                  <c:v>EspressoMachines</c:v>
                </c:pt>
                <c:pt idx="51">
                  <c:v>EthernetCables</c:v>
                </c:pt>
                <c:pt idx="52">
                  <c:v>ExhaustFans</c:v>
                </c:pt>
                <c:pt idx="53">
                  <c:v>ExternalHardDisks</c:v>
                </c:pt>
                <c:pt idx="54">
                  <c:v>ExternalMemoryCardReaders</c:v>
                </c:pt>
                <c:pt idx="55">
                  <c:v>ExternalSolidStateDrives</c:v>
                </c:pt>
                <c:pt idx="56">
                  <c:v>FanHeaters</c:v>
                </c:pt>
                <c:pt idx="57">
                  <c:v>FanParts&amp;Accessories</c:v>
                </c:pt>
                <c:pt idx="58">
                  <c:v>Film</c:v>
                </c:pt>
                <c:pt idx="59">
                  <c:v>Financial&amp;Business</c:v>
                </c:pt>
                <c:pt idx="60">
                  <c:v>FountainPens</c:v>
                </c:pt>
                <c:pt idx="61">
                  <c:v>Gamepads</c:v>
                </c:pt>
                <c:pt idx="62">
                  <c:v>GamingKeyboards</c:v>
                </c:pt>
                <c:pt idx="63">
                  <c:v>GamingMice</c:v>
                </c:pt>
                <c:pt idx="64">
                  <c:v>GelInkRollerballPens</c:v>
                </c:pt>
                <c:pt idx="65">
                  <c:v>GeneralPurposeBatteries&amp;BatteryChargers</c:v>
                </c:pt>
                <c:pt idx="66">
                  <c:v>GraphicTablets</c:v>
                </c:pt>
                <c:pt idx="67">
                  <c:v>HalogenHeaters</c:v>
                </c:pt>
                <c:pt idx="68">
                  <c:v>HandBlenders</c:v>
                </c:pt>
                <c:pt idx="69">
                  <c:v>HandheldBags</c:v>
                </c:pt>
                <c:pt idx="70">
                  <c:v>HandheldVacuums</c:v>
                </c:pt>
                <c:pt idx="71">
                  <c:v>HandlebarMounts</c:v>
                </c:pt>
                <c:pt idx="72">
                  <c:v>HandMixers</c:v>
                </c:pt>
                <c:pt idx="73">
                  <c:v>HardDiskBags</c:v>
                </c:pt>
                <c:pt idx="74">
                  <c:v>HDMICables</c:v>
                </c:pt>
                <c:pt idx="75">
                  <c:v>Headsets</c:v>
                </c:pt>
                <c:pt idx="76">
                  <c:v>HeatConvectors</c:v>
                </c:pt>
                <c:pt idx="77">
                  <c:v>HEPAAirPurifiers</c:v>
                </c:pt>
                <c:pt idx="78">
                  <c:v>Humidifiers</c:v>
                </c:pt>
                <c:pt idx="79">
                  <c:v>ImmersionRods</c:v>
                </c:pt>
                <c:pt idx="80">
                  <c:v>InductionCooktop</c:v>
                </c:pt>
                <c:pt idx="81">
                  <c:v>In-Ear</c:v>
                </c:pt>
                <c:pt idx="82">
                  <c:v>InkjetInkCartridges</c:v>
                </c:pt>
                <c:pt idx="83">
                  <c:v>InkjetInkRefills&amp;Kits</c:v>
                </c:pt>
                <c:pt idx="84">
                  <c:v>InkjetPrinters</c:v>
                </c:pt>
                <c:pt idx="85">
                  <c:v>InstantWaterHeaters</c:v>
                </c:pt>
                <c:pt idx="86">
                  <c:v>InternalHardDrives</c:v>
                </c:pt>
                <c:pt idx="87">
                  <c:v>InternalSolidStateDrives</c:v>
                </c:pt>
                <c:pt idx="88">
                  <c:v>JuicerMixerGrinders</c:v>
                </c:pt>
                <c:pt idx="89">
                  <c:v>Juicers</c:v>
                </c:pt>
                <c:pt idx="90">
                  <c:v>Kettle&amp;ToasterSets</c:v>
                </c:pt>
                <c:pt idx="91">
                  <c:v>Keyboard&amp;MouseSets</c:v>
                </c:pt>
                <c:pt idx="92">
                  <c:v>Keyboards</c:v>
                </c:pt>
                <c:pt idx="93">
                  <c:v>Lamps</c:v>
                </c:pt>
                <c:pt idx="94">
                  <c:v>Lapdesks</c:v>
                </c:pt>
                <c:pt idx="95">
                  <c:v>LaptopAccessories</c:v>
                </c:pt>
                <c:pt idx="96">
                  <c:v>LaptopChargers&amp;PowerSupplies</c:v>
                </c:pt>
                <c:pt idx="97">
                  <c:v>LaptopSleeves&amp;Slipcases</c:v>
                </c:pt>
                <c:pt idx="98">
                  <c:v>LaundryBags</c:v>
                </c:pt>
                <c:pt idx="99">
                  <c:v>LaundryBaskets</c:v>
                </c:pt>
                <c:pt idx="100">
                  <c:v>LintShavers</c:v>
                </c:pt>
                <c:pt idx="101">
                  <c:v>LiquidInkRollerballPens</c:v>
                </c:pt>
                <c:pt idx="102">
                  <c:v>Macro&amp;RinglightFlashes</c:v>
                </c:pt>
                <c:pt idx="103">
                  <c:v>MeasuringSpoons</c:v>
                </c:pt>
                <c:pt idx="104">
                  <c:v>Memory</c:v>
                </c:pt>
                <c:pt idx="105">
                  <c:v>Mice</c:v>
                </c:pt>
                <c:pt idx="106">
                  <c:v>MicroSD</c:v>
                </c:pt>
                <c:pt idx="107">
                  <c:v>MilkFrothers</c:v>
                </c:pt>
                <c:pt idx="108">
                  <c:v>MiniFoodProcessors&amp;Choppers</c:v>
                </c:pt>
                <c:pt idx="109">
                  <c:v>MixerGrinders</c:v>
                </c:pt>
                <c:pt idx="110">
                  <c:v>Monitors</c:v>
                </c:pt>
                <c:pt idx="111">
                  <c:v>Mounts</c:v>
                </c:pt>
                <c:pt idx="112">
                  <c:v>MousePads</c:v>
                </c:pt>
                <c:pt idx="113">
                  <c:v>MultimediaSpeakerSystems</c:v>
                </c:pt>
                <c:pt idx="114">
                  <c:v>NetworkingDevices</c:v>
                </c:pt>
                <c:pt idx="115">
                  <c:v>NotebookComputerStands</c:v>
                </c:pt>
                <c:pt idx="116">
                  <c:v>Notebooks,WritingPads&amp;Diaries</c:v>
                </c:pt>
                <c:pt idx="117">
                  <c:v>Notepads&amp;MemoBooks</c:v>
                </c:pt>
                <c:pt idx="118">
                  <c:v>On-Ear</c:v>
                </c:pt>
                <c:pt idx="119">
                  <c:v>OpticalCables</c:v>
                </c:pt>
                <c:pt idx="120">
                  <c:v>OTGAdapters</c:v>
                </c:pt>
                <c:pt idx="121">
                  <c:v>OutdoorSpeakers</c:v>
                </c:pt>
                <c:pt idx="122">
                  <c:v>OvenToasterGrills</c:v>
                </c:pt>
                <c:pt idx="123">
                  <c:v>Over-Ear</c:v>
                </c:pt>
                <c:pt idx="124">
                  <c:v>PaintingMaterials</c:v>
                </c:pt>
                <c:pt idx="125">
                  <c:v>Paints</c:v>
                </c:pt>
                <c:pt idx="126">
                  <c:v>PCHeadsets</c:v>
                </c:pt>
                <c:pt idx="127">
                  <c:v>PCMicrophones</c:v>
                </c:pt>
                <c:pt idx="128">
                  <c:v>PCSpeakers</c:v>
                </c:pt>
                <c:pt idx="129">
                  <c:v>PedestalFans</c:v>
                </c:pt>
                <c:pt idx="130">
                  <c:v>PenDrives</c:v>
                </c:pt>
                <c:pt idx="131">
                  <c:v>Pens</c:v>
                </c:pt>
                <c:pt idx="132">
                  <c:v>PhoneCharms</c:v>
                </c:pt>
                <c:pt idx="133">
                  <c:v>Pop-upToasters</c:v>
                </c:pt>
                <c:pt idx="134">
                  <c:v>PowerBanks</c:v>
                </c:pt>
                <c:pt idx="135">
                  <c:v>PowerLANAdapters</c:v>
                </c:pt>
                <c:pt idx="136">
                  <c:v>PressureWashers,Steam&amp;WindowCleaners</c:v>
                </c:pt>
                <c:pt idx="137">
                  <c:v>Printers</c:v>
                </c:pt>
                <c:pt idx="138">
                  <c:v>Projectors</c:v>
                </c:pt>
                <c:pt idx="139">
                  <c:v>RCACables</c:v>
                </c:pt>
                <c:pt idx="140">
                  <c:v>RechargeableBatteries</c:v>
                </c:pt>
                <c:pt idx="141">
                  <c:v>RemoteControls</c:v>
                </c:pt>
                <c:pt idx="142">
                  <c:v>Repeaters&amp;Extenders</c:v>
                </c:pt>
                <c:pt idx="143">
                  <c:v>RetractableBallpointPens</c:v>
                </c:pt>
                <c:pt idx="144">
                  <c:v>Rice&amp;PastaCookers</c:v>
                </c:pt>
                <c:pt idx="145">
                  <c:v>RoboticVacuums</c:v>
                </c:pt>
                <c:pt idx="146">
                  <c:v>RoomHeaters</c:v>
                </c:pt>
                <c:pt idx="147">
                  <c:v>RotiMakers</c:v>
                </c:pt>
                <c:pt idx="148">
                  <c:v>Routers</c:v>
                </c:pt>
                <c:pt idx="149">
                  <c:v>SandwichMakers</c:v>
                </c:pt>
                <c:pt idx="150">
                  <c:v>SATACables</c:v>
                </c:pt>
                <c:pt idx="151">
                  <c:v>SatelliteReceivers</c:v>
                </c:pt>
                <c:pt idx="152">
                  <c:v>Scientific</c:v>
                </c:pt>
                <c:pt idx="153">
                  <c:v>ScreenProtectors</c:v>
                </c:pt>
                <c:pt idx="154">
                  <c:v>SecureDigitalCards</c:v>
                </c:pt>
                <c:pt idx="155">
                  <c:v>SelfieLights</c:v>
                </c:pt>
                <c:pt idx="156">
                  <c:v>SelfieSticks</c:v>
                </c:pt>
                <c:pt idx="157">
                  <c:v>Sewing&amp;EmbroideryMachines</c:v>
                </c:pt>
                <c:pt idx="158">
                  <c:v>Shower&amp;WallMounts</c:v>
                </c:pt>
                <c:pt idx="159">
                  <c:v>SmallApplianceParts&amp;Accessories</c:v>
                </c:pt>
                <c:pt idx="160">
                  <c:v>SmallKitchenAppliances</c:v>
                </c:pt>
                <c:pt idx="161">
                  <c:v>Smartphones</c:v>
                </c:pt>
                <c:pt idx="162">
                  <c:v>SmartTelevisions</c:v>
                </c:pt>
                <c:pt idx="163">
                  <c:v>SmartWatches</c:v>
                </c:pt>
                <c:pt idx="164">
                  <c:v>SoundbarSpeakers</c:v>
                </c:pt>
                <c:pt idx="165">
                  <c:v>SpeakerCables</c:v>
                </c:pt>
                <c:pt idx="166">
                  <c:v>Split-SystemAirConditioners</c:v>
                </c:pt>
                <c:pt idx="167">
                  <c:v>SprayBottles</c:v>
                </c:pt>
                <c:pt idx="168">
                  <c:v>StandardTelevisions</c:v>
                </c:pt>
                <c:pt idx="169">
                  <c:v>StandMixerAccessories</c:v>
                </c:pt>
                <c:pt idx="170">
                  <c:v>StandMixers</c:v>
                </c:pt>
                <c:pt idx="171">
                  <c:v>Stands</c:v>
                </c:pt>
                <c:pt idx="172">
                  <c:v>SteamIrons</c:v>
                </c:pt>
                <c:pt idx="173">
                  <c:v>StickBallpointPens</c:v>
                </c:pt>
                <c:pt idx="174">
                  <c:v>StorageWaterHeaters</c:v>
                </c:pt>
                <c:pt idx="175">
                  <c:v>StovetopEspressoPots</c:v>
                </c:pt>
                <c:pt idx="176">
                  <c:v>StreamingClients</c:v>
                </c:pt>
                <c:pt idx="177">
                  <c:v>StylusPens</c:v>
                </c:pt>
                <c:pt idx="178">
                  <c:v>SurgeProtectors</c:v>
                </c:pt>
                <c:pt idx="179">
                  <c:v>TableFans</c:v>
                </c:pt>
                <c:pt idx="180">
                  <c:v>Tabletop&amp;TravelTripods</c:v>
                </c:pt>
                <c:pt idx="181">
                  <c:v>Tablets</c:v>
                </c:pt>
                <c:pt idx="182">
                  <c:v>Tape</c:v>
                </c:pt>
                <c:pt idx="183">
                  <c:v>TonerCartridges</c:v>
                </c:pt>
                <c:pt idx="184">
                  <c:v>TowerSpeakers</c:v>
                </c:pt>
                <c:pt idx="185">
                  <c:v>TraditionalLaptops</c:v>
                </c:pt>
                <c:pt idx="186">
                  <c:v>TripodLegs</c:v>
                </c:pt>
                <c:pt idx="187">
                  <c:v>Tripods</c:v>
                </c:pt>
                <c:pt idx="188">
                  <c:v>TVWall&amp;CeilingMounts</c:v>
                </c:pt>
                <c:pt idx="189">
                  <c:v>UninterruptedPowerSupplies</c:v>
                </c:pt>
                <c:pt idx="190">
                  <c:v>USBCables</c:v>
                </c:pt>
                <c:pt idx="191">
                  <c:v>USBHubs</c:v>
                </c:pt>
                <c:pt idx="192">
                  <c:v>USBtoUSBAdapters</c:v>
                </c:pt>
                <c:pt idx="193">
                  <c:v>VacuumSealers</c:v>
                </c:pt>
                <c:pt idx="194">
                  <c:v>VideoCameras</c:v>
                </c:pt>
                <c:pt idx="195">
                  <c:v>WaffleMakers&amp;Irons</c:v>
                </c:pt>
                <c:pt idx="196">
                  <c:v>WallChargers</c:v>
                </c:pt>
                <c:pt idx="197">
                  <c:v>WaterCartridges</c:v>
                </c:pt>
                <c:pt idx="198">
                  <c:v>WaterFilters&amp;Purifiers</c:v>
                </c:pt>
                <c:pt idx="199">
                  <c:v>WaterPurifierAccessories</c:v>
                </c:pt>
                <c:pt idx="200">
                  <c:v>Webcams</c:v>
                </c:pt>
                <c:pt idx="201">
                  <c:v>Wet-DryVacuums</c:v>
                </c:pt>
                <c:pt idx="202">
                  <c:v>WetGrinders</c:v>
                </c:pt>
                <c:pt idx="203">
                  <c:v>WireboundNotebooks</c:v>
                </c:pt>
                <c:pt idx="204">
                  <c:v>WirelessUSBAdapters</c:v>
                </c:pt>
                <c:pt idx="205">
                  <c:v>WoodenPencils</c:v>
                </c:pt>
                <c:pt idx="206">
                  <c:v>YogurtMakers</c:v>
                </c:pt>
              </c:strCache>
            </c:strRef>
          </c:cat>
          <c:val>
            <c:numRef>
              <c:f>'Num of Reveiws by Category'!$O$7:$O$214</c:f>
              <c:numCache>
                <c:formatCode>General</c:formatCode>
                <c:ptCount val="207"/>
                <c:pt idx="0">
                  <c:v>2699</c:v>
                </c:pt>
                <c:pt idx="1">
                  <c:v>449</c:v>
                </c:pt>
                <c:pt idx="2">
                  <c:v>425</c:v>
                </c:pt>
                <c:pt idx="3">
                  <c:v>31382</c:v>
                </c:pt>
                <c:pt idx="4">
                  <c:v>2339</c:v>
                </c:pt>
                <c:pt idx="5">
                  <c:v>2479</c:v>
                </c:pt>
                <c:pt idx="6">
                  <c:v>1990</c:v>
                </c:pt>
                <c:pt idx="7">
                  <c:v>699</c:v>
                </c:pt>
                <c:pt idx="8">
                  <c:v>440</c:v>
                </c:pt>
                <c:pt idx="9">
                  <c:v>2551</c:v>
                </c:pt>
                <c:pt idx="10">
                  <c:v>15497</c:v>
                </c:pt>
                <c:pt idx="11">
                  <c:v>299</c:v>
                </c:pt>
                <c:pt idx="12">
                  <c:v>750</c:v>
                </c:pt>
                <c:pt idx="13">
                  <c:v>599</c:v>
                </c:pt>
                <c:pt idx="14">
                  <c:v>7494</c:v>
                </c:pt>
                <c:pt idx="15">
                  <c:v>190</c:v>
                </c:pt>
                <c:pt idx="16">
                  <c:v>297</c:v>
                </c:pt>
                <c:pt idx="17">
                  <c:v>199</c:v>
                </c:pt>
                <c:pt idx="18">
                  <c:v>367</c:v>
                </c:pt>
                <c:pt idx="19">
                  <c:v>21596</c:v>
                </c:pt>
                <c:pt idx="20">
                  <c:v>1217</c:v>
                </c:pt>
                <c:pt idx="21">
                  <c:v>22615</c:v>
                </c:pt>
                <c:pt idx="22">
                  <c:v>199</c:v>
                </c:pt>
                <c:pt idx="23">
                  <c:v>299</c:v>
                </c:pt>
                <c:pt idx="24">
                  <c:v>1099</c:v>
                </c:pt>
                <c:pt idx="25">
                  <c:v>12609</c:v>
                </c:pt>
                <c:pt idx="26">
                  <c:v>99</c:v>
                </c:pt>
                <c:pt idx="27">
                  <c:v>150</c:v>
                </c:pt>
                <c:pt idx="28">
                  <c:v>1549</c:v>
                </c:pt>
                <c:pt idx="29">
                  <c:v>1590</c:v>
                </c:pt>
                <c:pt idx="30">
                  <c:v>1276</c:v>
                </c:pt>
                <c:pt idx="31">
                  <c:v>1598</c:v>
                </c:pt>
                <c:pt idx="32">
                  <c:v>249</c:v>
                </c:pt>
                <c:pt idx="33">
                  <c:v>1437</c:v>
                </c:pt>
                <c:pt idx="34">
                  <c:v>507</c:v>
                </c:pt>
                <c:pt idx="35">
                  <c:v>2099</c:v>
                </c:pt>
                <c:pt idx="36">
                  <c:v>899</c:v>
                </c:pt>
                <c:pt idx="37">
                  <c:v>5529</c:v>
                </c:pt>
                <c:pt idx="38">
                  <c:v>1038</c:v>
                </c:pt>
                <c:pt idx="39">
                  <c:v>2292</c:v>
                </c:pt>
                <c:pt idx="40">
                  <c:v>13786</c:v>
                </c:pt>
                <c:pt idx="41">
                  <c:v>5022</c:v>
                </c:pt>
                <c:pt idx="42">
                  <c:v>18292</c:v>
                </c:pt>
                <c:pt idx="43">
                  <c:v>154</c:v>
                </c:pt>
                <c:pt idx="44">
                  <c:v>499</c:v>
                </c:pt>
                <c:pt idx="45">
                  <c:v>99</c:v>
                </c:pt>
                <c:pt idx="46">
                  <c:v>8940</c:v>
                </c:pt>
                <c:pt idx="47">
                  <c:v>244</c:v>
                </c:pt>
                <c:pt idx="48">
                  <c:v>39941.770000000004</c:v>
                </c:pt>
                <c:pt idx="49">
                  <c:v>21228</c:v>
                </c:pt>
                <c:pt idx="50">
                  <c:v>4799</c:v>
                </c:pt>
                <c:pt idx="51">
                  <c:v>525</c:v>
                </c:pt>
                <c:pt idx="52">
                  <c:v>4397</c:v>
                </c:pt>
                <c:pt idx="53">
                  <c:v>21101</c:v>
                </c:pt>
                <c:pt idx="54">
                  <c:v>549</c:v>
                </c:pt>
                <c:pt idx="55">
                  <c:v>10389</c:v>
                </c:pt>
                <c:pt idx="56">
                  <c:v>49403</c:v>
                </c:pt>
                <c:pt idx="57">
                  <c:v>699</c:v>
                </c:pt>
                <c:pt idx="58">
                  <c:v>549</c:v>
                </c:pt>
                <c:pt idx="59">
                  <c:v>535</c:v>
                </c:pt>
                <c:pt idx="60">
                  <c:v>225</c:v>
                </c:pt>
                <c:pt idx="61">
                  <c:v>2697</c:v>
                </c:pt>
                <c:pt idx="62">
                  <c:v>5317</c:v>
                </c:pt>
                <c:pt idx="63">
                  <c:v>5662</c:v>
                </c:pt>
                <c:pt idx="64">
                  <c:v>300</c:v>
                </c:pt>
                <c:pt idx="65">
                  <c:v>1957</c:v>
                </c:pt>
                <c:pt idx="66">
                  <c:v>6268</c:v>
                </c:pt>
                <c:pt idx="67">
                  <c:v>3608</c:v>
                </c:pt>
                <c:pt idx="68">
                  <c:v>19010</c:v>
                </c:pt>
                <c:pt idx="69">
                  <c:v>253</c:v>
                </c:pt>
                <c:pt idx="70">
                  <c:v>22243</c:v>
                </c:pt>
                <c:pt idx="71">
                  <c:v>689</c:v>
                </c:pt>
                <c:pt idx="72">
                  <c:v>2952</c:v>
                </c:pt>
                <c:pt idx="73">
                  <c:v>895</c:v>
                </c:pt>
                <c:pt idx="74">
                  <c:v>9751</c:v>
                </c:pt>
                <c:pt idx="75">
                  <c:v>3938</c:v>
                </c:pt>
                <c:pt idx="76">
                  <c:v>4418</c:v>
                </c:pt>
                <c:pt idx="77">
                  <c:v>47668</c:v>
                </c:pt>
                <c:pt idx="78">
                  <c:v>6038</c:v>
                </c:pt>
                <c:pt idx="79">
                  <c:v>6504</c:v>
                </c:pt>
                <c:pt idx="80">
                  <c:v>21139</c:v>
                </c:pt>
                <c:pt idx="81">
                  <c:v>50761</c:v>
                </c:pt>
                <c:pt idx="82">
                  <c:v>2450</c:v>
                </c:pt>
                <c:pt idx="83">
                  <c:v>549</c:v>
                </c:pt>
                <c:pt idx="84">
                  <c:v>11847</c:v>
                </c:pt>
                <c:pt idx="85">
                  <c:v>55250</c:v>
                </c:pt>
                <c:pt idx="86">
                  <c:v>199</c:v>
                </c:pt>
                <c:pt idx="87">
                  <c:v>6831</c:v>
                </c:pt>
                <c:pt idx="88">
                  <c:v>32941</c:v>
                </c:pt>
                <c:pt idx="89">
                  <c:v>6998</c:v>
                </c:pt>
                <c:pt idx="90">
                  <c:v>12625</c:v>
                </c:pt>
                <c:pt idx="91">
                  <c:v>11887</c:v>
                </c:pt>
                <c:pt idx="92">
                  <c:v>6412</c:v>
                </c:pt>
                <c:pt idx="93">
                  <c:v>524</c:v>
                </c:pt>
                <c:pt idx="94">
                  <c:v>9416</c:v>
                </c:pt>
                <c:pt idx="95">
                  <c:v>1399</c:v>
                </c:pt>
                <c:pt idx="96">
                  <c:v>4046</c:v>
                </c:pt>
                <c:pt idx="97">
                  <c:v>2164</c:v>
                </c:pt>
                <c:pt idx="98">
                  <c:v>320</c:v>
                </c:pt>
                <c:pt idx="99">
                  <c:v>5134.0599999999995</c:v>
                </c:pt>
                <c:pt idx="100">
                  <c:v>11124</c:v>
                </c:pt>
                <c:pt idx="101">
                  <c:v>510</c:v>
                </c:pt>
                <c:pt idx="102">
                  <c:v>799</c:v>
                </c:pt>
                <c:pt idx="103">
                  <c:v>612</c:v>
                </c:pt>
                <c:pt idx="104">
                  <c:v>1792</c:v>
                </c:pt>
                <c:pt idx="105">
                  <c:v>14624</c:v>
                </c:pt>
                <c:pt idx="106">
                  <c:v>10917</c:v>
                </c:pt>
                <c:pt idx="107">
                  <c:v>1557</c:v>
                </c:pt>
                <c:pt idx="108">
                  <c:v>10283</c:v>
                </c:pt>
                <c:pt idx="109">
                  <c:v>81127.48</c:v>
                </c:pt>
                <c:pt idx="110">
                  <c:v>16398</c:v>
                </c:pt>
                <c:pt idx="111">
                  <c:v>349</c:v>
                </c:pt>
                <c:pt idx="112">
                  <c:v>2949</c:v>
                </c:pt>
                <c:pt idx="113">
                  <c:v>499</c:v>
                </c:pt>
                <c:pt idx="114">
                  <c:v>1199</c:v>
                </c:pt>
                <c:pt idx="115">
                  <c:v>1247</c:v>
                </c:pt>
                <c:pt idx="116">
                  <c:v>1399</c:v>
                </c:pt>
                <c:pt idx="117">
                  <c:v>288</c:v>
                </c:pt>
                <c:pt idx="118">
                  <c:v>8909</c:v>
                </c:pt>
                <c:pt idx="119">
                  <c:v>1991</c:v>
                </c:pt>
                <c:pt idx="120">
                  <c:v>278</c:v>
                </c:pt>
                <c:pt idx="121">
                  <c:v>4196</c:v>
                </c:pt>
                <c:pt idx="122">
                  <c:v>10298</c:v>
                </c:pt>
                <c:pt idx="123">
                  <c:v>2448</c:v>
                </c:pt>
                <c:pt idx="124">
                  <c:v>230</c:v>
                </c:pt>
                <c:pt idx="125">
                  <c:v>701</c:v>
                </c:pt>
                <c:pt idx="126">
                  <c:v>649</c:v>
                </c:pt>
                <c:pt idx="127">
                  <c:v>1148</c:v>
                </c:pt>
                <c:pt idx="128">
                  <c:v>1498</c:v>
                </c:pt>
                <c:pt idx="129">
                  <c:v>1982.84</c:v>
                </c:pt>
                <c:pt idx="130">
                  <c:v>6686</c:v>
                </c:pt>
                <c:pt idx="131">
                  <c:v>90</c:v>
                </c:pt>
                <c:pt idx="132">
                  <c:v>99</c:v>
                </c:pt>
                <c:pt idx="133">
                  <c:v>4693</c:v>
                </c:pt>
                <c:pt idx="134">
                  <c:v>18619</c:v>
                </c:pt>
                <c:pt idx="135">
                  <c:v>1199</c:v>
                </c:pt>
                <c:pt idx="136">
                  <c:v>15687</c:v>
                </c:pt>
                <c:pt idx="137">
                  <c:v>15197</c:v>
                </c:pt>
                <c:pt idx="138">
                  <c:v>29970</c:v>
                </c:pt>
                <c:pt idx="139">
                  <c:v>928</c:v>
                </c:pt>
                <c:pt idx="140">
                  <c:v>1128</c:v>
                </c:pt>
                <c:pt idx="141">
                  <c:v>21508</c:v>
                </c:pt>
                <c:pt idx="142">
                  <c:v>4957</c:v>
                </c:pt>
                <c:pt idx="143">
                  <c:v>658</c:v>
                </c:pt>
                <c:pt idx="144">
                  <c:v>13259</c:v>
                </c:pt>
                <c:pt idx="145">
                  <c:v>46899</c:v>
                </c:pt>
                <c:pt idx="146">
                  <c:v>9048</c:v>
                </c:pt>
                <c:pt idx="147">
                  <c:v>1999</c:v>
                </c:pt>
                <c:pt idx="148">
                  <c:v>14637</c:v>
                </c:pt>
                <c:pt idx="149">
                  <c:v>16121</c:v>
                </c:pt>
                <c:pt idx="150">
                  <c:v>349</c:v>
                </c:pt>
                <c:pt idx="151">
                  <c:v>3465</c:v>
                </c:pt>
                <c:pt idx="152">
                  <c:v>1817</c:v>
                </c:pt>
                <c:pt idx="153">
                  <c:v>6834</c:v>
                </c:pt>
                <c:pt idx="154">
                  <c:v>449</c:v>
                </c:pt>
                <c:pt idx="155">
                  <c:v>1699</c:v>
                </c:pt>
                <c:pt idx="156">
                  <c:v>4995</c:v>
                </c:pt>
                <c:pt idx="157">
                  <c:v>13567</c:v>
                </c:pt>
                <c:pt idx="158">
                  <c:v>89</c:v>
                </c:pt>
                <c:pt idx="159">
                  <c:v>688</c:v>
                </c:pt>
                <c:pt idx="160">
                  <c:v>2599</c:v>
                </c:pt>
                <c:pt idx="161">
                  <c:v>1071302</c:v>
                </c:pt>
                <c:pt idx="162">
                  <c:v>1564932</c:v>
                </c:pt>
                <c:pt idx="163">
                  <c:v>177817</c:v>
                </c:pt>
                <c:pt idx="164">
                  <c:v>4999</c:v>
                </c:pt>
                <c:pt idx="165">
                  <c:v>399</c:v>
                </c:pt>
                <c:pt idx="166">
                  <c:v>42990</c:v>
                </c:pt>
                <c:pt idx="167">
                  <c:v>274</c:v>
                </c:pt>
                <c:pt idx="168">
                  <c:v>43085</c:v>
                </c:pt>
                <c:pt idx="169">
                  <c:v>635</c:v>
                </c:pt>
                <c:pt idx="170">
                  <c:v>5999</c:v>
                </c:pt>
                <c:pt idx="171">
                  <c:v>1939</c:v>
                </c:pt>
                <c:pt idx="172">
                  <c:v>36855</c:v>
                </c:pt>
                <c:pt idx="173">
                  <c:v>733</c:v>
                </c:pt>
                <c:pt idx="174">
                  <c:v>75880</c:v>
                </c:pt>
                <c:pt idx="175">
                  <c:v>599</c:v>
                </c:pt>
                <c:pt idx="176">
                  <c:v>4699</c:v>
                </c:pt>
                <c:pt idx="177">
                  <c:v>12468</c:v>
                </c:pt>
                <c:pt idx="178">
                  <c:v>1289</c:v>
                </c:pt>
                <c:pt idx="179">
                  <c:v>3347</c:v>
                </c:pt>
                <c:pt idx="180">
                  <c:v>1125</c:v>
                </c:pt>
                <c:pt idx="181">
                  <c:v>26999</c:v>
                </c:pt>
                <c:pt idx="182">
                  <c:v>130</c:v>
                </c:pt>
                <c:pt idx="183">
                  <c:v>598</c:v>
                </c:pt>
                <c:pt idx="184">
                  <c:v>2299</c:v>
                </c:pt>
                <c:pt idx="185">
                  <c:v>37247</c:v>
                </c:pt>
                <c:pt idx="186">
                  <c:v>748</c:v>
                </c:pt>
                <c:pt idx="187">
                  <c:v>539</c:v>
                </c:pt>
                <c:pt idx="188">
                  <c:v>5236</c:v>
                </c:pt>
                <c:pt idx="189">
                  <c:v>3299</c:v>
                </c:pt>
                <c:pt idx="190">
                  <c:v>84048.62000000001</c:v>
                </c:pt>
                <c:pt idx="191">
                  <c:v>2765</c:v>
                </c:pt>
                <c:pt idx="192">
                  <c:v>443</c:v>
                </c:pt>
                <c:pt idx="193">
                  <c:v>2712</c:v>
                </c:pt>
                <c:pt idx="194">
                  <c:v>499</c:v>
                </c:pt>
                <c:pt idx="195">
                  <c:v>2997</c:v>
                </c:pt>
                <c:pt idx="196">
                  <c:v>8750</c:v>
                </c:pt>
                <c:pt idx="197">
                  <c:v>2379</c:v>
                </c:pt>
                <c:pt idx="198">
                  <c:v>84183</c:v>
                </c:pt>
                <c:pt idx="199">
                  <c:v>4505</c:v>
                </c:pt>
                <c:pt idx="200">
                  <c:v>3880</c:v>
                </c:pt>
                <c:pt idx="201">
                  <c:v>33878</c:v>
                </c:pt>
                <c:pt idx="202">
                  <c:v>7367.66</c:v>
                </c:pt>
                <c:pt idx="203">
                  <c:v>565</c:v>
                </c:pt>
                <c:pt idx="204">
                  <c:v>12998</c:v>
                </c:pt>
                <c:pt idx="205">
                  <c:v>99</c:v>
                </c:pt>
                <c:pt idx="206">
                  <c:v>587</c:v>
                </c:pt>
              </c:numCache>
            </c:numRef>
          </c:val>
          <c:extLst>
            <c:ext xmlns:c16="http://schemas.microsoft.com/office/drawing/2014/chart" uri="{C3380CC4-5D6E-409C-BE32-E72D297353CC}">
              <c16:uniqueId val="{00000000-D478-41DE-A94D-52E970F694E6}"/>
            </c:ext>
          </c:extLst>
        </c:ser>
        <c:ser>
          <c:idx val="1"/>
          <c:order val="1"/>
          <c:tx>
            <c:strRef>
              <c:f>'Num of Reveiws by Category'!$P$6</c:f>
              <c:strCache>
                <c:ptCount val="1"/>
                <c:pt idx="0">
                  <c:v>Sum of rating_count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'Num of Reveiws by Category'!$N$7:$N$214</c:f>
              <c:strCache>
                <c:ptCount val="207"/>
                <c:pt idx="0">
                  <c:v>3DGlasses</c:v>
                </c:pt>
                <c:pt idx="1">
                  <c:v>Adapters</c:v>
                </c:pt>
                <c:pt idx="2">
                  <c:v>Adapters&amp;Multi-Outlets</c:v>
                </c:pt>
                <c:pt idx="3">
                  <c:v>AirFryers</c:v>
                </c:pt>
                <c:pt idx="4">
                  <c:v>AirPurifiers&amp;Ionizers</c:v>
                </c:pt>
                <c:pt idx="5">
                  <c:v>AutomobileChargers</c:v>
                </c:pt>
                <c:pt idx="6">
                  <c:v>AVReceivers&amp;Amplifiers</c:v>
                </c:pt>
                <c:pt idx="7">
                  <c:v>BackgroundSupports</c:v>
                </c:pt>
                <c:pt idx="8">
                  <c:v>Basic</c:v>
                </c:pt>
                <c:pt idx="9">
                  <c:v>BasicCases</c:v>
                </c:pt>
                <c:pt idx="10">
                  <c:v>BasicMobiles</c:v>
                </c:pt>
                <c:pt idx="11">
                  <c:v>BatteryChargers</c:v>
                </c:pt>
                <c:pt idx="12">
                  <c:v>Bedstand&amp;DeskMounts</c:v>
                </c:pt>
                <c:pt idx="13">
                  <c:v>BluetoothAdapters</c:v>
                </c:pt>
                <c:pt idx="14">
                  <c:v>BluetoothSpeakers</c:v>
                </c:pt>
                <c:pt idx="15">
                  <c:v>BottledInk</c:v>
                </c:pt>
                <c:pt idx="16">
                  <c:v>CableConnectionProtectors</c:v>
                </c:pt>
                <c:pt idx="17">
                  <c:v>Caddies</c:v>
                </c:pt>
                <c:pt idx="18">
                  <c:v>CameraPrivacyCovers</c:v>
                </c:pt>
                <c:pt idx="19">
                  <c:v>CanisterVacuums</c:v>
                </c:pt>
                <c:pt idx="20">
                  <c:v>Cases</c:v>
                </c:pt>
                <c:pt idx="21">
                  <c:v>CeilingFans</c:v>
                </c:pt>
                <c:pt idx="22">
                  <c:v>Choppers</c:v>
                </c:pt>
                <c:pt idx="23">
                  <c:v>CleaningKits</c:v>
                </c:pt>
                <c:pt idx="24">
                  <c:v>CoffeePresses</c:v>
                </c:pt>
                <c:pt idx="25">
                  <c:v>ColdPressJuicers</c:v>
                </c:pt>
                <c:pt idx="26">
                  <c:v>ColouredPaper</c:v>
                </c:pt>
                <c:pt idx="27">
                  <c:v>ColouringPens&amp;Markers</c:v>
                </c:pt>
                <c:pt idx="28">
                  <c:v>CompleteTripodUnits</c:v>
                </c:pt>
                <c:pt idx="29">
                  <c:v>CompositionNotebooks</c:v>
                </c:pt>
                <c:pt idx="30">
                  <c:v>Condenser</c:v>
                </c:pt>
                <c:pt idx="31">
                  <c:v>CoolingPads</c:v>
                </c:pt>
                <c:pt idx="32">
                  <c:v>CordManagement</c:v>
                </c:pt>
                <c:pt idx="33">
                  <c:v>Cradles</c:v>
                </c:pt>
                <c:pt idx="34">
                  <c:v>D√©cor</c:v>
                </c:pt>
                <c:pt idx="35">
                  <c:v>DataCards&amp;Dongles</c:v>
                </c:pt>
                <c:pt idx="36">
                  <c:v>DigitalBathroomScales</c:v>
                </c:pt>
                <c:pt idx="37">
                  <c:v>DigitalKitchenScales</c:v>
                </c:pt>
                <c:pt idx="38">
                  <c:v>DigitalScales</c:v>
                </c:pt>
                <c:pt idx="39">
                  <c:v>DisposableBatteries</c:v>
                </c:pt>
                <c:pt idx="40">
                  <c:v>DomeCameras</c:v>
                </c:pt>
                <c:pt idx="41">
                  <c:v>DripCoffeeMachines</c:v>
                </c:pt>
                <c:pt idx="42">
                  <c:v>DryIrons</c:v>
                </c:pt>
                <c:pt idx="43">
                  <c:v>DustCovers</c:v>
                </c:pt>
                <c:pt idx="44">
                  <c:v>DVICables</c:v>
                </c:pt>
                <c:pt idx="45">
                  <c:v>Earpads</c:v>
                </c:pt>
                <c:pt idx="46">
                  <c:v>EggBoilers</c:v>
                </c:pt>
                <c:pt idx="47">
                  <c:v>ElectricGrinders</c:v>
                </c:pt>
                <c:pt idx="48">
                  <c:v>ElectricHeaters</c:v>
                </c:pt>
                <c:pt idx="49">
                  <c:v>ElectricKettles</c:v>
                </c:pt>
                <c:pt idx="50">
                  <c:v>EspressoMachines</c:v>
                </c:pt>
                <c:pt idx="51">
                  <c:v>EthernetCables</c:v>
                </c:pt>
                <c:pt idx="52">
                  <c:v>ExhaustFans</c:v>
                </c:pt>
                <c:pt idx="53">
                  <c:v>ExternalHardDisks</c:v>
                </c:pt>
                <c:pt idx="54">
                  <c:v>ExternalMemoryCardReaders</c:v>
                </c:pt>
                <c:pt idx="55">
                  <c:v>ExternalSolidStateDrives</c:v>
                </c:pt>
                <c:pt idx="56">
                  <c:v>FanHeaters</c:v>
                </c:pt>
                <c:pt idx="57">
                  <c:v>FanParts&amp;Accessories</c:v>
                </c:pt>
                <c:pt idx="58">
                  <c:v>Film</c:v>
                </c:pt>
                <c:pt idx="59">
                  <c:v>Financial&amp;Business</c:v>
                </c:pt>
                <c:pt idx="60">
                  <c:v>FountainPens</c:v>
                </c:pt>
                <c:pt idx="61">
                  <c:v>Gamepads</c:v>
                </c:pt>
                <c:pt idx="62">
                  <c:v>GamingKeyboards</c:v>
                </c:pt>
                <c:pt idx="63">
                  <c:v>GamingMice</c:v>
                </c:pt>
                <c:pt idx="64">
                  <c:v>GelInkRollerballPens</c:v>
                </c:pt>
                <c:pt idx="65">
                  <c:v>GeneralPurposeBatteries&amp;BatteryChargers</c:v>
                </c:pt>
                <c:pt idx="66">
                  <c:v>GraphicTablets</c:v>
                </c:pt>
                <c:pt idx="67">
                  <c:v>HalogenHeaters</c:v>
                </c:pt>
                <c:pt idx="68">
                  <c:v>HandBlenders</c:v>
                </c:pt>
                <c:pt idx="69">
                  <c:v>HandheldBags</c:v>
                </c:pt>
                <c:pt idx="70">
                  <c:v>HandheldVacuums</c:v>
                </c:pt>
                <c:pt idx="71">
                  <c:v>HandlebarMounts</c:v>
                </c:pt>
                <c:pt idx="72">
                  <c:v>HandMixers</c:v>
                </c:pt>
                <c:pt idx="73">
                  <c:v>HardDiskBags</c:v>
                </c:pt>
                <c:pt idx="74">
                  <c:v>HDMICables</c:v>
                </c:pt>
                <c:pt idx="75">
                  <c:v>Headsets</c:v>
                </c:pt>
                <c:pt idx="76">
                  <c:v>HeatConvectors</c:v>
                </c:pt>
                <c:pt idx="77">
                  <c:v>HEPAAirPurifiers</c:v>
                </c:pt>
                <c:pt idx="78">
                  <c:v>Humidifiers</c:v>
                </c:pt>
                <c:pt idx="79">
                  <c:v>ImmersionRods</c:v>
                </c:pt>
                <c:pt idx="80">
                  <c:v>InductionCooktop</c:v>
                </c:pt>
                <c:pt idx="81">
                  <c:v>In-Ear</c:v>
                </c:pt>
                <c:pt idx="82">
                  <c:v>InkjetInkCartridges</c:v>
                </c:pt>
                <c:pt idx="83">
                  <c:v>InkjetInkRefills&amp;Kits</c:v>
                </c:pt>
                <c:pt idx="84">
                  <c:v>InkjetPrinters</c:v>
                </c:pt>
                <c:pt idx="85">
                  <c:v>InstantWaterHeaters</c:v>
                </c:pt>
                <c:pt idx="86">
                  <c:v>InternalHardDrives</c:v>
                </c:pt>
                <c:pt idx="87">
                  <c:v>InternalSolidStateDrives</c:v>
                </c:pt>
                <c:pt idx="88">
                  <c:v>JuicerMixerGrinders</c:v>
                </c:pt>
                <c:pt idx="89">
                  <c:v>Juicers</c:v>
                </c:pt>
                <c:pt idx="90">
                  <c:v>Kettle&amp;ToasterSets</c:v>
                </c:pt>
                <c:pt idx="91">
                  <c:v>Keyboard&amp;MouseSets</c:v>
                </c:pt>
                <c:pt idx="92">
                  <c:v>Keyboards</c:v>
                </c:pt>
                <c:pt idx="93">
                  <c:v>Lamps</c:v>
                </c:pt>
                <c:pt idx="94">
                  <c:v>Lapdesks</c:v>
                </c:pt>
                <c:pt idx="95">
                  <c:v>LaptopAccessories</c:v>
                </c:pt>
                <c:pt idx="96">
                  <c:v>LaptopChargers&amp;PowerSupplies</c:v>
                </c:pt>
                <c:pt idx="97">
                  <c:v>LaptopSleeves&amp;Slipcases</c:v>
                </c:pt>
                <c:pt idx="98">
                  <c:v>LaundryBags</c:v>
                </c:pt>
                <c:pt idx="99">
                  <c:v>LaundryBaskets</c:v>
                </c:pt>
                <c:pt idx="100">
                  <c:v>LintShavers</c:v>
                </c:pt>
                <c:pt idx="101">
                  <c:v>LiquidInkRollerballPens</c:v>
                </c:pt>
                <c:pt idx="102">
                  <c:v>Macro&amp;RinglightFlashes</c:v>
                </c:pt>
                <c:pt idx="103">
                  <c:v>MeasuringSpoons</c:v>
                </c:pt>
                <c:pt idx="104">
                  <c:v>Memory</c:v>
                </c:pt>
                <c:pt idx="105">
                  <c:v>Mice</c:v>
                </c:pt>
                <c:pt idx="106">
                  <c:v>MicroSD</c:v>
                </c:pt>
                <c:pt idx="107">
                  <c:v>MilkFrothers</c:v>
                </c:pt>
                <c:pt idx="108">
                  <c:v>MiniFoodProcessors&amp;Choppers</c:v>
                </c:pt>
                <c:pt idx="109">
                  <c:v>MixerGrinders</c:v>
                </c:pt>
                <c:pt idx="110">
                  <c:v>Monitors</c:v>
                </c:pt>
                <c:pt idx="111">
                  <c:v>Mounts</c:v>
                </c:pt>
                <c:pt idx="112">
                  <c:v>MousePads</c:v>
                </c:pt>
                <c:pt idx="113">
                  <c:v>MultimediaSpeakerSystems</c:v>
                </c:pt>
                <c:pt idx="114">
                  <c:v>NetworkingDevices</c:v>
                </c:pt>
                <c:pt idx="115">
                  <c:v>NotebookComputerStands</c:v>
                </c:pt>
                <c:pt idx="116">
                  <c:v>Notebooks,WritingPads&amp;Diaries</c:v>
                </c:pt>
                <c:pt idx="117">
                  <c:v>Notepads&amp;MemoBooks</c:v>
                </c:pt>
                <c:pt idx="118">
                  <c:v>On-Ear</c:v>
                </c:pt>
                <c:pt idx="119">
                  <c:v>OpticalCables</c:v>
                </c:pt>
                <c:pt idx="120">
                  <c:v>OTGAdapters</c:v>
                </c:pt>
                <c:pt idx="121">
                  <c:v>OutdoorSpeakers</c:v>
                </c:pt>
                <c:pt idx="122">
                  <c:v>OvenToasterGrills</c:v>
                </c:pt>
                <c:pt idx="123">
                  <c:v>Over-Ear</c:v>
                </c:pt>
                <c:pt idx="124">
                  <c:v>PaintingMaterials</c:v>
                </c:pt>
                <c:pt idx="125">
                  <c:v>Paints</c:v>
                </c:pt>
                <c:pt idx="126">
                  <c:v>PCHeadsets</c:v>
                </c:pt>
                <c:pt idx="127">
                  <c:v>PCMicrophones</c:v>
                </c:pt>
                <c:pt idx="128">
                  <c:v>PCSpeakers</c:v>
                </c:pt>
                <c:pt idx="129">
                  <c:v>PedestalFans</c:v>
                </c:pt>
                <c:pt idx="130">
                  <c:v>PenDrives</c:v>
                </c:pt>
                <c:pt idx="131">
                  <c:v>Pens</c:v>
                </c:pt>
                <c:pt idx="132">
                  <c:v>PhoneCharms</c:v>
                </c:pt>
                <c:pt idx="133">
                  <c:v>Pop-upToasters</c:v>
                </c:pt>
                <c:pt idx="134">
                  <c:v>PowerBanks</c:v>
                </c:pt>
                <c:pt idx="135">
                  <c:v>PowerLANAdapters</c:v>
                </c:pt>
                <c:pt idx="136">
                  <c:v>PressureWashers,Steam&amp;WindowCleaners</c:v>
                </c:pt>
                <c:pt idx="137">
                  <c:v>Printers</c:v>
                </c:pt>
                <c:pt idx="138">
                  <c:v>Projectors</c:v>
                </c:pt>
                <c:pt idx="139">
                  <c:v>RCACables</c:v>
                </c:pt>
                <c:pt idx="140">
                  <c:v>RechargeableBatteries</c:v>
                </c:pt>
                <c:pt idx="141">
                  <c:v>RemoteControls</c:v>
                </c:pt>
                <c:pt idx="142">
                  <c:v>Repeaters&amp;Extenders</c:v>
                </c:pt>
                <c:pt idx="143">
                  <c:v>RetractableBallpointPens</c:v>
                </c:pt>
                <c:pt idx="144">
                  <c:v>Rice&amp;PastaCookers</c:v>
                </c:pt>
                <c:pt idx="145">
                  <c:v>RoboticVacuums</c:v>
                </c:pt>
                <c:pt idx="146">
                  <c:v>RoomHeaters</c:v>
                </c:pt>
                <c:pt idx="147">
                  <c:v>RotiMakers</c:v>
                </c:pt>
                <c:pt idx="148">
                  <c:v>Routers</c:v>
                </c:pt>
                <c:pt idx="149">
                  <c:v>SandwichMakers</c:v>
                </c:pt>
                <c:pt idx="150">
                  <c:v>SATACables</c:v>
                </c:pt>
                <c:pt idx="151">
                  <c:v>SatelliteReceivers</c:v>
                </c:pt>
                <c:pt idx="152">
                  <c:v>Scientific</c:v>
                </c:pt>
                <c:pt idx="153">
                  <c:v>ScreenProtectors</c:v>
                </c:pt>
                <c:pt idx="154">
                  <c:v>SecureDigitalCards</c:v>
                </c:pt>
                <c:pt idx="155">
                  <c:v>SelfieLights</c:v>
                </c:pt>
                <c:pt idx="156">
                  <c:v>SelfieSticks</c:v>
                </c:pt>
                <c:pt idx="157">
                  <c:v>Sewing&amp;EmbroideryMachines</c:v>
                </c:pt>
                <c:pt idx="158">
                  <c:v>Shower&amp;WallMounts</c:v>
                </c:pt>
                <c:pt idx="159">
                  <c:v>SmallApplianceParts&amp;Accessories</c:v>
                </c:pt>
                <c:pt idx="160">
                  <c:v>SmallKitchenAppliances</c:v>
                </c:pt>
                <c:pt idx="161">
                  <c:v>Smartphones</c:v>
                </c:pt>
                <c:pt idx="162">
                  <c:v>SmartTelevisions</c:v>
                </c:pt>
                <c:pt idx="163">
                  <c:v>SmartWatches</c:v>
                </c:pt>
                <c:pt idx="164">
                  <c:v>SoundbarSpeakers</c:v>
                </c:pt>
                <c:pt idx="165">
                  <c:v>SpeakerCables</c:v>
                </c:pt>
                <c:pt idx="166">
                  <c:v>Split-SystemAirConditioners</c:v>
                </c:pt>
                <c:pt idx="167">
                  <c:v>SprayBottles</c:v>
                </c:pt>
                <c:pt idx="168">
                  <c:v>StandardTelevisions</c:v>
                </c:pt>
                <c:pt idx="169">
                  <c:v>StandMixerAccessories</c:v>
                </c:pt>
                <c:pt idx="170">
                  <c:v>StandMixers</c:v>
                </c:pt>
                <c:pt idx="171">
                  <c:v>Stands</c:v>
                </c:pt>
                <c:pt idx="172">
                  <c:v>SteamIrons</c:v>
                </c:pt>
                <c:pt idx="173">
                  <c:v>StickBallpointPens</c:v>
                </c:pt>
                <c:pt idx="174">
                  <c:v>StorageWaterHeaters</c:v>
                </c:pt>
                <c:pt idx="175">
                  <c:v>StovetopEspressoPots</c:v>
                </c:pt>
                <c:pt idx="176">
                  <c:v>StreamingClients</c:v>
                </c:pt>
                <c:pt idx="177">
                  <c:v>StylusPens</c:v>
                </c:pt>
                <c:pt idx="178">
                  <c:v>SurgeProtectors</c:v>
                </c:pt>
                <c:pt idx="179">
                  <c:v>TableFans</c:v>
                </c:pt>
                <c:pt idx="180">
                  <c:v>Tabletop&amp;TravelTripods</c:v>
                </c:pt>
                <c:pt idx="181">
                  <c:v>Tablets</c:v>
                </c:pt>
                <c:pt idx="182">
                  <c:v>Tape</c:v>
                </c:pt>
                <c:pt idx="183">
                  <c:v>TonerCartridges</c:v>
                </c:pt>
                <c:pt idx="184">
                  <c:v>TowerSpeakers</c:v>
                </c:pt>
                <c:pt idx="185">
                  <c:v>TraditionalLaptops</c:v>
                </c:pt>
                <c:pt idx="186">
                  <c:v>TripodLegs</c:v>
                </c:pt>
                <c:pt idx="187">
                  <c:v>Tripods</c:v>
                </c:pt>
                <c:pt idx="188">
                  <c:v>TVWall&amp;CeilingMounts</c:v>
                </c:pt>
                <c:pt idx="189">
                  <c:v>UninterruptedPowerSupplies</c:v>
                </c:pt>
                <c:pt idx="190">
                  <c:v>USBCables</c:v>
                </c:pt>
                <c:pt idx="191">
                  <c:v>USBHubs</c:v>
                </c:pt>
                <c:pt idx="192">
                  <c:v>USBtoUSBAdapters</c:v>
                </c:pt>
                <c:pt idx="193">
                  <c:v>VacuumSealers</c:v>
                </c:pt>
                <c:pt idx="194">
                  <c:v>VideoCameras</c:v>
                </c:pt>
                <c:pt idx="195">
                  <c:v>WaffleMakers&amp;Irons</c:v>
                </c:pt>
                <c:pt idx="196">
                  <c:v>WallChargers</c:v>
                </c:pt>
                <c:pt idx="197">
                  <c:v>WaterCartridges</c:v>
                </c:pt>
                <c:pt idx="198">
                  <c:v>WaterFilters&amp;Purifiers</c:v>
                </c:pt>
                <c:pt idx="199">
                  <c:v>WaterPurifierAccessories</c:v>
                </c:pt>
                <c:pt idx="200">
                  <c:v>Webcams</c:v>
                </c:pt>
                <c:pt idx="201">
                  <c:v>Wet-DryVacuums</c:v>
                </c:pt>
                <c:pt idx="202">
                  <c:v>WetGrinders</c:v>
                </c:pt>
                <c:pt idx="203">
                  <c:v>WireboundNotebooks</c:v>
                </c:pt>
                <c:pt idx="204">
                  <c:v>WirelessUSBAdapters</c:v>
                </c:pt>
                <c:pt idx="205">
                  <c:v>WoodenPencils</c:v>
                </c:pt>
                <c:pt idx="206">
                  <c:v>YogurtMakers</c:v>
                </c:pt>
              </c:strCache>
            </c:strRef>
          </c:cat>
          <c:val>
            <c:numRef>
              <c:f>'Num of Reveiws by Category'!$P$7:$P$214</c:f>
              <c:numCache>
                <c:formatCode>General</c:formatCode>
                <c:ptCount val="207"/>
                <c:pt idx="0">
                  <c:v>621</c:v>
                </c:pt>
                <c:pt idx="1">
                  <c:v>31854</c:v>
                </c:pt>
                <c:pt idx="2">
                  <c:v>2581</c:v>
                </c:pt>
                <c:pt idx="3">
                  <c:v>12237</c:v>
                </c:pt>
                <c:pt idx="4">
                  <c:v>1118</c:v>
                </c:pt>
                <c:pt idx="5">
                  <c:v>73435</c:v>
                </c:pt>
                <c:pt idx="6">
                  <c:v>897</c:v>
                </c:pt>
                <c:pt idx="7">
                  <c:v>6183</c:v>
                </c:pt>
                <c:pt idx="8">
                  <c:v>8610</c:v>
                </c:pt>
                <c:pt idx="9">
                  <c:v>10641</c:v>
                </c:pt>
                <c:pt idx="10">
                  <c:v>550259</c:v>
                </c:pt>
                <c:pt idx="11">
                  <c:v>40895</c:v>
                </c:pt>
                <c:pt idx="12">
                  <c:v>4709</c:v>
                </c:pt>
                <c:pt idx="13">
                  <c:v>95116</c:v>
                </c:pt>
                <c:pt idx="14">
                  <c:v>185268</c:v>
                </c:pt>
                <c:pt idx="15">
                  <c:v>6156</c:v>
                </c:pt>
                <c:pt idx="16">
                  <c:v>11543</c:v>
                </c:pt>
                <c:pt idx="17">
                  <c:v>7333</c:v>
                </c:pt>
                <c:pt idx="18">
                  <c:v>21921</c:v>
                </c:pt>
                <c:pt idx="19">
                  <c:v>64051</c:v>
                </c:pt>
                <c:pt idx="20">
                  <c:v>31594</c:v>
                </c:pt>
                <c:pt idx="21">
                  <c:v>110015</c:v>
                </c:pt>
                <c:pt idx="22">
                  <c:v>270563</c:v>
                </c:pt>
                <c:pt idx="23">
                  <c:v>24432</c:v>
                </c:pt>
                <c:pt idx="24">
                  <c:v>1065</c:v>
                </c:pt>
                <c:pt idx="25">
                  <c:v>2288</c:v>
                </c:pt>
                <c:pt idx="26">
                  <c:v>388</c:v>
                </c:pt>
                <c:pt idx="27">
                  <c:v>15867</c:v>
                </c:pt>
                <c:pt idx="28">
                  <c:v>15137</c:v>
                </c:pt>
                <c:pt idx="29">
                  <c:v>23333</c:v>
                </c:pt>
                <c:pt idx="30">
                  <c:v>88882</c:v>
                </c:pt>
                <c:pt idx="31">
                  <c:v>35042</c:v>
                </c:pt>
                <c:pt idx="32">
                  <c:v>5985</c:v>
                </c:pt>
                <c:pt idx="33">
                  <c:v>68679</c:v>
                </c:pt>
                <c:pt idx="34">
                  <c:v>17845</c:v>
                </c:pt>
                <c:pt idx="35">
                  <c:v>11213</c:v>
                </c:pt>
                <c:pt idx="36">
                  <c:v>3663</c:v>
                </c:pt>
                <c:pt idx="37">
                  <c:v>75603</c:v>
                </c:pt>
                <c:pt idx="38">
                  <c:v>9702</c:v>
                </c:pt>
                <c:pt idx="39">
                  <c:v>84049</c:v>
                </c:pt>
                <c:pt idx="40">
                  <c:v>148848</c:v>
                </c:pt>
                <c:pt idx="41">
                  <c:v>7183</c:v>
                </c:pt>
                <c:pt idx="42">
                  <c:v>258512</c:v>
                </c:pt>
                <c:pt idx="43">
                  <c:v>20925</c:v>
                </c:pt>
                <c:pt idx="44">
                  <c:v>25177</c:v>
                </c:pt>
                <c:pt idx="45">
                  <c:v>594</c:v>
                </c:pt>
                <c:pt idx="46">
                  <c:v>29443</c:v>
                </c:pt>
                <c:pt idx="47">
                  <c:v>478</c:v>
                </c:pt>
                <c:pt idx="48">
                  <c:v>26811</c:v>
                </c:pt>
                <c:pt idx="49">
                  <c:v>322958</c:v>
                </c:pt>
                <c:pt idx="50">
                  <c:v>3815</c:v>
                </c:pt>
                <c:pt idx="51">
                  <c:v>16448</c:v>
                </c:pt>
                <c:pt idx="52">
                  <c:v>28831</c:v>
                </c:pt>
                <c:pt idx="53">
                  <c:v>213112</c:v>
                </c:pt>
                <c:pt idx="54">
                  <c:v>7758</c:v>
                </c:pt>
                <c:pt idx="55">
                  <c:v>41398</c:v>
                </c:pt>
                <c:pt idx="56">
                  <c:v>35746</c:v>
                </c:pt>
                <c:pt idx="57">
                  <c:v>3524</c:v>
                </c:pt>
                <c:pt idx="58">
                  <c:v>4875</c:v>
                </c:pt>
                <c:pt idx="59">
                  <c:v>4426</c:v>
                </c:pt>
                <c:pt idx="60">
                  <c:v>4798</c:v>
                </c:pt>
                <c:pt idx="61">
                  <c:v>64658</c:v>
                </c:pt>
                <c:pt idx="62">
                  <c:v>6402</c:v>
                </c:pt>
                <c:pt idx="63">
                  <c:v>66068</c:v>
                </c:pt>
                <c:pt idx="64">
                  <c:v>8420</c:v>
                </c:pt>
                <c:pt idx="65">
                  <c:v>53394</c:v>
                </c:pt>
                <c:pt idx="66">
                  <c:v>37958</c:v>
                </c:pt>
                <c:pt idx="67">
                  <c:v>1127</c:v>
                </c:pt>
                <c:pt idx="68">
                  <c:v>86038</c:v>
                </c:pt>
                <c:pt idx="69">
                  <c:v>2664</c:v>
                </c:pt>
                <c:pt idx="70">
                  <c:v>19567</c:v>
                </c:pt>
                <c:pt idx="71">
                  <c:v>1193</c:v>
                </c:pt>
                <c:pt idx="72">
                  <c:v>22333</c:v>
                </c:pt>
                <c:pt idx="73">
                  <c:v>37603</c:v>
                </c:pt>
                <c:pt idx="74">
                  <c:v>1906054</c:v>
                </c:pt>
                <c:pt idx="75">
                  <c:v>29479</c:v>
                </c:pt>
                <c:pt idx="76">
                  <c:v>2026</c:v>
                </c:pt>
                <c:pt idx="77">
                  <c:v>14069</c:v>
                </c:pt>
                <c:pt idx="78">
                  <c:v>4353</c:v>
                </c:pt>
                <c:pt idx="79">
                  <c:v>94827</c:v>
                </c:pt>
                <c:pt idx="80">
                  <c:v>169167</c:v>
                </c:pt>
                <c:pt idx="81">
                  <c:v>4204939</c:v>
                </c:pt>
                <c:pt idx="82">
                  <c:v>23599</c:v>
                </c:pt>
                <c:pt idx="83">
                  <c:v>1367</c:v>
                </c:pt>
                <c:pt idx="84">
                  <c:v>15837</c:v>
                </c:pt>
                <c:pt idx="85">
                  <c:v>143743</c:v>
                </c:pt>
                <c:pt idx="86">
                  <c:v>362</c:v>
                </c:pt>
                <c:pt idx="87">
                  <c:v>98469</c:v>
                </c:pt>
                <c:pt idx="88">
                  <c:v>64060</c:v>
                </c:pt>
                <c:pt idx="89">
                  <c:v>6337</c:v>
                </c:pt>
                <c:pt idx="90">
                  <c:v>68465</c:v>
                </c:pt>
                <c:pt idx="91">
                  <c:v>161991</c:v>
                </c:pt>
                <c:pt idx="92">
                  <c:v>104394</c:v>
                </c:pt>
                <c:pt idx="93">
                  <c:v>24667</c:v>
                </c:pt>
                <c:pt idx="94">
                  <c:v>107177</c:v>
                </c:pt>
                <c:pt idx="95">
                  <c:v>11074</c:v>
                </c:pt>
                <c:pt idx="96">
                  <c:v>27569</c:v>
                </c:pt>
                <c:pt idx="97">
                  <c:v>57791</c:v>
                </c:pt>
                <c:pt idx="98">
                  <c:v>3846</c:v>
                </c:pt>
                <c:pt idx="99">
                  <c:v>46970</c:v>
                </c:pt>
                <c:pt idx="100">
                  <c:v>22983</c:v>
                </c:pt>
                <c:pt idx="101">
                  <c:v>8125</c:v>
                </c:pt>
                <c:pt idx="102">
                  <c:v>12958</c:v>
                </c:pt>
                <c:pt idx="103">
                  <c:v>11371</c:v>
                </c:pt>
                <c:pt idx="104">
                  <c:v>26194</c:v>
                </c:pt>
                <c:pt idx="105">
                  <c:v>407289</c:v>
                </c:pt>
                <c:pt idx="106">
                  <c:v>1113592</c:v>
                </c:pt>
                <c:pt idx="107">
                  <c:v>5037</c:v>
                </c:pt>
                <c:pt idx="108">
                  <c:v>20908</c:v>
                </c:pt>
                <c:pt idx="109">
                  <c:v>318321</c:v>
                </c:pt>
                <c:pt idx="110">
                  <c:v>4637</c:v>
                </c:pt>
                <c:pt idx="111">
                  <c:v>3295</c:v>
                </c:pt>
                <c:pt idx="112">
                  <c:v>32212</c:v>
                </c:pt>
                <c:pt idx="113">
                  <c:v>6742</c:v>
                </c:pt>
                <c:pt idx="114">
                  <c:v>11716</c:v>
                </c:pt>
                <c:pt idx="115">
                  <c:v>30430</c:v>
                </c:pt>
                <c:pt idx="116">
                  <c:v>3530</c:v>
                </c:pt>
                <c:pt idx="117">
                  <c:v>16773</c:v>
                </c:pt>
                <c:pt idx="118">
                  <c:v>542870</c:v>
                </c:pt>
                <c:pt idx="119">
                  <c:v>63611</c:v>
                </c:pt>
                <c:pt idx="120">
                  <c:v>19156</c:v>
                </c:pt>
                <c:pt idx="121">
                  <c:v>74480</c:v>
                </c:pt>
                <c:pt idx="122">
                  <c:v>18607</c:v>
                </c:pt>
                <c:pt idx="123">
                  <c:v>68241</c:v>
                </c:pt>
                <c:pt idx="124">
                  <c:v>9427</c:v>
                </c:pt>
                <c:pt idx="125">
                  <c:v>23255</c:v>
                </c:pt>
                <c:pt idx="126">
                  <c:v>7222</c:v>
                </c:pt>
                <c:pt idx="127">
                  <c:v>17773</c:v>
                </c:pt>
                <c:pt idx="128">
                  <c:v>12547</c:v>
                </c:pt>
                <c:pt idx="129">
                  <c:v>5873</c:v>
                </c:pt>
                <c:pt idx="130">
                  <c:v>774744</c:v>
                </c:pt>
                <c:pt idx="131">
                  <c:v>10718</c:v>
                </c:pt>
                <c:pt idx="132">
                  <c:v>305</c:v>
                </c:pt>
                <c:pt idx="133">
                  <c:v>21524</c:v>
                </c:pt>
                <c:pt idx="134">
                  <c:v>688810</c:v>
                </c:pt>
                <c:pt idx="135">
                  <c:v>22420</c:v>
                </c:pt>
                <c:pt idx="136">
                  <c:v>1484</c:v>
                </c:pt>
                <c:pt idx="137">
                  <c:v>34241</c:v>
                </c:pt>
                <c:pt idx="138">
                  <c:v>10514</c:v>
                </c:pt>
                <c:pt idx="139">
                  <c:v>73834</c:v>
                </c:pt>
                <c:pt idx="140">
                  <c:v>52859</c:v>
                </c:pt>
                <c:pt idx="141">
                  <c:v>34485</c:v>
                </c:pt>
                <c:pt idx="142">
                  <c:v>222371</c:v>
                </c:pt>
                <c:pt idx="143">
                  <c:v>8169</c:v>
                </c:pt>
                <c:pt idx="144">
                  <c:v>21995</c:v>
                </c:pt>
                <c:pt idx="145">
                  <c:v>7834</c:v>
                </c:pt>
                <c:pt idx="146">
                  <c:v>4850</c:v>
                </c:pt>
                <c:pt idx="147">
                  <c:v>388</c:v>
                </c:pt>
                <c:pt idx="148">
                  <c:v>311801</c:v>
                </c:pt>
                <c:pt idx="149">
                  <c:v>77155</c:v>
                </c:pt>
                <c:pt idx="150">
                  <c:v>817</c:v>
                </c:pt>
                <c:pt idx="151">
                  <c:v>11237</c:v>
                </c:pt>
                <c:pt idx="152">
                  <c:v>17939</c:v>
                </c:pt>
                <c:pt idx="153">
                  <c:v>83306</c:v>
                </c:pt>
                <c:pt idx="154">
                  <c:v>69585</c:v>
                </c:pt>
                <c:pt idx="155">
                  <c:v>14371</c:v>
                </c:pt>
                <c:pt idx="156">
                  <c:v>21814</c:v>
                </c:pt>
                <c:pt idx="157">
                  <c:v>19050</c:v>
                </c:pt>
                <c:pt idx="158">
                  <c:v>9340</c:v>
                </c:pt>
                <c:pt idx="159">
                  <c:v>2280</c:v>
                </c:pt>
                <c:pt idx="160">
                  <c:v>2116</c:v>
                </c:pt>
                <c:pt idx="161">
                  <c:v>2493269</c:v>
                </c:pt>
                <c:pt idx="162">
                  <c:v>760279</c:v>
                </c:pt>
                <c:pt idx="163">
                  <c:v>1644476</c:v>
                </c:pt>
                <c:pt idx="164">
                  <c:v>4541</c:v>
                </c:pt>
                <c:pt idx="165">
                  <c:v>12091</c:v>
                </c:pt>
                <c:pt idx="166">
                  <c:v>3231</c:v>
                </c:pt>
                <c:pt idx="167">
                  <c:v>2949</c:v>
                </c:pt>
                <c:pt idx="168">
                  <c:v>14176</c:v>
                </c:pt>
                <c:pt idx="169">
                  <c:v>4570</c:v>
                </c:pt>
                <c:pt idx="170">
                  <c:v>534</c:v>
                </c:pt>
                <c:pt idx="171">
                  <c:v>157104</c:v>
                </c:pt>
                <c:pt idx="172">
                  <c:v>66017</c:v>
                </c:pt>
                <c:pt idx="173">
                  <c:v>10487</c:v>
                </c:pt>
                <c:pt idx="174">
                  <c:v>67578</c:v>
                </c:pt>
                <c:pt idx="175">
                  <c:v>590</c:v>
                </c:pt>
                <c:pt idx="176">
                  <c:v>224</c:v>
                </c:pt>
                <c:pt idx="177">
                  <c:v>93214</c:v>
                </c:pt>
                <c:pt idx="178">
                  <c:v>20668</c:v>
                </c:pt>
                <c:pt idx="179">
                  <c:v>4767</c:v>
                </c:pt>
                <c:pt idx="180">
                  <c:v>37912</c:v>
                </c:pt>
                <c:pt idx="181">
                  <c:v>2886</c:v>
                </c:pt>
                <c:pt idx="182">
                  <c:v>14778</c:v>
                </c:pt>
                <c:pt idx="183">
                  <c:v>2535</c:v>
                </c:pt>
                <c:pt idx="184">
                  <c:v>282</c:v>
                </c:pt>
                <c:pt idx="185">
                  <c:v>323</c:v>
                </c:pt>
                <c:pt idx="186">
                  <c:v>28048</c:v>
                </c:pt>
                <c:pt idx="187">
                  <c:v>14648</c:v>
                </c:pt>
                <c:pt idx="188">
                  <c:v>7210</c:v>
                </c:pt>
                <c:pt idx="189">
                  <c:v>15783</c:v>
                </c:pt>
                <c:pt idx="190">
                  <c:v>3549316</c:v>
                </c:pt>
                <c:pt idx="191">
                  <c:v>24939</c:v>
                </c:pt>
                <c:pt idx="192">
                  <c:v>5966</c:v>
                </c:pt>
                <c:pt idx="193">
                  <c:v>26029</c:v>
                </c:pt>
                <c:pt idx="194">
                  <c:v>3369</c:v>
                </c:pt>
                <c:pt idx="195">
                  <c:v>2073</c:v>
                </c:pt>
                <c:pt idx="196">
                  <c:v>115626</c:v>
                </c:pt>
                <c:pt idx="197">
                  <c:v>23629</c:v>
                </c:pt>
                <c:pt idx="198">
                  <c:v>78109</c:v>
                </c:pt>
                <c:pt idx="199">
                  <c:v>25794</c:v>
                </c:pt>
                <c:pt idx="200">
                  <c:v>31374</c:v>
                </c:pt>
                <c:pt idx="201">
                  <c:v>32736</c:v>
                </c:pt>
                <c:pt idx="202">
                  <c:v>14499</c:v>
                </c:pt>
                <c:pt idx="203">
                  <c:v>28521</c:v>
                </c:pt>
                <c:pt idx="204">
                  <c:v>727113</c:v>
                </c:pt>
                <c:pt idx="205">
                  <c:v>5036</c:v>
                </c:pt>
                <c:pt idx="206">
                  <c:v>557</c:v>
                </c:pt>
              </c:numCache>
            </c:numRef>
          </c:val>
          <c:extLst>
            <c:ext xmlns:c16="http://schemas.microsoft.com/office/drawing/2014/chart" uri="{C3380CC4-5D6E-409C-BE32-E72D297353CC}">
              <c16:uniqueId val="{00000001-D478-41DE-A94D-52E970F694E6}"/>
            </c:ext>
          </c:extLst>
        </c:ser>
        <c:dLbls>
          <c:dLblPos val="outEnd"/>
          <c:showLegendKey val="0"/>
          <c:showVal val="1"/>
          <c:showCatName val="0"/>
          <c:showSerName val="0"/>
          <c:showPercent val="0"/>
          <c:showBubbleSize val="0"/>
        </c:dLbls>
        <c:gapWidth val="219"/>
        <c:overlap val="-27"/>
        <c:axId val="1375150000"/>
        <c:axId val="1375096720"/>
      </c:barChart>
      <c:catAx>
        <c:axId val="13751500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Product 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5096720"/>
        <c:crosses val="autoZero"/>
        <c:auto val="1"/>
        <c:lblAlgn val="ctr"/>
        <c:lblOffset val="100"/>
        <c:noMultiLvlLbl val="0"/>
      </c:catAx>
      <c:valAx>
        <c:axId val="1375096720"/>
        <c:scaling>
          <c:orientation val="minMax"/>
        </c:scaling>
        <c:delete val="1"/>
        <c:axPos val="l"/>
        <c:numFmt formatCode="General" sourceLinked="1"/>
        <c:majorTickMark val="none"/>
        <c:minorTickMark val="none"/>
        <c:tickLblPos val="nextTo"/>
        <c:crossAx val="1375150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.xlsx]Av Discount % by Category!PivotTable1</c:name>
    <c:fmtId val="2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Potential</a:t>
            </a:r>
            <a:r>
              <a:rPr lang="en-US" baseline="0"/>
              <a:t> Revenue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 Discount % by Category'!$N$3</c:f>
              <c:strCache>
                <c:ptCount val="1"/>
                <c:pt idx="0">
                  <c:v>Total</c:v>
                </c:pt>
              </c:strCache>
            </c:strRef>
          </c:tx>
          <c:spPr>
            <a:solidFill>
              <a:schemeClr val="accent1"/>
            </a:solidFill>
            <a:ln>
              <a:noFill/>
            </a:ln>
            <a:effectLst/>
          </c:spPr>
          <c:invertIfNegative val="0"/>
          <c:cat>
            <c:strRef>
              <c:f>'Av Discount % by Category'!$M$4:$M$211</c:f>
              <c:strCache>
                <c:ptCount val="207"/>
                <c:pt idx="0">
                  <c:v>HDMICables</c:v>
                </c:pt>
                <c:pt idx="1">
                  <c:v>In-Ear</c:v>
                </c:pt>
                <c:pt idx="2">
                  <c:v>Smartphones</c:v>
                </c:pt>
                <c:pt idx="3">
                  <c:v>Choppers</c:v>
                </c:pt>
                <c:pt idx="4">
                  <c:v>PenDrives</c:v>
                </c:pt>
                <c:pt idx="5">
                  <c:v>MicroSD</c:v>
                </c:pt>
                <c:pt idx="6">
                  <c:v>WirelessUSBAdapters</c:v>
                </c:pt>
                <c:pt idx="7">
                  <c:v>D</c:v>
                </c:pt>
                <c:pt idx="8">
                  <c:v>USBCables</c:v>
                </c:pt>
                <c:pt idx="9">
                  <c:v>Repeaters&amp;Extenders</c:v>
                </c:pt>
                <c:pt idx="10">
                  <c:v>BasicMobiles</c:v>
                </c:pt>
                <c:pt idx="11">
                  <c:v>ElectricKettles</c:v>
                </c:pt>
                <c:pt idx="12">
                  <c:v>Routers</c:v>
                </c:pt>
                <c:pt idx="13">
                  <c:v>On-Ear</c:v>
                </c:pt>
                <c:pt idx="14">
                  <c:v>BluetoothAdapters</c:v>
                </c:pt>
                <c:pt idx="15">
                  <c:v>DomeCameras</c:v>
                </c:pt>
                <c:pt idx="16">
                  <c:v>InternalSolidStateDrives</c:v>
                </c:pt>
                <c:pt idx="17">
                  <c:v>SmartWatches</c:v>
                </c:pt>
                <c:pt idx="18">
                  <c:v>ExternalHardDisks</c:v>
                </c:pt>
                <c:pt idx="19">
                  <c:v>SecureDigitalCards</c:v>
                </c:pt>
                <c:pt idx="20">
                  <c:v>RCACables</c:v>
                </c:pt>
                <c:pt idx="21">
                  <c:v>Condenser</c:v>
                </c:pt>
                <c:pt idx="22">
                  <c:v>BluetoothSpeakers</c:v>
                </c:pt>
                <c:pt idx="23">
                  <c:v>Mice</c:v>
                </c:pt>
                <c:pt idx="24">
                  <c:v>Over-Ear</c:v>
                </c:pt>
                <c:pt idx="25">
                  <c:v>InductionCooktop</c:v>
                </c:pt>
                <c:pt idx="26">
                  <c:v>InstantWaterHeaters</c:v>
                </c:pt>
                <c:pt idx="27">
                  <c:v>DryIrons</c:v>
                </c:pt>
                <c:pt idx="28">
                  <c:v>Cradles</c:v>
                </c:pt>
                <c:pt idx="29">
                  <c:v>SmartTelevisions</c:v>
                </c:pt>
                <c:pt idx="30">
                  <c:v>DigitalKitchenScales</c:v>
                </c:pt>
                <c:pt idx="31">
                  <c:v>MixerGrinders</c:v>
                </c:pt>
                <c:pt idx="32">
                  <c:v>Stands</c:v>
                </c:pt>
                <c:pt idx="33">
                  <c:v>ExternalSolidStateDrives</c:v>
                </c:pt>
                <c:pt idx="34">
                  <c:v>BatteryChargers</c:v>
                </c:pt>
                <c:pt idx="35">
                  <c:v>SandwichMakers</c:v>
                </c:pt>
                <c:pt idx="36">
                  <c:v>AutomobileChargers</c:v>
                </c:pt>
                <c:pt idx="37">
                  <c:v>SteamIrons</c:v>
                </c:pt>
                <c:pt idx="38">
                  <c:v>ImmersionRods</c:v>
                </c:pt>
                <c:pt idx="39">
                  <c:v>Kettle&amp;ToasterSets</c:v>
                </c:pt>
                <c:pt idx="40">
                  <c:v>Keyboards</c:v>
                </c:pt>
                <c:pt idx="41">
                  <c:v>Keyboard&amp;MouseSets</c:v>
                </c:pt>
                <c:pt idx="42">
                  <c:v>Gamepads</c:v>
                </c:pt>
                <c:pt idx="43">
                  <c:v>CanisterVacuums</c:v>
                </c:pt>
                <c:pt idx="44">
                  <c:v>DisposableBatteries</c:v>
                </c:pt>
                <c:pt idx="45">
                  <c:v>OutdoorSpeakers</c:v>
                </c:pt>
                <c:pt idx="46">
                  <c:v>OpticalCables</c:v>
                </c:pt>
                <c:pt idx="47">
                  <c:v>CeilingFans</c:v>
                </c:pt>
                <c:pt idx="48">
                  <c:v>CoolingPads</c:v>
                </c:pt>
                <c:pt idx="49">
                  <c:v>RechargeableBatteries</c:v>
                </c:pt>
                <c:pt idx="50">
                  <c:v>Tabletop&amp;TravelTripods</c:v>
                </c:pt>
                <c:pt idx="51">
                  <c:v>ScreenProtectors</c:v>
                </c:pt>
                <c:pt idx="52">
                  <c:v>GeneralPurposeBatteries&amp;BatteryChargers</c:v>
                </c:pt>
                <c:pt idx="53">
                  <c:v>Lapdesks</c:v>
                </c:pt>
                <c:pt idx="54">
                  <c:v>Memory</c:v>
                </c:pt>
                <c:pt idx="55">
                  <c:v>JuicerMixerGrinders</c:v>
                </c:pt>
                <c:pt idx="56">
                  <c:v>DVICables</c:v>
                </c:pt>
                <c:pt idx="57">
                  <c:v>NotebookComputerStands</c:v>
                </c:pt>
                <c:pt idx="58">
                  <c:v>CleaningKits</c:v>
                </c:pt>
                <c:pt idx="59">
                  <c:v>LaptopSleeves&amp;Slipcases</c:v>
                </c:pt>
                <c:pt idx="60">
                  <c:v>PowerLANAdapters</c:v>
                </c:pt>
                <c:pt idx="61">
                  <c:v>WallChargers</c:v>
                </c:pt>
                <c:pt idx="62">
                  <c:v>Printers</c:v>
                </c:pt>
                <c:pt idx="63">
                  <c:v>TripodLegs</c:v>
                </c:pt>
                <c:pt idx="64">
                  <c:v>HardDiskBags</c:v>
                </c:pt>
                <c:pt idx="65">
                  <c:v>SurgeProtectors</c:v>
                </c:pt>
                <c:pt idx="66">
                  <c:v>Webcams</c:v>
                </c:pt>
                <c:pt idx="67">
                  <c:v>VacuumSealers</c:v>
                </c:pt>
                <c:pt idx="68">
                  <c:v>Adapters</c:v>
                </c:pt>
                <c:pt idx="69">
                  <c:v>FanHeaters</c:v>
                </c:pt>
                <c:pt idx="70">
                  <c:v>WaterFilters&amp;Purifiers</c:v>
                </c:pt>
                <c:pt idx="71">
                  <c:v>HandBlenders</c:v>
                </c:pt>
                <c:pt idx="72">
                  <c:v>GamingMice</c:v>
                </c:pt>
                <c:pt idx="73">
                  <c:v>StylusPens</c:v>
                </c:pt>
                <c:pt idx="74">
                  <c:v>ColouringPens&amp;Markers</c:v>
                </c:pt>
                <c:pt idx="75">
                  <c:v>UninterruptedPowerSupplies</c:v>
                </c:pt>
                <c:pt idx="76">
                  <c:v>EggBoilers</c:v>
                </c:pt>
                <c:pt idx="77">
                  <c:v>HandMixers</c:v>
                </c:pt>
                <c:pt idx="78">
                  <c:v>DustCovers</c:v>
                </c:pt>
                <c:pt idx="79">
                  <c:v>CompleteTripodUnits</c:v>
                </c:pt>
                <c:pt idx="80">
                  <c:v>Cases</c:v>
                </c:pt>
                <c:pt idx="81">
                  <c:v>PCMicrophones</c:v>
                </c:pt>
                <c:pt idx="82">
                  <c:v>Tape</c:v>
                </c:pt>
                <c:pt idx="83">
                  <c:v>Tripods</c:v>
                </c:pt>
                <c:pt idx="84">
                  <c:v>SelfieSticks</c:v>
                </c:pt>
                <c:pt idx="85">
                  <c:v>StorageWaterHeaters</c:v>
                </c:pt>
                <c:pt idx="86">
                  <c:v>SelfieLights</c:v>
                </c:pt>
                <c:pt idx="87">
                  <c:v>HandheldVacuums</c:v>
                </c:pt>
                <c:pt idx="88">
                  <c:v>Headsets</c:v>
                </c:pt>
                <c:pt idx="89">
                  <c:v>OTGAdapters</c:v>
                </c:pt>
                <c:pt idx="90">
                  <c:v>Lamps</c:v>
                </c:pt>
                <c:pt idx="91">
                  <c:v>GraphicTablets</c:v>
                </c:pt>
                <c:pt idx="92">
                  <c:v>Rice&amp;PastaCookers</c:v>
                </c:pt>
                <c:pt idx="93">
                  <c:v>ElectricHeaters</c:v>
                </c:pt>
                <c:pt idx="94">
                  <c:v>Sewing&amp;EmbroideryMachines</c:v>
                </c:pt>
                <c:pt idx="95">
                  <c:v>WaterCartridges</c:v>
                </c:pt>
                <c:pt idx="96">
                  <c:v>ExhaustFans</c:v>
                </c:pt>
                <c:pt idx="97">
                  <c:v>Macro&amp;RinglightFlashes</c:v>
                </c:pt>
                <c:pt idx="98">
                  <c:v>WetGrinders</c:v>
                </c:pt>
                <c:pt idx="99">
                  <c:v>InkjetPrinters</c:v>
                </c:pt>
                <c:pt idx="100">
                  <c:v>Scientific</c:v>
                </c:pt>
                <c:pt idx="101">
                  <c:v>SpeakerCables</c:v>
                </c:pt>
                <c:pt idx="102">
                  <c:v>NetworkingDevices</c:v>
                </c:pt>
                <c:pt idx="103">
                  <c:v>DataCards&amp;Dongles</c:v>
                </c:pt>
                <c:pt idx="104">
                  <c:v>LaptopAccessories</c:v>
                </c:pt>
                <c:pt idx="105">
                  <c:v>WaterPurifierAccessories</c:v>
                </c:pt>
                <c:pt idx="106">
                  <c:v>CameraPrivacyCovers</c:v>
                </c:pt>
                <c:pt idx="107">
                  <c:v>Pens</c:v>
                </c:pt>
                <c:pt idx="108">
                  <c:v>Projectors</c:v>
                </c:pt>
                <c:pt idx="109">
                  <c:v>Wet-DryVacuums</c:v>
                </c:pt>
                <c:pt idx="110">
                  <c:v>LaundryBaskets</c:v>
                </c:pt>
                <c:pt idx="111">
                  <c:v>LaptopChargers&amp;PowerSupplies</c:v>
                </c:pt>
                <c:pt idx="112">
                  <c:v>Paints</c:v>
                </c:pt>
                <c:pt idx="113">
                  <c:v>MousePads</c:v>
                </c:pt>
                <c:pt idx="114">
                  <c:v>OvenToasterGrills</c:v>
                </c:pt>
                <c:pt idx="115">
                  <c:v>DigitalScales</c:v>
                </c:pt>
                <c:pt idx="116">
                  <c:v>PaintingMaterials</c:v>
                </c:pt>
                <c:pt idx="117">
                  <c:v>USBHubs</c:v>
                </c:pt>
                <c:pt idx="118">
                  <c:v>Notepads&amp;MemoBooks</c:v>
                </c:pt>
                <c:pt idx="119">
                  <c:v>Shower&amp;WallMounts</c:v>
                </c:pt>
                <c:pt idx="120">
                  <c:v>Pop-upToasters</c:v>
                </c:pt>
                <c:pt idx="121">
                  <c:v>WireboundNotebooks</c:v>
                </c:pt>
                <c:pt idx="122">
                  <c:v>CableConnectionProtectors</c:v>
                </c:pt>
                <c:pt idx="123">
                  <c:v>InkjetInkCartridges</c:v>
                </c:pt>
                <c:pt idx="124">
                  <c:v>Basic</c:v>
                </c:pt>
                <c:pt idx="125">
                  <c:v>EthernetCables</c:v>
                </c:pt>
                <c:pt idx="126">
                  <c:v>CompositionNotebooks</c:v>
                </c:pt>
                <c:pt idx="127">
                  <c:v>MiniFoodProcessors&amp;Choppers</c:v>
                </c:pt>
                <c:pt idx="128">
                  <c:v>ExternalMemoryCardReaders</c:v>
                </c:pt>
                <c:pt idx="129">
                  <c:v>SatelliteReceivers</c:v>
                </c:pt>
                <c:pt idx="130">
                  <c:v>PCSpeakers</c:v>
                </c:pt>
                <c:pt idx="131">
                  <c:v>Caddies</c:v>
                </c:pt>
                <c:pt idx="132">
                  <c:v>PCHeadsets</c:v>
                </c:pt>
                <c:pt idx="133">
                  <c:v>MultimediaSpeakerSystems</c:v>
                </c:pt>
                <c:pt idx="134">
                  <c:v>LiquidInkRollerballPens</c:v>
                </c:pt>
                <c:pt idx="135">
                  <c:v>BackgroundSupports</c:v>
                </c:pt>
                <c:pt idx="136">
                  <c:v>D√©cor</c:v>
                </c:pt>
                <c:pt idx="137">
                  <c:v>CordManagement</c:v>
                </c:pt>
                <c:pt idx="138">
                  <c:v>PedestalFans</c:v>
                </c:pt>
                <c:pt idx="139">
                  <c:v>GelInkRollerballPens</c:v>
                </c:pt>
                <c:pt idx="140">
                  <c:v>RetractableBallpointPens</c:v>
                </c:pt>
                <c:pt idx="141">
                  <c:v>RoboticVacuums</c:v>
                </c:pt>
                <c:pt idx="142">
                  <c:v>WoodenPencils</c:v>
                </c:pt>
                <c:pt idx="143">
                  <c:v>MeasuringSpoons</c:v>
                </c:pt>
                <c:pt idx="144">
                  <c:v>Film</c:v>
                </c:pt>
                <c:pt idx="145">
                  <c:v>LintShavers</c:v>
                </c:pt>
                <c:pt idx="146">
                  <c:v>FountainPens</c:v>
                </c:pt>
                <c:pt idx="147">
                  <c:v>BasicCases</c:v>
                </c:pt>
                <c:pt idx="148">
                  <c:v>GamingKeyboards</c:v>
                </c:pt>
                <c:pt idx="149">
                  <c:v>StandMixerAccessories</c:v>
                </c:pt>
                <c:pt idx="150">
                  <c:v>SoundbarSpeakers</c:v>
                </c:pt>
                <c:pt idx="151">
                  <c:v>USBtoUSBAdapters</c:v>
                </c:pt>
                <c:pt idx="152">
                  <c:v>Financial&amp;Business</c:v>
                </c:pt>
                <c:pt idx="153">
                  <c:v>MilkFrothers</c:v>
                </c:pt>
                <c:pt idx="154">
                  <c:v>TableFans</c:v>
                </c:pt>
                <c:pt idx="155">
                  <c:v>StickBallpointPens</c:v>
                </c:pt>
                <c:pt idx="156">
                  <c:v>DripCoffeeMachines</c:v>
                </c:pt>
                <c:pt idx="157">
                  <c:v>HEPAAirPurifiers</c:v>
                </c:pt>
                <c:pt idx="158">
                  <c:v>RemoteControls</c:v>
                </c:pt>
                <c:pt idx="159">
                  <c:v>StandardTelevisions</c:v>
                </c:pt>
                <c:pt idx="160">
                  <c:v>Humidifiers</c:v>
                </c:pt>
                <c:pt idx="161">
                  <c:v>AirFryers</c:v>
                </c:pt>
                <c:pt idx="162">
                  <c:v>LaundryBags</c:v>
                </c:pt>
                <c:pt idx="163">
                  <c:v>EspressoMachines</c:v>
                </c:pt>
                <c:pt idx="164">
                  <c:v>DigitalBathroomScales</c:v>
                </c:pt>
                <c:pt idx="165">
                  <c:v>Notebooks,WritingPads&amp;Diaries</c:v>
                </c:pt>
                <c:pt idx="166">
                  <c:v>Juicers</c:v>
                </c:pt>
                <c:pt idx="167">
                  <c:v>FanParts&amp;Accessories</c:v>
                </c:pt>
                <c:pt idx="168">
                  <c:v>VideoCameras</c:v>
                </c:pt>
                <c:pt idx="169">
                  <c:v>Mounts</c:v>
                </c:pt>
                <c:pt idx="170">
                  <c:v>Bedstand&amp;DeskMounts</c:v>
                </c:pt>
                <c:pt idx="171">
                  <c:v>Split-SystemAirConditioners</c:v>
                </c:pt>
                <c:pt idx="172">
                  <c:v>BottledInk</c:v>
                </c:pt>
                <c:pt idx="173">
                  <c:v>RoomHeaters</c:v>
                </c:pt>
                <c:pt idx="174">
                  <c:v>Tablets</c:v>
                </c:pt>
                <c:pt idx="175">
                  <c:v>SprayBottles</c:v>
                </c:pt>
                <c:pt idx="176">
                  <c:v>TVWall&amp;CeilingMounts</c:v>
                </c:pt>
                <c:pt idx="177">
                  <c:v>HandheldBags</c:v>
                </c:pt>
                <c:pt idx="178">
                  <c:v>Monitors</c:v>
                </c:pt>
                <c:pt idx="179">
                  <c:v>Adapters&amp;Multi-Outlets</c:v>
                </c:pt>
                <c:pt idx="180">
                  <c:v>TonerCartridges</c:v>
                </c:pt>
                <c:pt idx="181">
                  <c:v>ColdPressJuicers</c:v>
                </c:pt>
                <c:pt idx="182">
                  <c:v>SmallApplianceParts&amp;Accessories</c:v>
                </c:pt>
                <c:pt idx="183">
                  <c:v>SmallKitchenAppliances</c:v>
                </c:pt>
                <c:pt idx="184">
                  <c:v>HeatConvectors</c:v>
                </c:pt>
                <c:pt idx="185">
                  <c:v>InkjetInkRefills&amp;Kits</c:v>
                </c:pt>
                <c:pt idx="186">
                  <c:v>WaffleMakers&amp;Irons</c:v>
                </c:pt>
                <c:pt idx="187">
                  <c:v>HandlebarMounts</c:v>
                </c:pt>
                <c:pt idx="188">
                  <c:v>AirPurifiers&amp;Ionizers</c:v>
                </c:pt>
                <c:pt idx="189">
                  <c:v>CoffeePresses</c:v>
                </c:pt>
                <c:pt idx="190">
                  <c:v>PressureWashers,Steam&amp;WindowCleaners</c:v>
                </c:pt>
                <c:pt idx="191">
                  <c:v>AVReceivers&amp;Amplifiers</c:v>
                </c:pt>
                <c:pt idx="192">
                  <c:v>SATACables</c:v>
                </c:pt>
                <c:pt idx="193">
                  <c:v>HalogenHeaters</c:v>
                </c:pt>
                <c:pt idx="194">
                  <c:v>3DGlasses</c:v>
                </c:pt>
                <c:pt idx="195">
                  <c:v>Earpads</c:v>
                </c:pt>
                <c:pt idx="196">
                  <c:v>StovetopEspressoPots</c:v>
                </c:pt>
                <c:pt idx="197">
                  <c:v>YogurtMakers</c:v>
                </c:pt>
                <c:pt idx="198">
                  <c:v>StandMixers</c:v>
                </c:pt>
                <c:pt idx="199">
                  <c:v>ElectricGrinders</c:v>
                </c:pt>
                <c:pt idx="200">
                  <c:v>RotiMakers</c:v>
                </c:pt>
                <c:pt idx="201">
                  <c:v>ColouredPaper</c:v>
                </c:pt>
                <c:pt idx="202">
                  <c:v>InternalHardDrives</c:v>
                </c:pt>
                <c:pt idx="203">
                  <c:v>TraditionalLaptops</c:v>
                </c:pt>
                <c:pt idx="204">
                  <c:v>PhoneCharms</c:v>
                </c:pt>
                <c:pt idx="205">
                  <c:v>TowerSpeakers</c:v>
                </c:pt>
                <c:pt idx="206">
                  <c:v>StreamingClients</c:v>
                </c:pt>
              </c:strCache>
            </c:strRef>
          </c:cat>
          <c:val>
            <c:numRef>
              <c:f>'Av Discount % by Category'!$N$4:$N$211</c:f>
              <c:numCache>
                <c:formatCode>_-[$£-809]* #,##0.00_-;\-[$£-809]* #,##0.00_-;_-[$£-809]* "-"??_-;_-@_-</c:formatCode>
                <c:ptCount val="207"/>
                <c:pt idx="0">
                  <c:v>1569588545</c:v>
                </c:pt>
                <c:pt idx="1">
                  <c:v>7891731253</c:v>
                </c:pt>
                <c:pt idx="2">
                  <c:v>38500723825</c:v>
                </c:pt>
                <c:pt idx="3">
                  <c:v>133928685</c:v>
                </c:pt>
                <c:pt idx="4">
                  <c:v>1075113650</c:v>
                </c:pt>
                <c:pt idx="5">
                  <c:v>2615837993</c:v>
                </c:pt>
                <c:pt idx="6">
                  <c:v>1032821843</c:v>
                </c:pt>
                <c:pt idx="7">
                  <c:v>1597847790</c:v>
                </c:pt>
                <c:pt idx="8">
                  <c:v>2990113918.0599999</c:v>
                </c:pt>
                <c:pt idx="9">
                  <c:v>722158329</c:v>
                </c:pt>
                <c:pt idx="10">
                  <c:v>931328677</c:v>
                </c:pt>
                <c:pt idx="11">
                  <c:v>482835840</c:v>
                </c:pt>
                <c:pt idx="12">
                  <c:v>788933678</c:v>
                </c:pt>
                <c:pt idx="13">
                  <c:v>1585622750</c:v>
                </c:pt>
                <c:pt idx="14">
                  <c:v>85509284</c:v>
                </c:pt>
                <c:pt idx="15">
                  <c:v>640186732</c:v>
                </c:pt>
                <c:pt idx="16">
                  <c:v>315525000</c:v>
                </c:pt>
                <c:pt idx="17">
                  <c:v>13274477088</c:v>
                </c:pt>
                <c:pt idx="18">
                  <c:v>1350091477</c:v>
                </c:pt>
                <c:pt idx="19">
                  <c:v>55668000</c:v>
                </c:pt>
                <c:pt idx="20">
                  <c:v>86701968</c:v>
                </c:pt>
                <c:pt idx="21">
                  <c:v>151117062</c:v>
                </c:pt>
                <c:pt idx="22">
                  <c:v>490574426</c:v>
                </c:pt>
                <c:pt idx="23">
                  <c:v>384292909</c:v>
                </c:pt>
                <c:pt idx="24">
                  <c:v>308514259</c:v>
                </c:pt>
                <c:pt idx="25">
                  <c:v>676608592</c:v>
                </c:pt>
                <c:pt idx="26">
                  <c:v>602542560</c:v>
                </c:pt>
                <c:pt idx="27">
                  <c:v>290256625</c:v>
                </c:pt>
                <c:pt idx="28">
                  <c:v>72236321</c:v>
                </c:pt>
                <c:pt idx="29">
                  <c:v>26237061348</c:v>
                </c:pt>
                <c:pt idx="30">
                  <c:v>67439807</c:v>
                </c:pt>
                <c:pt idx="31">
                  <c:v>1641979238</c:v>
                </c:pt>
                <c:pt idx="32">
                  <c:v>143980596</c:v>
                </c:pt>
                <c:pt idx="33">
                  <c:v>1324736000</c:v>
                </c:pt>
                <c:pt idx="34">
                  <c:v>16358000</c:v>
                </c:pt>
                <c:pt idx="35">
                  <c:v>119334267</c:v>
                </c:pt>
                <c:pt idx="36">
                  <c:v>81616365</c:v>
                </c:pt>
                <c:pt idx="37">
                  <c:v>171517814</c:v>
                </c:pt>
                <c:pt idx="38">
                  <c:v>84971310</c:v>
                </c:pt>
                <c:pt idx="39">
                  <c:v>107472949</c:v>
                </c:pt>
                <c:pt idx="40">
                  <c:v>193272950</c:v>
                </c:pt>
                <c:pt idx="41">
                  <c:v>288055579</c:v>
                </c:pt>
                <c:pt idx="42">
                  <c:v>128861852</c:v>
                </c:pt>
                <c:pt idx="43">
                  <c:v>388473708</c:v>
                </c:pt>
                <c:pt idx="44">
                  <c:v>51251751</c:v>
                </c:pt>
                <c:pt idx="45">
                  <c:v>183148041</c:v>
                </c:pt>
                <c:pt idx="46">
                  <c:v>83703754</c:v>
                </c:pt>
                <c:pt idx="47">
                  <c:v>371016646</c:v>
                </c:pt>
                <c:pt idx="48">
                  <c:v>62447958</c:v>
                </c:pt>
                <c:pt idx="49">
                  <c:v>24066562</c:v>
                </c:pt>
                <c:pt idx="50">
                  <c:v>116892237</c:v>
                </c:pt>
                <c:pt idx="51">
                  <c:v>173785594</c:v>
                </c:pt>
                <c:pt idx="52">
                  <c:v>45801400</c:v>
                </c:pt>
                <c:pt idx="53">
                  <c:v>235523473</c:v>
                </c:pt>
                <c:pt idx="54">
                  <c:v>91679000</c:v>
                </c:pt>
                <c:pt idx="55">
                  <c:v>373214961</c:v>
                </c:pt>
                <c:pt idx="56">
                  <c:v>27694700</c:v>
                </c:pt>
                <c:pt idx="57">
                  <c:v>47982570</c:v>
                </c:pt>
                <c:pt idx="58">
                  <c:v>12191568</c:v>
                </c:pt>
                <c:pt idx="59">
                  <c:v>47846409</c:v>
                </c:pt>
                <c:pt idx="60">
                  <c:v>44817580</c:v>
                </c:pt>
                <c:pt idx="61">
                  <c:v>114549911</c:v>
                </c:pt>
                <c:pt idx="62">
                  <c:v>176327270.51999998</c:v>
                </c:pt>
                <c:pt idx="63">
                  <c:v>27907760</c:v>
                </c:pt>
                <c:pt idx="64">
                  <c:v>21330697</c:v>
                </c:pt>
                <c:pt idx="65">
                  <c:v>30981332</c:v>
                </c:pt>
                <c:pt idx="66">
                  <c:v>113191050</c:v>
                </c:pt>
                <c:pt idx="67">
                  <c:v>8390745</c:v>
                </c:pt>
                <c:pt idx="68">
                  <c:v>24292218</c:v>
                </c:pt>
                <c:pt idx="69">
                  <c:v>88342755</c:v>
                </c:pt>
                <c:pt idx="70">
                  <c:v>1208314068</c:v>
                </c:pt>
                <c:pt idx="71">
                  <c:v>153904730</c:v>
                </c:pt>
                <c:pt idx="72">
                  <c:v>100259779</c:v>
                </c:pt>
                <c:pt idx="73">
                  <c:v>313887786</c:v>
                </c:pt>
                <c:pt idx="74">
                  <c:v>2380050</c:v>
                </c:pt>
                <c:pt idx="75">
                  <c:v>64710300</c:v>
                </c:pt>
                <c:pt idx="76">
                  <c:v>39626966</c:v>
                </c:pt>
                <c:pt idx="77">
                  <c:v>36352659</c:v>
                </c:pt>
                <c:pt idx="78">
                  <c:v>10240975</c:v>
                </c:pt>
                <c:pt idx="79">
                  <c:v>37766815</c:v>
                </c:pt>
                <c:pt idx="80">
                  <c:v>37883406</c:v>
                </c:pt>
                <c:pt idx="81">
                  <c:v>31337196</c:v>
                </c:pt>
                <c:pt idx="82">
                  <c:v>2438370</c:v>
                </c:pt>
                <c:pt idx="83">
                  <c:v>23422152</c:v>
                </c:pt>
                <c:pt idx="84">
                  <c:v>35850186</c:v>
                </c:pt>
                <c:pt idx="85">
                  <c:v>770004136</c:v>
                </c:pt>
                <c:pt idx="86">
                  <c:v>50226645</c:v>
                </c:pt>
                <c:pt idx="87">
                  <c:v>69654814</c:v>
                </c:pt>
                <c:pt idx="88">
                  <c:v>77676221</c:v>
                </c:pt>
                <c:pt idx="89">
                  <c:v>9502104</c:v>
                </c:pt>
                <c:pt idx="90">
                  <c:v>2585553</c:v>
                </c:pt>
                <c:pt idx="91">
                  <c:v>79096228</c:v>
                </c:pt>
                <c:pt idx="92">
                  <c:v>83052730</c:v>
                </c:pt>
                <c:pt idx="93">
                  <c:v>59548992</c:v>
                </c:pt>
                <c:pt idx="94">
                  <c:v>174409868</c:v>
                </c:pt>
                <c:pt idx="95">
                  <c:v>21848640</c:v>
                </c:pt>
                <c:pt idx="96">
                  <c:v>52957460</c:v>
                </c:pt>
                <c:pt idx="97">
                  <c:v>25903042</c:v>
                </c:pt>
                <c:pt idx="98">
                  <c:v>73384032</c:v>
                </c:pt>
                <c:pt idx="99">
                  <c:v>82367375</c:v>
                </c:pt>
                <c:pt idx="100">
                  <c:v>14157650</c:v>
                </c:pt>
                <c:pt idx="101">
                  <c:v>9612345</c:v>
                </c:pt>
                <c:pt idx="102">
                  <c:v>40888840</c:v>
                </c:pt>
                <c:pt idx="103">
                  <c:v>36442250</c:v>
                </c:pt>
                <c:pt idx="104">
                  <c:v>27574260</c:v>
                </c:pt>
                <c:pt idx="105">
                  <c:v>19395818</c:v>
                </c:pt>
                <c:pt idx="106">
                  <c:v>3304479</c:v>
                </c:pt>
                <c:pt idx="107">
                  <c:v>1071800</c:v>
                </c:pt>
                <c:pt idx="108">
                  <c:v>168047230</c:v>
                </c:pt>
                <c:pt idx="109">
                  <c:v>332857699</c:v>
                </c:pt>
                <c:pt idx="110">
                  <c:v>37654672</c:v>
                </c:pt>
                <c:pt idx="111">
                  <c:v>51356117</c:v>
                </c:pt>
                <c:pt idx="112">
                  <c:v>5783195</c:v>
                </c:pt>
                <c:pt idx="113">
                  <c:v>30401343</c:v>
                </c:pt>
                <c:pt idx="114">
                  <c:v>105294457</c:v>
                </c:pt>
                <c:pt idx="115">
                  <c:v>14544173</c:v>
                </c:pt>
                <c:pt idx="116">
                  <c:v>2168210</c:v>
                </c:pt>
                <c:pt idx="117">
                  <c:v>17059221</c:v>
                </c:pt>
                <c:pt idx="118">
                  <c:v>8775275</c:v>
                </c:pt>
                <c:pt idx="119">
                  <c:v>4660660</c:v>
                </c:pt>
                <c:pt idx="120">
                  <c:v>38258304</c:v>
                </c:pt>
                <c:pt idx="121">
                  <c:v>4205840</c:v>
                </c:pt>
                <c:pt idx="122">
                  <c:v>11531457</c:v>
                </c:pt>
                <c:pt idx="123">
                  <c:v>15218019</c:v>
                </c:pt>
                <c:pt idx="124">
                  <c:v>3788400</c:v>
                </c:pt>
                <c:pt idx="125">
                  <c:v>9881952</c:v>
                </c:pt>
                <c:pt idx="126">
                  <c:v>6024060</c:v>
                </c:pt>
                <c:pt idx="127">
                  <c:v>50617483</c:v>
                </c:pt>
                <c:pt idx="128">
                  <c:v>7750242</c:v>
                </c:pt>
                <c:pt idx="129">
                  <c:v>25894063</c:v>
                </c:pt>
                <c:pt idx="130">
                  <c:v>17774148</c:v>
                </c:pt>
                <c:pt idx="131">
                  <c:v>5859067</c:v>
                </c:pt>
                <c:pt idx="132">
                  <c:v>7214778</c:v>
                </c:pt>
                <c:pt idx="133">
                  <c:v>5386858</c:v>
                </c:pt>
                <c:pt idx="134">
                  <c:v>1428820</c:v>
                </c:pt>
                <c:pt idx="135">
                  <c:v>8031717</c:v>
                </c:pt>
                <c:pt idx="136">
                  <c:v>6505055</c:v>
                </c:pt>
                <c:pt idx="137">
                  <c:v>3585015</c:v>
                </c:pt>
                <c:pt idx="138">
                  <c:v>19380900</c:v>
                </c:pt>
                <c:pt idx="139">
                  <c:v>946600</c:v>
                </c:pt>
                <c:pt idx="140">
                  <c:v>3945900</c:v>
                </c:pt>
                <c:pt idx="141">
                  <c:v>393427664</c:v>
                </c:pt>
                <c:pt idx="142">
                  <c:v>498564</c:v>
                </c:pt>
                <c:pt idx="143">
                  <c:v>5085024</c:v>
                </c:pt>
                <c:pt idx="144">
                  <c:v>2676375</c:v>
                </c:pt>
                <c:pt idx="145">
                  <c:v>24956109</c:v>
                </c:pt>
                <c:pt idx="146">
                  <c:v>1079550</c:v>
                </c:pt>
                <c:pt idx="147">
                  <c:v>20264159</c:v>
                </c:pt>
                <c:pt idx="148">
                  <c:v>14376221</c:v>
                </c:pt>
                <c:pt idx="149">
                  <c:v>2901950</c:v>
                </c:pt>
                <c:pt idx="150">
                  <c:v>56757959</c:v>
                </c:pt>
                <c:pt idx="151">
                  <c:v>22740034</c:v>
                </c:pt>
                <c:pt idx="152">
                  <c:v>2367910</c:v>
                </c:pt>
                <c:pt idx="153">
                  <c:v>6869363</c:v>
                </c:pt>
                <c:pt idx="154">
                  <c:v>8746800</c:v>
                </c:pt>
                <c:pt idx="155">
                  <c:v>2818330</c:v>
                </c:pt>
                <c:pt idx="156">
                  <c:v>5241616</c:v>
                </c:pt>
                <c:pt idx="157">
                  <c:v>380063000</c:v>
                </c:pt>
                <c:pt idx="158">
                  <c:v>32363458</c:v>
                </c:pt>
                <c:pt idx="159">
                  <c:v>204756305</c:v>
                </c:pt>
                <c:pt idx="160">
                  <c:v>15247770</c:v>
                </c:pt>
                <c:pt idx="161">
                  <c:v>169846351</c:v>
                </c:pt>
                <c:pt idx="162">
                  <c:v>3072954</c:v>
                </c:pt>
                <c:pt idx="163">
                  <c:v>22107925</c:v>
                </c:pt>
                <c:pt idx="164">
                  <c:v>6959700</c:v>
                </c:pt>
                <c:pt idx="165">
                  <c:v>10586470</c:v>
                </c:pt>
                <c:pt idx="166">
                  <c:v>33031823</c:v>
                </c:pt>
                <c:pt idx="167">
                  <c:v>5955560</c:v>
                </c:pt>
                <c:pt idx="168">
                  <c:v>6734631</c:v>
                </c:pt>
                <c:pt idx="169">
                  <c:v>4280205</c:v>
                </c:pt>
                <c:pt idx="170">
                  <c:v>6031791</c:v>
                </c:pt>
                <c:pt idx="171">
                  <c:v>245523690</c:v>
                </c:pt>
                <c:pt idx="172">
                  <c:v>615600</c:v>
                </c:pt>
                <c:pt idx="173">
                  <c:v>50896039</c:v>
                </c:pt>
                <c:pt idx="174">
                  <c:v>109665114</c:v>
                </c:pt>
                <c:pt idx="175">
                  <c:v>860551</c:v>
                </c:pt>
                <c:pt idx="176">
                  <c:v>11996792</c:v>
                </c:pt>
                <c:pt idx="177">
                  <c:v>1332000</c:v>
                </c:pt>
                <c:pt idx="178">
                  <c:v>77818030</c:v>
                </c:pt>
                <c:pt idx="179">
                  <c:v>2578419</c:v>
                </c:pt>
                <c:pt idx="180">
                  <c:v>2915250</c:v>
                </c:pt>
                <c:pt idx="181">
                  <c:v>54909712</c:v>
                </c:pt>
                <c:pt idx="182">
                  <c:v>1703160</c:v>
                </c:pt>
                <c:pt idx="183">
                  <c:v>9077640</c:v>
                </c:pt>
                <c:pt idx="184">
                  <c:v>6099860</c:v>
                </c:pt>
                <c:pt idx="185">
                  <c:v>2732633</c:v>
                </c:pt>
                <c:pt idx="186">
                  <c:v>4625929</c:v>
                </c:pt>
                <c:pt idx="187">
                  <c:v>2384807</c:v>
                </c:pt>
                <c:pt idx="188">
                  <c:v>4472000</c:v>
                </c:pt>
                <c:pt idx="189">
                  <c:v>1597500</c:v>
                </c:pt>
                <c:pt idx="190">
                  <c:v>13515363</c:v>
                </c:pt>
                <c:pt idx="191">
                  <c:v>2780700</c:v>
                </c:pt>
                <c:pt idx="192">
                  <c:v>816183</c:v>
                </c:pt>
                <c:pt idx="193">
                  <c:v>2649553</c:v>
                </c:pt>
                <c:pt idx="194">
                  <c:v>2173500</c:v>
                </c:pt>
                <c:pt idx="195">
                  <c:v>593406</c:v>
                </c:pt>
                <c:pt idx="196">
                  <c:v>766410</c:v>
                </c:pt>
                <c:pt idx="197">
                  <c:v>721315</c:v>
                </c:pt>
                <c:pt idx="198">
                  <c:v>6138330</c:v>
                </c:pt>
                <c:pt idx="199">
                  <c:v>238522</c:v>
                </c:pt>
                <c:pt idx="200">
                  <c:v>1163612</c:v>
                </c:pt>
                <c:pt idx="201">
                  <c:v>38412</c:v>
                </c:pt>
                <c:pt idx="202">
                  <c:v>361638</c:v>
                </c:pt>
                <c:pt idx="203">
                  <c:v>19344470</c:v>
                </c:pt>
                <c:pt idx="204">
                  <c:v>304695</c:v>
                </c:pt>
                <c:pt idx="205">
                  <c:v>1127718</c:v>
                </c:pt>
                <c:pt idx="206">
                  <c:v>1052576</c:v>
                </c:pt>
              </c:numCache>
            </c:numRef>
          </c:val>
          <c:extLst>
            <c:ext xmlns:c16="http://schemas.microsoft.com/office/drawing/2014/chart" uri="{C3380CC4-5D6E-409C-BE32-E72D297353CC}">
              <c16:uniqueId val="{00000000-957C-4195-8DBC-762465AB40A9}"/>
            </c:ext>
          </c:extLst>
        </c:ser>
        <c:dLbls>
          <c:showLegendKey val="0"/>
          <c:showVal val="0"/>
          <c:showCatName val="0"/>
          <c:showSerName val="0"/>
          <c:showPercent val="0"/>
          <c:showBubbleSize val="0"/>
        </c:dLbls>
        <c:gapWidth val="219"/>
        <c:overlap val="-27"/>
        <c:axId val="129146879"/>
        <c:axId val="129139199"/>
      </c:barChart>
      <c:catAx>
        <c:axId val="129146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139199"/>
        <c:crosses val="autoZero"/>
        <c:auto val="1"/>
        <c:lblAlgn val="ctr"/>
        <c:lblOffset val="100"/>
        <c:noMultiLvlLbl val="0"/>
      </c:catAx>
      <c:valAx>
        <c:axId val="129139199"/>
        <c:scaling>
          <c:orientation val="minMax"/>
        </c:scaling>
        <c:delete val="0"/>
        <c:axPos val="l"/>
        <c:majorGridlines>
          <c:spPr>
            <a:ln w="9525" cap="flat" cmpd="sng" algn="ctr">
              <a:solidFill>
                <a:schemeClr val="tx1">
                  <a:lumMod val="15000"/>
                  <a:lumOff val="85000"/>
                </a:schemeClr>
              </a:solidFill>
              <a:round/>
            </a:ln>
            <a:effectLst/>
          </c:spPr>
        </c:majorGridlines>
        <c:numFmt formatCode="_-[$£-809]* #,##0.00_-;\-[$£-809]* #,##0.00_-;_-[$£-8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1468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4</xdr:col>
      <xdr:colOff>331470</xdr:colOff>
      <xdr:row>1</xdr:row>
      <xdr:rowOff>137160</xdr:rowOff>
    </xdr:from>
    <xdr:to>
      <xdr:col>15</xdr:col>
      <xdr:colOff>38100</xdr:colOff>
      <xdr:row>19</xdr:row>
      <xdr:rowOff>80010</xdr:rowOff>
    </xdr:to>
    <xdr:graphicFrame macro="">
      <xdr:nvGraphicFramePr>
        <xdr:cNvPr id="3" name="Chart 2">
          <a:extLst>
            <a:ext uri="{FF2B5EF4-FFF2-40B4-BE49-F238E27FC236}">
              <a16:creationId xmlns:a16="http://schemas.microsoft.com/office/drawing/2014/main" id="{73D7348D-4D06-5B63-E8C6-159CCF8484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895350</xdr:colOff>
      <xdr:row>4</xdr:row>
      <xdr:rowOff>80010</xdr:rowOff>
    </xdr:from>
    <xdr:to>
      <xdr:col>8</xdr:col>
      <xdr:colOff>285750</xdr:colOff>
      <xdr:row>18</xdr:row>
      <xdr:rowOff>49530</xdr:rowOff>
    </xdr:to>
    <xdr:graphicFrame macro="">
      <xdr:nvGraphicFramePr>
        <xdr:cNvPr id="2" name="Chart 1">
          <a:extLst>
            <a:ext uri="{FF2B5EF4-FFF2-40B4-BE49-F238E27FC236}">
              <a16:creationId xmlns:a16="http://schemas.microsoft.com/office/drawing/2014/main" id="{89A4DFA6-1DBC-5868-12C3-96FE2DB4CC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415290</xdr:colOff>
      <xdr:row>0</xdr:row>
      <xdr:rowOff>144780</xdr:rowOff>
    </xdr:from>
    <xdr:to>
      <xdr:col>31</xdr:col>
      <xdr:colOff>350520</xdr:colOff>
      <xdr:row>19</xdr:row>
      <xdr:rowOff>83820</xdr:rowOff>
    </xdr:to>
    <xdr:graphicFrame macro="">
      <xdr:nvGraphicFramePr>
        <xdr:cNvPr id="3" name="Chart 2">
          <a:extLst>
            <a:ext uri="{FF2B5EF4-FFF2-40B4-BE49-F238E27FC236}">
              <a16:creationId xmlns:a16="http://schemas.microsoft.com/office/drawing/2014/main" id="{4DA1EB9C-E338-B3D8-30C9-231B00FF95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422910</xdr:colOff>
      <xdr:row>1</xdr:row>
      <xdr:rowOff>60960</xdr:rowOff>
    </xdr:from>
    <xdr:to>
      <xdr:col>11</xdr:col>
      <xdr:colOff>640080</xdr:colOff>
      <xdr:row>22</xdr:row>
      <xdr:rowOff>0</xdr:rowOff>
    </xdr:to>
    <xdr:graphicFrame macro="">
      <xdr:nvGraphicFramePr>
        <xdr:cNvPr id="2" name="Chart 1">
          <a:extLst>
            <a:ext uri="{FF2B5EF4-FFF2-40B4-BE49-F238E27FC236}">
              <a16:creationId xmlns:a16="http://schemas.microsoft.com/office/drawing/2014/main" id="{0B9ED546-2C70-A89B-585F-001B3C8644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95250</xdr:colOff>
      <xdr:row>3</xdr:row>
      <xdr:rowOff>76200</xdr:rowOff>
    </xdr:from>
    <xdr:to>
      <xdr:col>10</xdr:col>
      <xdr:colOff>552450</xdr:colOff>
      <xdr:row>17</xdr:row>
      <xdr:rowOff>19050</xdr:rowOff>
    </xdr:to>
    <xdr:graphicFrame macro="">
      <xdr:nvGraphicFramePr>
        <xdr:cNvPr id="2" name="Chart 1">
          <a:extLst>
            <a:ext uri="{FF2B5EF4-FFF2-40B4-BE49-F238E27FC236}">
              <a16:creationId xmlns:a16="http://schemas.microsoft.com/office/drawing/2014/main" id="{828D8112-A54A-5305-EE69-54433EC957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971550</xdr:colOff>
      <xdr:row>1</xdr:row>
      <xdr:rowOff>104775</xdr:rowOff>
    </xdr:from>
    <xdr:to>
      <xdr:col>6</xdr:col>
      <xdr:colOff>861060</xdr:colOff>
      <xdr:row>14</xdr:row>
      <xdr:rowOff>142875</xdr:rowOff>
    </xdr:to>
    <mc:AlternateContent xmlns:mc="http://schemas.openxmlformats.org/markup-compatibility/2006" xmlns:a14="http://schemas.microsoft.com/office/drawing/2010/main">
      <mc:Choice Requires="a14">
        <xdr:graphicFrame macro="">
          <xdr:nvGraphicFramePr>
            <xdr:cNvPr id="4" name="category_extc">
              <a:extLst>
                <a:ext uri="{FF2B5EF4-FFF2-40B4-BE49-F238E27FC236}">
                  <a16:creationId xmlns:a16="http://schemas.microsoft.com/office/drawing/2014/main" id="{0B0466B1-0197-81C2-69DC-318C678FAFEC}"/>
                </a:ext>
              </a:extLst>
            </xdr:cNvPr>
            <xdr:cNvGraphicFramePr/>
          </xdr:nvGraphicFramePr>
          <xdr:xfrm>
            <a:off x="0" y="0"/>
            <a:ext cx="0" cy="0"/>
          </xdr:xfrm>
          <a:graphic>
            <a:graphicData uri="http://schemas.microsoft.com/office/drawing/2010/slicer">
              <sle:slicer xmlns:sle="http://schemas.microsoft.com/office/drawing/2010/slicer" name="category_extc"/>
            </a:graphicData>
          </a:graphic>
        </xdr:graphicFrame>
      </mc:Choice>
      <mc:Fallback xmlns="">
        <xdr:sp macro="" textlink="">
          <xdr:nvSpPr>
            <xdr:cNvPr id="0" name=""/>
            <xdr:cNvSpPr>
              <a:spLocks noTextEdit="1"/>
            </xdr:cNvSpPr>
          </xdr:nvSpPr>
          <xdr:spPr>
            <a:xfrm>
              <a:off x="9001125" y="400050"/>
              <a:ext cx="3352800" cy="2638425"/>
            </a:xfrm>
            <a:prstGeom prst="rect">
              <a:avLst/>
            </a:prstGeom>
            <a:solidFill>
              <a:prstClr val="white"/>
            </a:solidFill>
            <a:ln w="1">
              <a:solidFill>
                <a:prstClr val="green"/>
              </a:solidFill>
            </a:ln>
          </xdr:spPr>
          <xdr:txBody>
            <a:bodyPr vertOverflow="clip" horzOverflow="clip"/>
            <a:lstStyle/>
            <a:p>
              <a:endParaRPr sz="1100"/>
            </a:p>
          </xdr:txBody>
        </xdr:sp>
      </mc:Fallback>
    </mc:AlternateContent>
    <xdr:clientData/>
  </xdr:twoCellAnchor>
  <xdr:twoCellAnchor>
    <xdr:from>
      <xdr:col>7</xdr:col>
      <xdr:colOff>1038225</xdr:colOff>
      <xdr:row>1</xdr:row>
      <xdr:rowOff>104775</xdr:rowOff>
    </xdr:from>
    <xdr:to>
      <xdr:col>11</xdr:col>
      <xdr:colOff>323850</xdr:colOff>
      <xdr:row>22</xdr:row>
      <xdr:rowOff>76200</xdr:rowOff>
    </xdr:to>
    <xdr:graphicFrame macro="">
      <xdr:nvGraphicFramePr>
        <xdr:cNvPr id="6" name="Chart 5">
          <a:extLst>
            <a:ext uri="{FF2B5EF4-FFF2-40B4-BE49-F238E27FC236}">
              <a16:creationId xmlns:a16="http://schemas.microsoft.com/office/drawing/2014/main" id="{39AF405F-C1E0-AC30-B4DC-693EAA10B2D6}"/>
            </a:ext>
            <a:ext uri="{147F2762-F138-4A5C-976F-8EAC2B608ADB}">
              <a16:predDERef xmlns:a16="http://schemas.microsoft.com/office/drawing/2014/main" pred="{0B0466B1-0197-81C2-69DC-318C678FAF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1021080</xdr:colOff>
      <xdr:row>15</xdr:row>
      <xdr:rowOff>106680</xdr:rowOff>
    </xdr:from>
    <xdr:to>
      <xdr:col>6</xdr:col>
      <xdr:colOff>380999</xdr:colOff>
      <xdr:row>29</xdr:row>
      <xdr:rowOff>142875</xdr:rowOff>
    </xdr:to>
    <mc:AlternateContent xmlns:mc="http://schemas.openxmlformats.org/markup-compatibility/2006" xmlns:a14="http://schemas.microsoft.com/office/drawing/2010/main">
      <mc:Choice Requires="a14">
        <xdr:graphicFrame macro="">
          <xdr:nvGraphicFramePr>
            <xdr:cNvPr id="2" name="Product_Id">
              <a:extLst>
                <a:ext uri="{FF2B5EF4-FFF2-40B4-BE49-F238E27FC236}">
                  <a16:creationId xmlns:a16="http://schemas.microsoft.com/office/drawing/2014/main" id="{3A49A994-4CBD-E5AA-A5B8-7BF3906960AD}"/>
                </a:ext>
              </a:extLst>
            </xdr:cNvPr>
            <xdr:cNvGraphicFramePr/>
          </xdr:nvGraphicFramePr>
          <xdr:xfrm>
            <a:off x="0" y="0"/>
            <a:ext cx="0" cy="0"/>
          </xdr:xfrm>
          <a:graphic>
            <a:graphicData uri="http://schemas.microsoft.com/office/drawing/2010/slicer">
              <sle:slicer xmlns:sle="http://schemas.microsoft.com/office/drawing/2010/slicer" name="Product_Id"/>
            </a:graphicData>
          </a:graphic>
        </xdr:graphicFrame>
      </mc:Choice>
      <mc:Fallback xmlns="">
        <xdr:sp macro="" textlink="">
          <xdr:nvSpPr>
            <xdr:cNvPr id="0" name=""/>
            <xdr:cNvSpPr>
              <a:spLocks noTextEdit="1"/>
            </xdr:cNvSpPr>
          </xdr:nvSpPr>
          <xdr:spPr>
            <a:xfrm>
              <a:off x="6522720" y="3078480"/>
              <a:ext cx="1828800" cy="2809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896816</xdr:colOff>
      <xdr:row>1</xdr:row>
      <xdr:rowOff>118404</xdr:rowOff>
    </xdr:from>
    <xdr:to>
      <xdr:col>7</xdr:col>
      <xdr:colOff>41032</xdr:colOff>
      <xdr:row>14</xdr:row>
      <xdr:rowOff>148884</xdr:rowOff>
    </xdr:to>
    <mc:AlternateContent xmlns:mc="http://schemas.openxmlformats.org/markup-compatibility/2006">
      <mc:Choice xmlns:a14="http://schemas.microsoft.com/office/drawing/2010/main" Requires="a14">
        <xdr:graphicFrame macro="">
          <xdr:nvGraphicFramePr>
            <xdr:cNvPr id="3" name="rating">
              <a:extLst>
                <a:ext uri="{FF2B5EF4-FFF2-40B4-BE49-F238E27FC236}">
                  <a16:creationId xmlns:a16="http://schemas.microsoft.com/office/drawing/2014/main" id="{2304D9F9-B215-1AC1-5DF8-3060A49731BC}"/>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dr:sp macro="" textlink="">
          <xdr:nvSpPr>
            <xdr:cNvPr id="0" name=""/>
            <xdr:cNvSpPr>
              <a:spLocks noTextEdit="1"/>
            </xdr:cNvSpPr>
          </xdr:nvSpPr>
          <xdr:spPr>
            <a:xfrm>
              <a:off x="10580078" y="317696"/>
              <a:ext cx="1828800" cy="26212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697893</xdr:colOff>
      <xdr:row>1</xdr:row>
      <xdr:rowOff>57592</xdr:rowOff>
    </xdr:from>
    <xdr:to>
      <xdr:col>11</xdr:col>
      <xdr:colOff>5274752</xdr:colOff>
      <xdr:row>15</xdr:row>
      <xdr:rowOff>27112</xdr:rowOff>
    </xdr:to>
    <xdr:graphicFrame macro="">
      <xdr:nvGraphicFramePr>
        <xdr:cNvPr id="5" name="Chart 4">
          <a:extLst>
            <a:ext uri="{FF2B5EF4-FFF2-40B4-BE49-F238E27FC236}">
              <a16:creationId xmlns:a16="http://schemas.microsoft.com/office/drawing/2014/main" id="{70CBE277-8213-3E9B-EEBB-E391592C40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53340</xdr:colOff>
      <xdr:row>3</xdr:row>
      <xdr:rowOff>15240</xdr:rowOff>
    </xdr:from>
    <xdr:to>
      <xdr:col>23</xdr:col>
      <xdr:colOff>190500</xdr:colOff>
      <xdr:row>3</xdr:row>
      <xdr:rowOff>15240</xdr:rowOff>
    </xdr:to>
    <xdr:cxnSp macro="">
      <xdr:nvCxnSpPr>
        <xdr:cNvPr id="11" name="Straight Connector 10">
          <a:extLst>
            <a:ext uri="{FF2B5EF4-FFF2-40B4-BE49-F238E27FC236}">
              <a16:creationId xmlns:a16="http://schemas.microsoft.com/office/drawing/2014/main" id="{12D4EC77-C35D-738F-B268-DCD288B0A181}"/>
            </a:ext>
          </a:extLst>
        </xdr:cNvPr>
        <xdr:cNvCxnSpPr/>
      </xdr:nvCxnSpPr>
      <xdr:spPr>
        <a:xfrm>
          <a:off x="53340" y="609600"/>
          <a:ext cx="15560040" cy="0"/>
        </a:xfrm>
        <a:prstGeom prst="line">
          <a:avLst/>
        </a:prstGeom>
        <a:ln w="25400">
          <a:solidFill>
            <a:schemeClr val="accent2"/>
          </a:solidFill>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0</xdr:col>
      <xdr:colOff>426720</xdr:colOff>
      <xdr:row>1</xdr:row>
      <xdr:rowOff>38100</xdr:rowOff>
    </xdr:from>
    <xdr:ext cx="3893820" cy="312420"/>
    <xdr:sp macro="" textlink="">
      <xdr:nvSpPr>
        <xdr:cNvPr id="12" name="TextBox 11">
          <a:extLst>
            <a:ext uri="{FF2B5EF4-FFF2-40B4-BE49-F238E27FC236}">
              <a16:creationId xmlns:a16="http://schemas.microsoft.com/office/drawing/2014/main" id="{540B9DF3-D3A8-2DB1-AB58-7B8C0A909790}"/>
            </a:ext>
          </a:extLst>
        </xdr:cNvPr>
        <xdr:cNvSpPr txBox="1"/>
      </xdr:nvSpPr>
      <xdr:spPr>
        <a:xfrm>
          <a:off x="426720" y="236220"/>
          <a:ext cx="3893820" cy="3124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2000" b="1"/>
            <a:t>Amazon Product Performance</a:t>
          </a:r>
        </a:p>
      </xdr:txBody>
    </xdr:sp>
    <xdr:clientData/>
  </xdr:oneCellAnchor>
  <xdr:twoCellAnchor>
    <xdr:from>
      <xdr:col>0</xdr:col>
      <xdr:colOff>533400</xdr:colOff>
      <xdr:row>3</xdr:row>
      <xdr:rowOff>167640</xdr:rowOff>
    </xdr:from>
    <xdr:to>
      <xdr:col>3</xdr:col>
      <xdr:colOff>259080</xdr:colOff>
      <xdr:row>8</xdr:row>
      <xdr:rowOff>27432</xdr:rowOff>
    </xdr:to>
    <xdr:sp macro="" textlink="">
      <xdr:nvSpPr>
        <xdr:cNvPr id="13" name="Rectangle: Rounded Corners 12">
          <a:extLst>
            <a:ext uri="{FF2B5EF4-FFF2-40B4-BE49-F238E27FC236}">
              <a16:creationId xmlns:a16="http://schemas.microsoft.com/office/drawing/2014/main" id="{76493580-8FD4-6D05-A2A2-E0B8EFF64813}"/>
            </a:ext>
          </a:extLst>
        </xdr:cNvPr>
        <xdr:cNvSpPr/>
      </xdr:nvSpPr>
      <xdr:spPr>
        <a:xfrm>
          <a:off x="533400" y="762000"/>
          <a:ext cx="1737360" cy="850392"/>
        </a:xfrm>
        <a:prstGeom prst="roundRect">
          <a:avLst/>
        </a:prstGeom>
        <a:solidFill>
          <a:schemeClr val="tx2">
            <a:lumMod val="10000"/>
            <a:lumOff val="90000"/>
          </a:schemeClr>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337820</xdr:colOff>
      <xdr:row>3</xdr:row>
      <xdr:rowOff>167640</xdr:rowOff>
    </xdr:from>
    <xdr:to>
      <xdr:col>7</xdr:col>
      <xdr:colOff>63500</xdr:colOff>
      <xdr:row>8</xdr:row>
      <xdr:rowOff>27432</xdr:rowOff>
    </xdr:to>
    <xdr:sp macro="" textlink="">
      <xdr:nvSpPr>
        <xdr:cNvPr id="14" name="Rectangle: Rounded Corners 13">
          <a:extLst>
            <a:ext uri="{FF2B5EF4-FFF2-40B4-BE49-F238E27FC236}">
              <a16:creationId xmlns:a16="http://schemas.microsoft.com/office/drawing/2014/main" id="{22791E8E-B02A-06E2-4E1C-8109B084C56A}"/>
            </a:ext>
          </a:extLst>
        </xdr:cNvPr>
        <xdr:cNvSpPr/>
      </xdr:nvSpPr>
      <xdr:spPr>
        <a:xfrm>
          <a:off x="3020060" y="762000"/>
          <a:ext cx="1737360" cy="850392"/>
        </a:xfrm>
        <a:prstGeom prst="roundRect">
          <a:avLst/>
        </a:prstGeom>
        <a:solidFill>
          <a:schemeClr val="tx2">
            <a:lumMod val="10000"/>
            <a:lumOff val="90000"/>
          </a:schemeClr>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142240</xdr:colOff>
      <xdr:row>3</xdr:row>
      <xdr:rowOff>167640</xdr:rowOff>
    </xdr:from>
    <xdr:to>
      <xdr:col>10</xdr:col>
      <xdr:colOff>538480</xdr:colOff>
      <xdr:row>8</xdr:row>
      <xdr:rowOff>27432</xdr:rowOff>
    </xdr:to>
    <xdr:sp macro="" textlink="">
      <xdr:nvSpPr>
        <xdr:cNvPr id="15" name="Rectangle: Rounded Corners 14">
          <a:extLst>
            <a:ext uri="{FF2B5EF4-FFF2-40B4-BE49-F238E27FC236}">
              <a16:creationId xmlns:a16="http://schemas.microsoft.com/office/drawing/2014/main" id="{AD57AB34-1B5C-8C69-68B7-24E4DC84BF35}"/>
            </a:ext>
          </a:extLst>
        </xdr:cNvPr>
        <xdr:cNvSpPr/>
      </xdr:nvSpPr>
      <xdr:spPr>
        <a:xfrm>
          <a:off x="5506720" y="762000"/>
          <a:ext cx="1737360" cy="850392"/>
        </a:xfrm>
        <a:prstGeom prst="roundRect">
          <a:avLst/>
        </a:prstGeom>
        <a:solidFill>
          <a:schemeClr val="tx2">
            <a:lumMod val="10000"/>
            <a:lumOff val="90000"/>
          </a:schemeClr>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617220</xdr:colOff>
      <xdr:row>3</xdr:row>
      <xdr:rowOff>167640</xdr:rowOff>
    </xdr:from>
    <xdr:to>
      <xdr:col>14</xdr:col>
      <xdr:colOff>342900</xdr:colOff>
      <xdr:row>8</xdr:row>
      <xdr:rowOff>27432</xdr:rowOff>
    </xdr:to>
    <xdr:sp macro="" textlink="">
      <xdr:nvSpPr>
        <xdr:cNvPr id="16" name="Rectangle: Rounded Corners 15">
          <a:extLst>
            <a:ext uri="{FF2B5EF4-FFF2-40B4-BE49-F238E27FC236}">
              <a16:creationId xmlns:a16="http://schemas.microsoft.com/office/drawing/2014/main" id="{BA7AF136-9CEA-2217-38D8-A3FB371880F4}"/>
            </a:ext>
          </a:extLst>
        </xdr:cNvPr>
        <xdr:cNvSpPr/>
      </xdr:nvSpPr>
      <xdr:spPr>
        <a:xfrm>
          <a:off x="7993380" y="762000"/>
          <a:ext cx="1737360" cy="850392"/>
        </a:xfrm>
        <a:prstGeom prst="roundRect">
          <a:avLst/>
        </a:prstGeom>
        <a:solidFill>
          <a:schemeClr val="tx2">
            <a:lumMod val="10000"/>
            <a:lumOff val="90000"/>
          </a:schemeClr>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15240</xdr:colOff>
      <xdr:row>10</xdr:row>
      <xdr:rowOff>45720</xdr:rowOff>
    </xdr:from>
    <xdr:to>
      <xdr:col>5</xdr:col>
      <xdr:colOff>556260</xdr:colOff>
      <xdr:row>27</xdr:row>
      <xdr:rowOff>160020</xdr:rowOff>
    </xdr:to>
    <mc:AlternateContent xmlns:mc="http://schemas.openxmlformats.org/markup-compatibility/2006">
      <mc:Choice xmlns:a14="http://schemas.microsoft.com/office/drawing/2010/main" Requires="a14">
        <xdr:graphicFrame macro="">
          <xdr:nvGraphicFramePr>
            <xdr:cNvPr id="2" name="category_extc 1">
              <a:extLst>
                <a:ext uri="{FF2B5EF4-FFF2-40B4-BE49-F238E27FC236}">
                  <a16:creationId xmlns:a16="http://schemas.microsoft.com/office/drawing/2014/main" id="{BFBF5F5F-7E8B-48C8-A417-8142C59B5A0A}"/>
                </a:ext>
              </a:extLst>
            </xdr:cNvPr>
            <xdr:cNvGraphicFramePr/>
          </xdr:nvGraphicFramePr>
          <xdr:xfrm>
            <a:off x="0" y="0"/>
            <a:ext cx="0" cy="0"/>
          </xdr:xfrm>
          <a:graphic>
            <a:graphicData uri="http://schemas.microsoft.com/office/drawing/2010/slicer">
              <sle:slicer xmlns:sle="http://schemas.microsoft.com/office/drawing/2010/slicer" name="category_extc 1"/>
            </a:graphicData>
          </a:graphic>
        </xdr:graphicFrame>
      </mc:Choice>
      <mc:Fallback>
        <xdr:sp macro="" textlink="">
          <xdr:nvSpPr>
            <xdr:cNvPr id="0" name=""/>
            <xdr:cNvSpPr>
              <a:spLocks noTextEdit="1"/>
            </xdr:cNvSpPr>
          </xdr:nvSpPr>
          <xdr:spPr>
            <a:xfrm>
              <a:off x="15240" y="1991252"/>
              <a:ext cx="3905169" cy="34217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83820</xdr:colOff>
      <xdr:row>10</xdr:row>
      <xdr:rowOff>45720</xdr:rowOff>
    </xdr:from>
    <xdr:to>
      <xdr:col>12</xdr:col>
      <xdr:colOff>541019</xdr:colOff>
      <xdr:row>18</xdr:row>
      <xdr:rowOff>76200</xdr:rowOff>
    </xdr:to>
    <xdr:graphicFrame macro="">
      <xdr:nvGraphicFramePr>
        <xdr:cNvPr id="3" name="Chart 2">
          <a:extLst>
            <a:ext uri="{FF2B5EF4-FFF2-40B4-BE49-F238E27FC236}">
              <a16:creationId xmlns:a16="http://schemas.microsoft.com/office/drawing/2014/main" id="{43535759-847D-4DB5-8254-0965DE6DE591}"/>
            </a:ext>
            <a:ext uri="{147F2762-F138-4A5C-976F-8EAC2B608ADB}">
              <a16:predDERef xmlns:a16="http://schemas.microsoft.com/office/drawing/2014/main" pred="{0B0466B1-0197-81C2-69DC-318C678FAF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29</xdr:row>
      <xdr:rowOff>0</xdr:rowOff>
    </xdr:from>
    <xdr:to>
      <xdr:col>2</xdr:col>
      <xdr:colOff>487680</xdr:colOff>
      <xdr:row>43</xdr:row>
      <xdr:rowOff>36195</xdr:rowOff>
    </xdr:to>
    <mc:AlternateContent xmlns:mc="http://schemas.openxmlformats.org/markup-compatibility/2006" xmlns:a14="http://schemas.microsoft.com/office/drawing/2010/main">
      <mc:Choice Requires="a14">
        <xdr:graphicFrame macro="">
          <xdr:nvGraphicFramePr>
            <xdr:cNvPr id="4" name="Product_Id 1">
              <a:extLst>
                <a:ext uri="{FF2B5EF4-FFF2-40B4-BE49-F238E27FC236}">
                  <a16:creationId xmlns:a16="http://schemas.microsoft.com/office/drawing/2014/main" id="{501E7ACD-3918-4A76-8E54-0F6C9F49ADEB}"/>
                </a:ext>
              </a:extLst>
            </xdr:cNvPr>
            <xdr:cNvGraphicFramePr/>
          </xdr:nvGraphicFramePr>
          <xdr:xfrm>
            <a:off x="0" y="0"/>
            <a:ext cx="0" cy="0"/>
          </xdr:xfrm>
          <a:graphic>
            <a:graphicData uri="http://schemas.microsoft.com/office/drawing/2010/slicer">
              <sle:slicer xmlns:sle="http://schemas.microsoft.com/office/drawing/2010/slicer" name="Product_Id 1"/>
            </a:graphicData>
          </a:graphic>
        </xdr:graphicFrame>
      </mc:Choice>
      <mc:Fallback xmlns="">
        <xdr:sp macro="" textlink="">
          <xdr:nvSpPr>
            <xdr:cNvPr id="0" name=""/>
            <xdr:cNvSpPr>
              <a:spLocks noTextEdit="1"/>
            </xdr:cNvSpPr>
          </xdr:nvSpPr>
          <xdr:spPr>
            <a:xfrm>
              <a:off x="0" y="5745480"/>
              <a:ext cx="1828800" cy="2809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533400</xdr:colOff>
      <xdr:row>3</xdr:row>
      <xdr:rowOff>190500</xdr:rowOff>
    </xdr:from>
    <xdr:to>
      <xdr:col>3</xdr:col>
      <xdr:colOff>236220</xdr:colOff>
      <xdr:row>7</xdr:row>
      <xdr:rowOff>190500</xdr:rowOff>
    </xdr:to>
    <xdr:grpSp>
      <xdr:nvGrpSpPr>
        <xdr:cNvPr id="26" name="Group 25">
          <a:extLst>
            <a:ext uri="{FF2B5EF4-FFF2-40B4-BE49-F238E27FC236}">
              <a16:creationId xmlns:a16="http://schemas.microsoft.com/office/drawing/2014/main" id="{0D05CAE0-99DF-80C9-97A4-A5798740944C}"/>
            </a:ext>
          </a:extLst>
        </xdr:cNvPr>
        <xdr:cNvGrpSpPr/>
      </xdr:nvGrpSpPr>
      <xdr:grpSpPr>
        <a:xfrm>
          <a:off x="533400" y="774160"/>
          <a:ext cx="1721309" cy="778212"/>
          <a:chOff x="533400" y="784860"/>
          <a:chExt cx="1714500" cy="792480"/>
        </a:xfrm>
      </xdr:grpSpPr>
      <xdr:sp macro="" textlink="">
        <xdr:nvSpPr>
          <xdr:cNvPr id="6" name="TextBox 5">
            <a:extLst>
              <a:ext uri="{FF2B5EF4-FFF2-40B4-BE49-F238E27FC236}">
                <a16:creationId xmlns:a16="http://schemas.microsoft.com/office/drawing/2014/main" id="{F7D08DFA-2C9C-C06D-8DA6-91644BC26F5D}"/>
              </a:ext>
            </a:extLst>
          </xdr:cNvPr>
          <xdr:cNvSpPr txBox="1"/>
        </xdr:nvSpPr>
        <xdr:spPr>
          <a:xfrm>
            <a:off x="533400" y="784860"/>
            <a:ext cx="1684020" cy="20574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t>Av % Discount /Category</a:t>
            </a:r>
          </a:p>
        </xdr:txBody>
      </xdr:sp>
      <xdr:sp macro="" textlink="Av">
        <xdr:nvSpPr>
          <xdr:cNvPr id="8" name="TextBox 7">
            <a:extLst>
              <a:ext uri="{FF2B5EF4-FFF2-40B4-BE49-F238E27FC236}">
                <a16:creationId xmlns:a16="http://schemas.microsoft.com/office/drawing/2014/main" id="{43C155A7-6030-01F7-A344-15F9244265DE}"/>
              </a:ext>
            </a:extLst>
          </xdr:cNvPr>
          <xdr:cNvSpPr txBox="1"/>
        </xdr:nvSpPr>
        <xdr:spPr>
          <a:xfrm>
            <a:off x="541020" y="998220"/>
            <a:ext cx="1706880" cy="57912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70A11E7-AB27-4AFE-8C4D-713579FEB46A}" type="TxLink">
              <a:rPr lang="en-US" sz="2800" b="0" i="0" u="none" strike="noStrike">
                <a:solidFill>
                  <a:srgbClr val="000000"/>
                </a:solidFill>
                <a:latin typeface="Aptos Narrow"/>
              </a:rPr>
              <a:pPr/>
              <a:t>48%</a:t>
            </a:fld>
            <a:endParaRPr lang="en-US" sz="2800"/>
          </a:p>
        </xdr:txBody>
      </xdr:sp>
    </xdr:grpSp>
    <xdr:clientData/>
  </xdr:twoCellAnchor>
  <xdr:twoCellAnchor>
    <xdr:from>
      <xdr:col>4</xdr:col>
      <xdr:colOff>342900</xdr:colOff>
      <xdr:row>4</xdr:row>
      <xdr:rowOff>0</xdr:rowOff>
    </xdr:from>
    <xdr:to>
      <xdr:col>7</xdr:col>
      <xdr:colOff>60960</xdr:colOff>
      <xdr:row>8</xdr:row>
      <xdr:rowOff>7620</xdr:rowOff>
    </xdr:to>
    <xdr:grpSp>
      <xdr:nvGrpSpPr>
        <xdr:cNvPr id="27" name="Group 26">
          <a:extLst>
            <a:ext uri="{FF2B5EF4-FFF2-40B4-BE49-F238E27FC236}">
              <a16:creationId xmlns:a16="http://schemas.microsoft.com/office/drawing/2014/main" id="{759EC945-EBE0-4463-1B3F-BBF72515506F}"/>
            </a:ext>
          </a:extLst>
        </xdr:cNvPr>
        <xdr:cNvGrpSpPr/>
      </xdr:nvGrpSpPr>
      <xdr:grpSpPr>
        <a:xfrm>
          <a:off x="3034219" y="778213"/>
          <a:ext cx="1736550" cy="785833"/>
          <a:chOff x="3025140" y="792480"/>
          <a:chExt cx="1729740" cy="800100"/>
        </a:xfrm>
      </xdr:grpSpPr>
      <xdr:sp macro="" textlink="">
        <xdr:nvSpPr>
          <xdr:cNvPr id="5" name="TextBox 4">
            <a:extLst>
              <a:ext uri="{FF2B5EF4-FFF2-40B4-BE49-F238E27FC236}">
                <a16:creationId xmlns:a16="http://schemas.microsoft.com/office/drawing/2014/main" id="{72F10E03-F63F-2D5D-749F-284FDA83EFD0}"/>
              </a:ext>
            </a:extLst>
          </xdr:cNvPr>
          <xdr:cNvSpPr txBox="1"/>
        </xdr:nvSpPr>
        <xdr:spPr>
          <a:xfrm>
            <a:off x="3040380" y="792480"/>
            <a:ext cx="1668780" cy="23622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t>Rating</a:t>
            </a:r>
            <a:r>
              <a:rPr lang="en-US" sz="1000" b="1" baseline="0"/>
              <a:t> Average</a:t>
            </a:r>
            <a:endParaRPr lang="en-US" sz="1000" b="1"/>
          </a:p>
        </xdr:txBody>
      </xdr:sp>
      <xdr:sp macro="" textlink="Ra">
        <xdr:nvSpPr>
          <xdr:cNvPr id="10" name="TextBox 9">
            <a:extLst>
              <a:ext uri="{FF2B5EF4-FFF2-40B4-BE49-F238E27FC236}">
                <a16:creationId xmlns:a16="http://schemas.microsoft.com/office/drawing/2014/main" id="{32494C46-647F-5AD0-26FA-651F745A4327}"/>
              </a:ext>
            </a:extLst>
          </xdr:cNvPr>
          <xdr:cNvSpPr txBox="1"/>
        </xdr:nvSpPr>
        <xdr:spPr>
          <a:xfrm>
            <a:off x="3025140" y="1013460"/>
            <a:ext cx="1729740" cy="57912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D729508-D577-4006-B06A-5B9E7EC1D493}" type="TxLink">
              <a:rPr lang="en-US" sz="2800" b="0" i="0" u="none" strike="noStrike">
                <a:solidFill>
                  <a:srgbClr val="000000"/>
                </a:solidFill>
                <a:latin typeface="Aptos Narrow"/>
              </a:rPr>
              <a:pPr/>
              <a:t>4.1</a:t>
            </a:fld>
            <a:endParaRPr lang="en-US" sz="2800" b="1"/>
          </a:p>
        </xdr:txBody>
      </xdr:sp>
    </xdr:grpSp>
    <xdr:clientData/>
  </xdr:twoCellAnchor>
  <xdr:twoCellAnchor>
    <xdr:from>
      <xdr:col>8</xdr:col>
      <xdr:colOff>175260</xdr:colOff>
      <xdr:row>4</xdr:row>
      <xdr:rowOff>7620</xdr:rowOff>
    </xdr:from>
    <xdr:to>
      <xdr:col>10</xdr:col>
      <xdr:colOff>533400</xdr:colOff>
      <xdr:row>7</xdr:row>
      <xdr:rowOff>182880</xdr:rowOff>
    </xdr:to>
    <xdr:grpSp>
      <xdr:nvGrpSpPr>
        <xdr:cNvPr id="28" name="Group 27">
          <a:extLst>
            <a:ext uri="{FF2B5EF4-FFF2-40B4-BE49-F238E27FC236}">
              <a16:creationId xmlns:a16="http://schemas.microsoft.com/office/drawing/2014/main" id="{FB325638-49AD-1777-065A-1D2A309E9E41}"/>
            </a:ext>
          </a:extLst>
        </xdr:cNvPr>
        <xdr:cNvGrpSpPr/>
      </xdr:nvGrpSpPr>
      <xdr:grpSpPr>
        <a:xfrm>
          <a:off x="5557898" y="785833"/>
          <a:ext cx="1703800" cy="758919"/>
          <a:chOff x="5539740" y="800100"/>
          <a:chExt cx="1699260" cy="769620"/>
        </a:xfrm>
      </xdr:grpSpPr>
      <xdr:sp macro="" textlink="">
        <xdr:nvSpPr>
          <xdr:cNvPr id="9" name="TextBox 8">
            <a:extLst>
              <a:ext uri="{FF2B5EF4-FFF2-40B4-BE49-F238E27FC236}">
                <a16:creationId xmlns:a16="http://schemas.microsoft.com/office/drawing/2014/main" id="{24D2A9F9-CF34-444B-EC03-5123C0FC624A}"/>
              </a:ext>
            </a:extLst>
          </xdr:cNvPr>
          <xdr:cNvSpPr txBox="1"/>
        </xdr:nvSpPr>
        <xdr:spPr>
          <a:xfrm>
            <a:off x="5539740" y="800100"/>
            <a:ext cx="1699260" cy="19050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t>Total</a:t>
            </a:r>
            <a:r>
              <a:rPr lang="en-US" sz="1000" b="1" baseline="0"/>
              <a:t> Reviews</a:t>
            </a:r>
            <a:endParaRPr lang="en-US" sz="1000" b="1"/>
          </a:p>
        </xdr:txBody>
      </xdr:sp>
      <xdr:sp macro="" textlink="Reviews">
        <xdr:nvSpPr>
          <xdr:cNvPr id="17" name="TextBox 16">
            <a:extLst>
              <a:ext uri="{FF2B5EF4-FFF2-40B4-BE49-F238E27FC236}">
                <a16:creationId xmlns:a16="http://schemas.microsoft.com/office/drawing/2014/main" id="{A7D54D54-5135-05C4-449E-E8CA012C6C94}"/>
              </a:ext>
            </a:extLst>
          </xdr:cNvPr>
          <xdr:cNvSpPr txBox="1"/>
        </xdr:nvSpPr>
        <xdr:spPr>
          <a:xfrm>
            <a:off x="5554980" y="1005840"/>
            <a:ext cx="1661160" cy="56388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BD38CD1-C664-49D7-A733-CFEEFC8A6991}" type="TxLink">
              <a:rPr lang="en-US" sz="2800" b="0" i="0" u="none" strike="noStrike">
                <a:solidFill>
                  <a:srgbClr val="000000"/>
                </a:solidFill>
                <a:latin typeface="Aptos Narrow"/>
              </a:rPr>
              <a:pPr/>
              <a:t>26767877</a:t>
            </a:fld>
            <a:endParaRPr lang="en-US" sz="2800" b="1"/>
          </a:p>
        </xdr:txBody>
      </xdr:sp>
    </xdr:grpSp>
    <xdr:clientData/>
  </xdr:twoCellAnchor>
  <xdr:twoCellAnchor>
    <xdr:from>
      <xdr:col>6</xdr:col>
      <xdr:colOff>525780</xdr:colOff>
      <xdr:row>0</xdr:row>
      <xdr:rowOff>0</xdr:rowOff>
    </xdr:from>
    <xdr:to>
      <xdr:col>9</xdr:col>
      <xdr:colOff>198120</xdr:colOff>
      <xdr:row>0</xdr:row>
      <xdr:rowOff>0</xdr:rowOff>
    </xdr:to>
    <xdr:sp macro="" textlink="">
      <xdr:nvSpPr>
        <xdr:cNvPr id="19" name="TextBox 18">
          <a:extLst>
            <a:ext uri="{FF2B5EF4-FFF2-40B4-BE49-F238E27FC236}">
              <a16:creationId xmlns:a16="http://schemas.microsoft.com/office/drawing/2014/main" id="{F105D7FB-7FB6-892B-DC3D-8C40EE1808B5}"/>
            </a:ext>
          </a:extLst>
        </xdr:cNvPr>
        <xdr:cNvSpPr txBox="1"/>
      </xdr:nvSpPr>
      <xdr:spPr>
        <a:xfrm>
          <a:off x="4549140" y="0"/>
          <a:ext cx="168402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t>Product</a:t>
          </a:r>
          <a:r>
            <a:rPr lang="en-US" sz="1000" b="1" baseline="0"/>
            <a:t> Count</a:t>
          </a:r>
          <a:endParaRPr lang="en-US" sz="1000" b="1"/>
        </a:p>
      </xdr:txBody>
    </xdr:sp>
    <xdr:clientData/>
  </xdr:twoCellAnchor>
  <xdr:twoCellAnchor>
    <xdr:from>
      <xdr:col>11</xdr:col>
      <xdr:colOff>624840</xdr:colOff>
      <xdr:row>4</xdr:row>
      <xdr:rowOff>0</xdr:rowOff>
    </xdr:from>
    <xdr:to>
      <xdr:col>14</xdr:col>
      <xdr:colOff>327660</xdr:colOff>
      <xdr:row>7</xdr:row>
      <xdr:rowOff>167640</xdr:rowOff>
    </xdr:to>
    <xdr:grpSp>
      <xdr:nvGrpSpPr>
        <xdr:cNvPr id="29" name="Group 28">
          <a:extLst>
            <a:ext uri="{FF2B5EF4-FFF2-40B4-BE49-F238E27FC236}">
              <a16:creationId xmlns:a16="http://schemas.microsoft.com/office/drawing/2014/main" id="{2B061593-C9D6-77C5-BA53-F8A06BF9A9D4}"/>
            </a:ext>
          </a:extLst>
        </xdr:cNvPr>
        <xdr:cNvGrpSpPr/>
      </xdr:nvGrpSpPr>
      <xdr:grpSpPr>
        <a:xfrm>
          <a:off x="8025968" y="778213"/>
          <a:ext cx="1721309" cy="751299"/>
          <a:chOff x="8001000" y="792480"/>
          <a:chExt cx="1714500" cy="762000"/>
        </a:xfrm>
      </xdr:grpSpPr>
      <xdr:sp macro="" textlink="">
        <xdr:nvSpPr>
          <xdr:cNvPr id="18" name="TextBox 17">
            <a:extLst>
              <a:ext uri="{FF2B5EF4-FFF2-40B4-BE49-F238E27FC236}">
                <a16:creationId xmlns:a16="http://schemas.microsoft.com/office/drawing/2014/main" id="{B2D48F7B-BC95-B7A5-7DBB-BA3408AF73CD}"/>
              </a:ext>
            </a:extLst>
          </xdr:cNvPr>
          <xdr:cNvSpPr txBox="1"/>
        </xdr:nvSpPr>
        <xdr:spPr>
          <a:xfrm>
            <a:off x="8001000" y="792480"/>
            <a:ext cx="1684020" cy="27432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t>Product</a:t>
            </a:r>
            <a:r>
              <a:rPr lang="en-US" sz="1000" b="1" baseline="0"/>
              <a:t> Count</a:t>
            </a:r>
            <a:endParaRPr lang="en-US" sz="1000" b="1"/>
          </a:p>
        </xdr:txBody>
      </xdr:sp>
      <xdr:sp macro="" textlink="Pr">
        <xdr:nvSpPr>
          <xdr:cNvPr id="20" name="TextBox 19">
            <a:extLst>
              <a:ext uri="{FF2B5EF4-FFF2-40B4-BE49-F238E27FC236}">
                <a16:creationId xmlns:a16="http://schemas.microsoft.com/office/drawing/2014/main" id="{CAACB4EA-5535-F91B-626D-57D30B2BB429}"/>
              </a:ext>
            </a:extLst>
          </xdr:cNvPr>
          <xdr:cNvSpPr txBox="1"/>
        </xdr:nvSpPr>
        <xdr:spPr>
          <a:xfrm>
            <a:off x="8016240" y="1066800"/>
            <a:ext cx="1699260" cy="48768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637189A-D9A8-4D1C-AAD1-8FB795FD30ED}" type="TxLink">
              <a:rPr lang="en-US" sz="2800" b="0" i="0" u="none" strike="noStrike">
                <a:solidFill>
                  <a:srgbClr val="000000"/>
                </a:solidFill>
                <a:latin typeface="Aptos Narrow"/>
              </a:rPr>
              <a:pPr/>
              <a:t>1465</a:t>
            </a:fld>
            <a:endParaRPr lang="en-US" sz="2800" b="1"/>
          </a:p>
        </xdr:txBody>
      </xdr:sp>
    </xdr:grpSp>
    <xdr:clientData/>
  </xdr:twoCellAnchor>
  <xdr:twoCellAnchor>
    <xdr:from>
      <xdr:col>6</xdr:col>
      <xdr:colOff>83820</xdr:colOff>
      <xdr:row>18</xdr:row>
      <xdr:rowOff>76200</xdr:rowOff>
    </xdr:from>
    <xdr:to>
      <xdr:col>12</xdr:col>
      <xdr:colOff>541020</xdr:colOff>
      <xdr:row>27</xdr:row>
      <xdr:rowOff>137160</xdr:rowOff>
    </xdr:to>
    <xdr:graphicFrame macro="">
      <xdr:nvGraphicFramePr>
        <xdr:cNvPr id="21" name="Chart 20">
          <a:extLst>
            <a:ext uri="{FF2B5EF4-FFF2-40B4-BE49-F238E27FC236}">
              <a16:creationId xmlns:a16="http://schemas.microsoft.com/office/drawing/2014/main" id="{3047559E-03DB-4180-9482-6DEBD75BAE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632460</xdr:colOff>
      <xdr:row>10</xdr:row>
      <xdr:rowOff>45720</xdr:rowOff>
    </xdr:from>
    <xdr:to>
      <xdr:col>21</xdr:col>
      <xdr:colOff>186690</xdr:colOff>
      <xdr:row>27</xdr:row>
      <xdr:rowOff>129540</xdr:rowOff>
    </xdr:to>
    <xdr:graphicFrame macro="">
      <xdr:nvGraphicFramePr>
        <xdr:cNvPr id="22" name="Chart 21">
          <a:extLst>
            <a:ext uri="{FF2B5EF4-FFF2-40B4-BE49-F238E27FC236}">
              <a16:creationId xmlns:a16="http://schemas.microsoft.com/office/drawing/2014/main" id="{B2225D22-60A6-4BD8-B855-DEC67E15D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83820</xdr:colOff>
      <xdr:row>27</xdr:row>
      <xdr:rowOff>152400</xdr:rowOff>
    </xdr:from>
    <xdr:to>
      <xdr:col>12</xdr:col>
      <xdr:colOff>541020</xdr:colOff>
      <xdr:row>44</xdr:row>
      <xdr:rowOff>53340</xdr:rowOff>
    </xdr:to>
    <xdr:graphicFrame macro="">
      <xdr:nvGraphicFramePr>
        <xdr:cNvPr id="25" name="Chart 24">
          <a:extLst>
            <a:ext uri="{FF2B5EF4-FFF2-40B4-BE49-F238E27FC236}">
              <a16:creationId xmlns:a16="http://schemas.microsoft.com/office/drawing/2014/main" id="{36E64FC7-8C86-419F-8B2E-BE1AD08B9F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0</xdr:colOff>
      <xdr:row>27</xdr:row>
      <xdr:rowOff>144780</xdr:rowOff>
    </xdr:from>
    <xdr:to>
      <xdr:col>21</xdr:col>
      <xdr:colOff>182880</xdr:colOff>
      <xdr:row>44</xdr:row>
      <xdr:rowOff>45720</xdr:rowOff>
    </xdr:to>
    <xdr:graphicFrame macro="">
      <xdr:nvGraphicFramePr>
        <xdr:cNvPr id="30" name="Chart 29">
          <a:extLst>
            <a:ext uri="{FF2B5EF4-FFF2-40B4-BE49-F238E27FC236}">
              <a16:creationId xmlns:a16="http://schemas.microsoft.com/office/drawing/2014/main" id="{F5522BCF-FB96-4C18-80C2-9D978C1EDC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37.878859143515" createdVersion="8" refreshedVersion="8" minRefreshableVersion="3" recordCount="1465" xr:uid="{E86983DA-F98A-4B63-B177-ADDD19741826}">
  <cacheSource type="worksheet">
    <worksheetSource name="Table3"/>
  </cacheSource>
  <cacheFields count="11">
    <cacheField name="Product_Id" numFmtId="0">
      <sharedItems count="1351">
        <s v="B07KSMBL2H"/>
        <s v="B014I8SSD0"/>
        <s v="B014I8SX4Y"/>
        <s v="B07GPXXNNG"/>
        <s v="B07GQD4K6L"/>
        <s v="B071Z8M4KX"/>
        <s v="B09GFPVD9Y"/>
        <s v="B09GFLXVH9"/>
        <s v="B09GFM8CGS"/>
        <s v="B09GFPN6TP"/>
        <s v="B01MF8MB65"/>
        <s v="B01LWYDEQ7"/>
        <s v="B005FYNT3G"/>
        <s v="B09X7DY7Q4"/>
        <s v="B01DEWVZ2C"/>
        <s v="B01DF26V7A"/>
        <s v="B01N6LU1VF"/>
        <s v="B08JQN8DGZ"/>
        <s v="B002SZEOLG"/>
        <s v="B008IFXQFU"/>
        <s v="B0088TKTY2"/>
        <s v="B08HV83HL3"/>
        <s v="B08HVL8QN3"/>
        <s v="B08HVJCW95"/>
        <s v="B07DC4RZPY"/>
        <s v="B07S9S86BF"/>
        <s v="B08H9Z3XQW"/>
        <s v="B00A0VCJPI"/>
        <s v="B08TV2P1N8"/>
        <s v="B09MT84WV5"/>
        <s v="B09MT6XSFW"/>
        <s v="B09N3ZNHTY"/>
        <s v="B09V2Q4QVQ"/>
        <s v="B09V2PZDX8"/>
        <s v="B09YDFDVNS"/>
        <s v="B09YDFKJF8"/>
        <s v="B07WMS7TWB"/>
        <s v="B01HGCLUH6"/>
        <s v="B07CD2BN46"/>
        <s v="B092X94QNQ"/>
        <s v="B00NH11KIK"/>
        <s v="B07PR1CL3S"/>
        <s v="B07LG59NPV"/>
        <s v="B083T5G5PM"/>
        <s v="B01FSYQ2A4"/>
        <s v="B098K3H92Z"/>
        <s v="B08HDJ86NZ"/>
        <s v="B0789LZTCJ"/>
        <s v="B08HDH26JX"/>
        <s v="B07CRL2GY6"/>
        <s v="B07XLML2YS"/>
        <s v="B07JQKQ91F"/>
        <s v="B07G3YNLJB"/>
        <s v="B07232M876"/>
        <s v="B0711PVX6Z"/>
        <s v="B08HV25BBQ"/>
        <s v="B07YY1BY5B"/>
        <s v="B07KY3FNQP"/>
        <s v="B078W65FJ7"/>
        <s v="B08FB2LNSZ"/>
        <s v="B085W8CFLH"/>
        <s v="B01EZ0X3L8"/>
        <s v="B07TCN5VR9"/>
        <s v="B08MTLLSL8"/>
        <s v="B00NH13Q8W"/>
        <s v="B00NH11PEY"/>
        <s v="B07VTFN6HM"/>
        <s v="B07XJWTYM2"/>
        <s v="B09MQSCJQ1"/>
        <s v="B08GYG6T12"/>
        <s v="B01D5H8LDM"/>
        <s v="B076B8G5D8"/>
        <s v="B0759QMF85"/>
        <s v="B097R25DP7"/>
        <s v="B0BDRVFDKP"/>
        <s v="B0BDYW3RN3"/>
        <s v="B08L5FM4JC"/>
        <s v="B0BDYVC5TD"/>
        <s v="B08L5HMJVW"/>
        <s v="B07YNTJ8ZM"/>
        <s v="B01L8ZNWN2"/>
        <s v="B07B88KQZ8"/>
        <s v="B01MQZ7J8K"/>
        <s v="B01J0XWYKQ"/>
        <s v="B07L8KNP5F"/>
        <s v="B08444S68L"/>
        <s v="B08D77XZX5"/>
        <s v="B0BD3T6Z1D"/>
        <s v="B07JJFSG2B"/>
        <s v="B0856HY85J"/>
        <s v="B004IO5BMQ"/>
        <s v="B009VCGPSY"/>
        <s v="B01GFTEV5Y"/>
        <s v="B0BR4F878Q"/>
        <s v="B07DFYJRQV"/>
        <s v="B0819ZZK5K"/>
        <s v="B08ZJDWTJ1"/>
        <s v="B09QS8V5N8"/>
        <s v="B09QS9X9L8"/>
        <s v="B09QS9X16F"/>
        <s v="B09QS9CWLV"/>
        <s v="B094QZLJQ6"/>
        <s v="B00KXULGJQ"/>
        <s v="B096VF5YYF"/>
        <s v="B086WMSCN3"/>
        <s v="B008YW8M0G"/>
        <s v="B0746JGVDS"/>
        <s v="B09F9YQQ7B"/>
        <s v="B09RFC46VP"/>
        <s v="B08Y55LPBF"/>
        <s v="B07VQGVL68"/>
        <s v="B09CYTJV3N"/>
        <s v="B00GG59HU2"/>
        <s v="B09X5C9VLK"/>
        <s v="B098NS6PVG"/>
        <s v="B082LZGK39"/>
        <s v="B082LSVT4B"/>
        <s v="B0756K5DYZ"/>
        <s v="B0873L7J6X"/>
        <s v="B07GXHC691"/>
        <s v="B082T6GVG9"/>
        <s v="B0972BQ2RS"/>
        <s v="B08GTYFC37"/>
        <s v="B00HVXS7WC"/>
        <s v="B07NC12T2R"/>
        <s v="B00N3XLDW0"/>
        <s v="B07S851WX5"/>
        <s v="B00EDJJ7FS"/>
        <s v="B09BNXQ6BR"/>
        <s v="B094JB13XL"/>
        <s v="B06XSK3XL6"/>
        <s v="B008QTK47Q"/>
        <s v="B08G28Z33M"/>
        <s v="B008YW3CYM"/>
        <s v="B08HF4W2CT"/>
        <s v="B07X963JNS"/>
        <s v="B00ABMASXG"/>
        <s v="B075ZTJ9XR"/>
        <s v="B078V8R9BS"/>
        <s v="B07GVR9TG7"/>
        <s v="B08B42LWKN"/>
        <s v="B09Q5SWVBJ"/>
        <s v="B09Q5P2MT3"/>
        <s v="B01M72LILF"/>
        <s v="B07DWFX9YS"/>
        <s v="B077T3BG5L"/>
        <s v="B09T3H12GV"/>
        <s v="B0856HNMR7"/>
        <s v="B01J1CFO5I"/>
        <s v="B01HJI0FS2"/>
        <s v="B00V9NHDI4"/>
        <s v="B08VB34KJ1"/>
        <s v="B08VB2CMR3"/>
        <s v="B0B6F7LX4C"/>
        <s v="B0B6F98KJJ"/>
        <s v="B0B6F8HHR6"/>
        <s v="B09HQSV46W"/>
        <s v="B0B8CXTTG3"/>
        <s v="B07DJLFMPS"/>
        <s v="B09LHYZ3GJ"/>
        <s v="B09LJ116B5"/>
        <s v="B09LHZSMRR"/>
        <s v="B07VNFP3C2"/>
        <s v="B00E3DVQFS"/>
        <s v="B01F25X6RQ"/>
        <s v="B01F262EUU"/>
        <s v="B003L62T7W"/>
        <s v="B00YMJ0OI8"/>
        <s v="B09RKFBCV7"/>
        <s v="B09FKDH6FS"/>
        <s v="B07W6VWZ8C"/>
        <s v="B08DDRGWTJ"/>
        <s v="B07YTNKVJQ"/>
        <s v="B09TBCVJS3"/>
        <s v="B09NVPSCQT"/>
        <s v="B09PNKXSKF"/>
        <s v="B09NVPJ3P4"/>
        <s v="B07SLMR1K6"/>
        <s v="B005LJQMCK"/>
        <s v="B005LJQMZC"/>
        <s v="B01GGKZ0V6"/>
        <s v="B01GGKZ4NU"/>
        <s v="B09YV4MW2T"/>
        <s v="B09YV3K34W"/>
        <s v="B07Q4QV1DL"/>
        <s v="B088ZFJY82"/>
        <s v="B00ZYLMQH0"/>
        <s v="B0974H97TJ"/>
        <s v="B08NCKT9FG"/>
        <s v="B015OW3M1W"/>
        <s v="B08Y5QJXSR"/>
        <s v="B08D11DZ2W"/>
        <s v="B014SZO90Y"/>
        <s v="B08VB57558"/>
        <s v="B0B3RRWSF6"/>
        <s v="B0B3RS9DNF"/>
        <s v="B0B3RSDSZ3"/>
        <s v="B084872DQY"/>
        <s v="B082FTPRSK"/>
        <s v="B07BRKK9JQ"/>
        <s v="B003B00484"/>
        <s v="B09JPC82QC"/>
        <s v="B07N42JB4S"/>
        <s v="B0949SBKMP"/>
        <s v="B095RTJH1M"/>
        <s v="B00LVMTA2A"/>
        <s v="B01GZSQJPA"/>
        <s v="B08HQL67D6"/>
        <s v="B08C4Z69LN"/>
        <s v="B00W56GLOQ"/>
        <s v="B075DB1F13"/>
        <s v="B08CFCK6CW"/>
        <s v="B07TR5HSR9"/>
        <s v="B073BRXPZX"/>
        <s v="B09T39K9YL"/>
        <s v="B09T2WRLJJ"/>
        <s v="B09T2S8X9C"/>
        <s v="B012MQS060"/>
        <s v="B017PDR9N0"/>
        <s v="B0756CLQWL"/>
        <s v="B07DGD4Z4C"/>
        <s v="B07W7Z6DVL"/>
        <s v="B01J8S6X2I"/>
        <s v="B06XDKWLJH"/>
        <s v="B08Y1TFSP6"/>
        <s v="B08Y1SJVV5"/>
        <s v="B08Y5KXR6Z"/>
        <s v="B07XCM6T4N"/>
        <s v="B07P681N66"/>
        <s v="B0859M539M"/>
        <s v="B01IBRHE3E"/>
        <s v="B07JW9H4J1"/>
        <s v="B07JW1Y6XV"/>
        <s v="B07LGT55SJ"/>
        <s v="B07JH1C41D"/>
        <s v="B07JGDB5M1"/>
        <s v="B07JH1CBGW"/>
        <s v="B01C8P29T4"/>
        <s v="B083GKDRKR"/>
        <s v="B01C8P29N0"/>
        <s v="B01KK0HU3Y"/>
        <s v="B07M69276N"/>
        <s v="B084PJSSQ1"/>
        <s v="B00C3GBCIS"/>
        <s v="B09YV463SW"/>
        <s v="B09YV42QHZ"/>
        <s v="B09YV4RG4D"/>
        <s v="B00MUTWLW4"/>
        <s v="B08FYB5HHK"/>
        <s v="B00V4BGDKU"/>
        <s v="B0085IATT6"/>
        <s v="B09TWHTBKQ"/>
        <s v="B09TWH8YHM"/>
        <s v="B0B14MR9L1"/>
        <s v="B085CZ3SR1"/>
        <s v="B09V12K8NT"/>
        <s v="B09V17S2BG"/>
        <s v="B09V175NP7"/>
        <s v="B097R2V1W8"/>
        <s v="B07T5DKR5D"/>
        <s v="B08D9NDZ1Y"/>
        <s v="B08LPJZSSW"/>
        <s v="B07WGMMQGP"/>
        <s v="B07WHQBZLS"/>
        <s v="B07WJWRNVK"/>
        <s v="B09MJ77786"/>
        <s v="B09RWQ7YR6"/>
        <s v="B00NNQMYNE"/>
        <s v="B0B3MWYCHQ"/>
        <s v="B075JJ5NQC"/>
        <s v="B077Z65HSD"/>
        <s v="B0974G5Q2Y"/>
        <s v="B071SDRGWL"/>
        <s v="B0083T231O"/>
        <s v="B08MZQBFLN"/>
        <s v="B008QS9J6Y"/>
        <s v="B017NC2IPM"/>
        <s v="B07WDKLDRX"/>
        <s v="B07JF9B592"/>
        <s v="B01GGKYKQM"/>
        <s v="B01M0505SJ"/>
        <s v="B086JTMRYL"/>
        <s v="B0B2DD66GS"/>
        <s v="B08F47T4X5"/>
        <s v="B07WGPKMP5"/>
        <s v="B07WJV6P1R"/>
        <s v="B07WDKLRM4"/>
        <s v="B07WHQWXL7"/>
        <s v="B07WDK3ZS6"/>
        <s v="B07WGPKTS4"/>
        <s v="B0B4F2XCK3"/>
        <s v="B0B4F3QNDM"/>
        <s v="B0B4F2TTTS"/>
        <s v="B0B4F52B5X"/>
        <s v="B0B4F5L738"/>
        <s v="B0B4F2ZWL3"/>
        <s v="B0B4F1YC3J"/>
        <s v="B0B4F4QZ1H"/>
        <s v="B06XR9PR5X"/>
        <s v="B083342NKJ"/>
        <s v="B07RD611Z8"/>
        <s v="B08JD36C6H"/>
        <s v="B07GNC2592"/>
        <s v="B07VX71FZP"/>
        <s v="B07YC8JHMB"/>
        <s v="B00A7PLVU6"/>
        <s v="B08JMC1988"/>
        <s v="B08D75R3Z1"/>
        <s v="B0819HZPXL"/>
        <s v="B072J83V9W"/>
        <s v="B0B5CGTBKV"/>
        <s v="B0B5B6PQCT"/>
        <s v="B0B5DDJNH4"/>
        <s v="B0B5D39BCD"/>
        <s v="B01DJJVFPC"/>
        <s v="B07WGPBXY9"/>
        <s v="B0B3CPQ5PF"/>
        <s v="B0B3CQBRB4"/>
        <s v="B0B3D39RKV"/>
        <s v="B00CEQEGPI"/>
        <s v="B0798PJPCL"/>
        <s v="B07KR5P3YD"/>
        <s v="B01N6IJG0F"/>
        <s v="B088ZTJT2R"/>
        <s v="B0B3N7LR6K"/>
        <s v="B0B3NDPCS9"/>
        <s v="B09KGV7WSV"/>
        <s v="B08CF3B7N1"/>
        <s v="B07N8RQ6W7"/>
        <s v="B07TMCXRFV"/>
        <s v="B08K4PSZ3V"/>
        <s v="B08K4RDQ71"/>
        <s v="B09F6S8BT6"/>
        <s v="B08PV1X771"/>
        <s v="B00EYW1U68"/>
        <s v="B0883KDSXC"/>
        <s v="B0148NPH9I"/>
        <s v="B09YLWT89W"/>
        <s v="B08MC57J31"/>
        <s v="B00DJ5N9VK"/>
        <s v="B08CHZ3ZQ7"/>
        <s v="B016XVRKZM"/>
        <s v="B07H3WDC4X"/>
        <s v="B00NW4UWN6"/>
        <s v="B01EY310UM"/>
        <s v="B095PWLLY6"/>
        <s v="B087FXHB6J"/>
        <s v="B013B2WGT6"/>
        <s v="B075K76YW1"/>
        <s v="B00MFPCY5C"/>
        <s v="B08WRWPM22"/>
        <s v="B074CWD7MS"/>
        <s v="B00NM6MO26"/>
        <s v="B07DKZCZ89"/>
        <s v="B08SCCG9D4"/>
        <s v="B09NR6G588"/>
        <s v="B09WMTJPG7"/>
        <s v="B01LONQBDG"/>
        <s v="B00N1U9AJS"/>
        <s v="B01I1LDZGA"/>
        <s v="B08ZN4B121"/>
        <s v="B098R25TGC"/>
        <s v="B07QCWY5XV"/>
        <s v="B089WB69Y1"/>
        <s v="B078G6ZF5Z"/>
        <s v="B08GSQXLJ2"/>
        <s v="B09BN2NPBD"/>
        <s v="B07SRM58TP"/>
        <s v="B00YQLG7GK"/>
        <s v="B07WG8PDCW"/>
        <s v="B08H21B6V7"/>
        <s v="B079S811J3"/>
        <s v="B07PFJ5W31"/>
        <s v="B07PFJ5VQD"/>
        <s v="B07Y5FDPKV"/>
        <s v="B00O24PUO6"/>
        <s v="B08CFJBZRK"/>
        <s v="B07YR26BJ3"/>
        <s v="B00BN5SNF0"/>
        <s v="B07222HQKP"/>
        <s v="B0BF57RN3K"/>
        <s v="B0BF54972T"/>
        <s v="B0BF563HB4"/>
        <s v="B0BF4YBLPX"/>
        <s v="B0BF54LXW6"/>
        <s v="B00Y4ORQ46"/>
        <s v="B00URH5E34"/>
        <s v="B0765B3TH7"/>
        <s v="B07XLCFSSN"/>
        <s v="B0B8SRZ5SV"/>
        <s v="B0B8SSC5D9"/>
        <s v="B078HRR1XV"/>
        <s v="B00935MD1C"/>
        <s v="B08CF3D7QR"/>
        <s v="B00H47GVGY"/>
        <s v="B086X18Q71"/>
        <s v="B00H3H03Q4"/>
        <s v="B09RMQYHLH"/>
        <s v="B07T9FV9YP"/>
        <s v="B00HZIOGXW"/>
        <s v="B07RX42D3D"/>
        <s v="B07JNVF678"/>
        <s v="B07JPJJZ2H"/>
        <s v="B08FY4FG5X"/>
        <s v="B08WRBG3XW"/>
        <s v="B01MY839VW"/>
        <s v="B00O2R38C4"/>
        <s v="B09ND94ZRG"/>
        <s v="B08MCD9JFY"/>
        <s v="B078HG2ZPS"/>
        <s v="B01D5H8ZI8"/>
        <s v="B09XB8GFBQ"/>
        <s v="B09XB7DPW1"/>
        <s v="B09XB7SRQ5"/>
        <s v="B07W9KYT62"/>
        <s v="B09Y5MP7C4"/>
        <s v="B01MQ2A86A"/>
        <s v="B01EJ5MM5M"/>
        <s v="B00AXHBBXU"/>
        <s v="B01M4GGIVU"/>
        <s v="B01M5967SY"/>
        <s v="B07KRCW6LZ"/>
        <s v="B006LW0WDQ"/>
        <s v="B08DPLCM6T"/>
        <s v="B01892MIPA"/>
        <s v="B07H3N8RJH"/>
        <s v="B078JDNZJ8"/>
        <s v="B0188KPKB2"/>
        <s v="B08YDFX7Y1"/>
        <s v="B08HLZ28QC"/>
        <s v="B015ZXUDD0"/>
        <s v="B07MKMFKPG"/>
        <s v="B009DA69W6"/>
        <s v="B0116MIKKC"/>
        <s v="B07Z1YVP72"/>
        <s v="B07FL3WRX5"/>
        <s v="B08KHM9VBJ"/>
        <s v="B096NTB9XT"/>
        <s v="B09NBZ36F7"/>
        <s v="B0747VDH9L"/>
        <s v="B09MKG4ZCM"/>
        <s v="B086394NY5"/>
        <s v="B09WRMNJ9G"/>
        <s v="B09PL79D2X"/>
        <s v="B07Z53L5QL"/>
        <s v="B07TXCY3YK"/>
        <s v="B09P22HXH6"/>
        <s v="B085194JFL"/>
        <s v="B00NH12R1O"/>
        <s v="B00E9G8KOY"/>
        <s v="B08BQ947H3"/>
        <s v="B07RZZ1QSW"/>
        <s v="B00NFD0ETQ"/>
        <s v="B0814ZY6FP"/>
        <s v="B08FGNPQ9X"/>
        <s v="B07JB2Y4SR"/>
        <s v="B0B5LVS732"/>
        <s v="B07X2L5Z8C"/>
        <s v="B07GVGTSLN"/>
        <s v="B07F1P8KNV"/>
        <s v="B08LT9BMPP"/>
        <s v="B088Z1YWBC"/>
        <s v="B0BHYJ8CVF"/>
        <s v="B00JBNZPFM"/>
        <s v="B0B3X2BY3M"/>
        <s v="B07JGCGNDG"/>
        <s v="B083J64CBB"/>
        <s v="B0B2X35B1K"/>
        <s v="B01IOZUHRS"/>
        <s v="B00LY1FN1K"/>
        <s v="B0141EZMAI"/>
        <s v="B07S7DCJKS"/>
        <s v="B07Z1X6VFC"/>
        <s v="B07XJYYH7L"/>
        <s v="B0832W3B7Q"/>
        <s v="B009P2L7CO"/>
        <s v="B07P1BR7L8"/>
        <s v="B07Z1Z77ZZ"/>
        <s v="B083P71WKK"/>
        <s v="B01LYU3BZF"/>
        <s v="B07PLHTTB4"/>
        <s v="B0B31BYXQQ"/>
        <s v="B07WDK3ZS2"/>
        <s v="B07WHSJXLF"/>
        <s v="B07WFPMGQQ"/>
        <s v="B00LY12TH6"/>
        <s v="B097JQ1J5G"/>
        <s v="B09NHVCHS9"/>
        <s v="B09NJN8L25"/>
        <s v="B09NKZXMWJ"/>
        <s v="B0B3N8VG24"/>
        <s v="B0B3MQXNFB"/>
        <s v="B08P9RYPLR"/>
        <s v="B08N1WL9XW"/>
        <s v="B09JS562TP"/>
        <s v="B09JS94MBV"/>
        <s v="B09NL4DJ2Z"/>
        <s v="B07SPVMSC6"/>
        <s v="B00UGZWM2I"/>
        <s v="B07H1S7XW8"/>
        <s v="B0073QGKAS"/>
        <s v="B07JPX9CR7"/>
        <s v="B0123P3PWE"/>
        <s v="B09GFWJDY1"/>
        <s v="B09YV575RK"/>
        <s v="B09SPTNG58"/>
        <s v="B071R3LHFM"/>
        <s v="B08BJN4MP3"/>
        <s v="B00P93X0VO"/>
        <s v="B08VFF6JQ8"/>
        <s v="B09GP6FBZT"/>
        <s v="B07N2MGB3G"/>
        <s v="B09XJ5LD6L"/>
        <s v="B097XJQZ8H"/>
        <s v="B08W56G1K9"/>
        <s v="B01D5H90L4"/>
        <s v="B07ZKD8T1Q"/>
        <s v="B00LZLQ624"/>
        <s v="B07L5L4GTB"/>
        <s v="B0752LL57V"/>
        <s v="B08VS3YLRK"/>
        <s v="B0B8SSZ76F"/>
        <s v="B07GLNJC25"/>
        <s v="B08D64C9FN"/>
        <s v="B07WJXCTG9"/>
        <s v="B07GXPDLYQ"/>
        <s v="B07WHS7MZ1"/>
        <s v="B08JW1GVS7"/>
        <s v="B00GZLB57U"/>
        <s v="B07HZ2QCGR"/>
        <s v="B01JOFKL0A"/>
        <s v="B083RCTXLL"/>
        <s v="B082T6V3DT"/>
        <s v="B002PD61Y4"/>
        <s v="B07SLNG3LW"/>
        <s v="B07QDSN9V6"/>
        <s v="B01DGVKBC6"/>
        <s v="B00LHZW3XY"/>
        <s v="B00J5DYCCA"/>
        <s v="B08CNLYKW5"/>
        <s v="B097MKZHNV"/>
        <s v="B071VNHMX2"/>
        <s v="B01M5B0TPW"/>
        <s v="B07J2BQZD6"/>
        <s v="B096MSW6CT"/>
        <s v="B0BBN4DZBD"/>
        <s v="B0BBN56J5H"/>
        <s v="B0BBN3WF7V"/>
        <s v="B00KIDSU8S"/>
        <s v="B00SMFPJG0"/>
        <s v="B0B23LW7NV"/>
        <s v="B07YL54NVJ"/>
        <s v="B08R69VDHT"/>
        <s v="B08R69WBN7"/>
        <s v="B07L1N3TJX"/>
        <s v="B008LN8KDM"/>
        <s v="B07YZG8PPY"/>
        <s v="B08235JZFB"/>
        <s v="B07YWS9SP9"/>
        <s v="B09PLFJ7ZW"/>
        <s v="B09P18XVW6"/>
        <s v="B08VF8V79P"/>
        <s v="B00N1U7JXM"/>
        <s v="B09CTRPSJR"/>
        <s v="B08K9PX15C"/>
        <s v="B07W14CHV8"/>
        <s v="B084MZXJN6"/>
        <s v="B084N1BM9L"/>
        <s v="B08461VC1Z"/>
        <s v="B0B3MMYHYW"/>
        <s v="B09VCHLSJF"/>
        <s v="B01LY9W8AF"/>
        <s v="B01N4EV2TL"/>
        <s v="B071113J7M"/>
        <s v="B00P0R95EA"/>
        <s v="B009UORDX4"/>
        <s v="B009LJ2BXA"/>
        <s v="B0993BB11X"/>
        <s v="B09MZCQYHZ"/>
        <s v="B00LXTFMRS"/>
        <s v="B08CYPB15D"/>
        <s v="B0B6BLTGTT"/>
        <s v="B08ZHYNTM1"/>
        <s v="B07V82W5CN"/>
        <s v="B0B15CPR37"/>
        <s v="B092BJMT8Q"/>
        <s v="B0B15GSPQW"/>
        <s v="B092BL5DCX"/>
        <s v="B08CDKQ8T6"/>
        <s v="B01486F4G6"/>
        <s v="B0756KCV5K"/>
        <s v="B095JQVC7N"/>
        <s v="B095JPKPH3"/>
        <s v="B07L3NDN24"/>
        <s v="B0162K34H2"/>
        <s v="B08B6XWQ1C"/>
        <s v="B09MKP344P"/>
        <s v="B09T3KB6JZ"/>
        <s v="B09PNR6F8Q"/>
        <s v="B00K57MR22"/>
        <s v="B082T6GVLJ"/>
        <s v="B00LZLPYHW"/>
        <s v="B0187F2IOK"/>
        <s v="B08KDBLMQP"/>
        <s v="B08BCKN299"/>
        <s v="B07MSLTW8Z"/>
        <s v="B07LDN9Q2P"/>
        <s v="B097R45BH8"/>
        <s v="B07QHHCB27"/>
        <s v="B08PZ6HZLT"/>
        <s v="B07J2NGB69"/>
        <s v="B081FG1QYX"/>
        <s v="B081FJWN52"/>
        <s v="B08KRMK9LZ"/>
        <s v="B00S2SEV7K"/>
        <s v="B088GXTJM3"/>
        <s v="B0B244R4KB"/>
        <s v="B08CS3BT4L"/>
        <s v="B0085W2MUQ"/>
        <s v="B07CVR2L5K"/>
        <s v="B08MTCKDYN"/>
        <s v="B07R99NBVB"/>
        <s v="B00935MGHS"/>
        <s v="B08TDJNM3G"/>
        <s v="B09WN3SRC7"/>
        <s v="B07ZJND9B9"/>
        <s v="B095XCRDQW"/>
        <s v="B07FJNNZCJ"/>
        <s v="B00KIE28X0"/>
        <s v="B07NPBG1B4"/>
        <s v="B08WRKSF9D"/>
        <s v="B09NC2TY11"/>
        <s v="B07KCMR8D6"/>
        <s v="B0846D5CBP"/>
        <s v="B08J4PL1Z3"/>
        <s v="B07Z3K96FR"/>
        <s v="B00LM4W1N2"/>
        <s v="B0994GP1CX"/>
        <s v="B0162LYSFS"/>
        <s v="B07YNHCW6N"/>
        <s v="B07YFWVRCM"/>
        <s v="B082T6GXS5"/>
        <s v="B07CWNJLPC"/>
        <s v="B07CWDX49D"/>
        <s v="B0814P4L98"/>
        <s v="B00F159RIK"/>
        <s v="B0B19VJXQZ"/>
        <s v="B07WKB69RS"/>
        <s v="B08MXJYB2V"/>
        <s v="B08SBH499M"/>
        <s v="B09ZQK9X8G"/>
        <s v="B08HLC7Z3G"/>
        <s v="B08QJJCY2Q"/>
        <s v="B07VZH6ZBB"/>
        <s v="B07Y9PY6Y1"/>
        <s v="B08MWJTST6"/>
        <s v="B07K2HVKLL"/>
        <s v="B07L9FW9GF"/>
        <s v="B00VA7YYUO"/>
        <s v="B08G8H8DPL"/>
        <s v="B09BCNQ9R2"/>
        <s v="B01F7B2JCI"/>
        <s v="B0971DWFDT"/>
        <s v="B01LYLJ99X"/>
        <s v="B086Q3QMFS"/>
        <s v="B09J2SCVQT"/>
        <s v="B07989VV5K"/>
        <s v="B00R1P3B4O"/>
        <s v="B07S9M8YTY"/>
        <s v="B01NCVJMKX"/>
        <s v="B00LY17RHI"/>
        <s v="B09KLVMZ3B"/>
        <s v="B09DG9VNWB"/>
        <s v="B09SJ1FTYV"/>
        <s v="B00B3VFJY2"/>
        <s v="B08LHTJTBB"/>
        <s v="B08498D67S"/>
        <s v="B07GWTWFS2"/>
        <s v="B0B1YVCJ2Y"/>
        <s v="B0B1YZX72F"/>
        <s v="B0B1YY6JJL"/>
        <s v="B0B1YZ9CB8"/>
        <s v="B0BC9BW512"/>
        <s v="B08M66K48D"/>
        <s v="B08H673XKN"/>
        <s v="B0117H7GZ6"/>
        <s v="B07DJ5KYDZ"/>
        <s v="B06XMZV7RH"/>
        <s v="B0883LQJ6B"/>
        <s v="B012ELCYUG"/>
        <s v="B08CYNJ5KY"/>
        <s v="B08CRRQK6Z"/>
        <s v="B00P93X6EK"/>
        <s v="B097C564GC"/>
        <s v="B00K32PEW4"/>
        <s v="B0B53QFZPY"/>
        <s v="B0B53NXFFR"/>
        <s v="B0B53QLB9H"/>
        <s v="B0763K5HLQ"/>
        <s v="B08FN6WGDQ"/>
        <s v="B09GYBZPHF"/>
        <s v="B08VJFYH6N"/>
        <s v="B07Z51CGGH"/>
        <s v="B07SBGFDX9"/>
        <s v="B06XFTHCNY"/>
        <s v="B06XPYRWV5"/>
        <s v="B00PVT30YI"/>
        <s v="B08WLY8V9S"/>
        <s v="B086199CWG"/>
        <s v="B08D9MNH4B"/>
        <s v="B07LDPLSZC"/>
        <s v="B01L6MT7E0"/>
        <s v="B08CTQP51L"/>
        <s v="B09BW334ML"/>
        <s v="B01M6453MB"/>
        <s v="B08LW31NQ6"/>
        <s v="B06Y36JKC3"/>
        <s v="B0811VCGL5"/>
        <s v="B078WB1VWJ"/>
        <s v="B09GB5B4BK"/>
        <s v="B07MKFNHKG"/>
        <s v="B07MDRGHWQ"/>
        <s v="B01M69WCZ6"/>
        <s v="B0B53DS4TF"/>
        <s v="B07GLS2563"/>
        <s v="B083RC4WFJ"/>
        <s v="B07W4HTS8Q"/>
        <s v="B08GJ57MKL"/>
        <s v="B008P7IF02"/>
        <s v="B00LHZWD0C"/>
        <s v="B00A328ENA"/>
        <s v="B08SJVD8QD"/>
        <s v="B08VGFX2B6"/>
        <s v="B00LZPQVMK"/>
        <s v="B08TGG316Z"/>
        <s v="B07BKSSDR2"/>
        <s v="B09F5Z694W"/>
        <s v="B09P858DK8"/>
        <s v="B09LD3116F"/>
        <s v="B0B9XLX8VR"/>
        <s v="B0BC8BQ432"/>
        <s v="B014HDJ7ZE"/>
        <s v="B07NCKMXVZ"/>
        <s v="B07KSB1MLX"/>
        <s v="B07RCGTZ4M"/>
        <s v="B00TDD0YM4"/>
        <s v="B08XNL93PL"/>
        <s v="B08TT63N58"/>
        <s v="B01CS4A5V4"/>
        <s v="B087JWLZ2K"/>
        <s v="B0B217Z5VK"/>
        <s v="B084DTMYWK"/>
        <s v="B099SD8PRP"/>
        <s v="B08VRMK55F"/>
        <s v="B083RD1J99"/>
        <s v="B0B1F6GQPS"/>
        <s v="B094YFFSMY"/>
        <s v="B08FTFXNNB"/>
        <s v="B08MV82R99"/>
        <s v="B08TDJ5BVF"/>
        <s v="B075TJHWVC"/>
        <s v="B08L4SBJRY"/>
        <s v="B07YSJ7FF1"/>
        <s v="B00LP9RFSU"/>
        <s v="B083M7WPZD"/>
        <s v="B092JHPL72"/>
        <s v="B097R3XH9R"/>
        <s v="B00RGLI0ZS"/>
        <s v="B09NS5TKPN"/>
        <s v="B07SY4C3TD"/>
        <s v="B09M869Z5V"/>
        <s v="B09TP5KBN7"/>
        <s v="B07LG96SDB"/>
        <s v="B07TC9F7PN"/>
        <s v="B08N6P8G5K"/>
        <s v="B00J4YG0PC"/>
        <s v="B07DZ986Q2"/>
        <s v="B07FXLC2G2"/>
        <s v="B098QXR9X2"/>
        <s v="B0B56YRBNT"/>
        <s v="B07GMFY9QM"/>
        <s v="B00LM4X0KU"/>
        <s v="B0B5V47VK4"/>
        <s v="B08CF4SCNP"/>
        <s v="B072NCN9M4"/>
        <s v="B00LM4X3XE"/>
        <s v="B08H5L8V1L"/>
        <s v="B079Y6JZC8"/>
        <s v="B00SMJPA9C"/>
        <s v="B09TMZ1MF8"/>
        <s v="B07NTKGW45"/>
        <s v="B06XGWRKYT"/>
        <s v="B097RJ867P"/>
        <s v="B01M5F614J"/>
        <s v="B01N90RZ4M"/>
        <s v="B00GE55L22"/>
        <s v="B08FD2VSD9"/>
        <s v="B08SMJT55F"/>
        <s v="B09G5TSGXV"/>
        <s v="B07WNK1FFN"/>
        <s v="B09XXZXQC1"/>
        <s v="B0989W6J2F"/>
        <s v="B08TR61BVK"/>
        <s v="B08QDPB1SL"/>
        <s v="B07GLSKXS1"/>
        <s v="B00S9BSJC8"/>
        <s v="B098JYT4SY"/>
        <s v="B09QGZFBPM"/>
        <s v="B09QGZM8QB"/>
        <s v="B08WKG2MWT"/>
        <s v="B08WKFSN84"/>
        <s v="B08HD7JQHX"/>
        <s v="B00SH18114"/>
        <s v="B094JNXNPV"/>
        <s v="B078JT7LTD"/>
        <s v="B09B9SPC7F"/>
        <s v="B08243SKCK"/>
        <s v="B07D8VBYB4"/>
        <s v="B078KRFWQB"/>
        <s v="B07966M8XH"/>
        <s v="B01L7C4IU2"/>
        <s v="B08PSQRW2T"/>
        <s v="B08PSVBB2X"/>
        <s v="B07F6GXNPB"/>
        <s v="B08CTNJ985"/>
        <s v="B08CT62BM1"/>
        <s v="B09J2MM5C6"/>
        <s v="B07ZR4S1G4"/>
        <s v="B07VV37FT4"/>
        <s v="B08J82K4GX"/>
        <s v="B00LUGTJGO"/>
        <s v="B078XFKBZL"/>
        <s v="B0BP89YBC1"/>
        <s v="B01NBX5RSB"/>
        <s v="B09F6VHQXB"/>
        <s v="B07WKBD37W"/>
        <s v="B08YRMBK9R"/>
        <s v="B092R48XXB"/>
        <s v="B07KNM95JK"/>
        <s v="B084BR3QX8"/>
        <s v="B00TI8E7BI"/>
        <s v="B0B25LQQPC"/>
        <s v="B0746N6WML"/>
        <s v="B09SGGRKV8"/>
        <s v="B091V8HK8Z"/>
        <s v="B08WJ86PV2"/>
        <s v="B09VZBGL1N"/>
        <s v="B09Y14JLP3"/>
        <s v="B00LOD70SC"/>
        <s v="B08XLR6DSB"/>
        <s v="B009P2LK08"/>
        <s v="B00GGGOYEK"/>
        <s v="B07JZSG42Y"/>
        <s v="B08Y7MXFMK"/>
        <s v="B09BF8JBWX"/>
        <s v="B0926V9CTV"/>
        <s v="B08JKPVDKL"/>
        <s v="B07F366Z51"/>
        <s v="B08497Z1MQ"/>
        <s v="B0BM9H2NY9"/>
        <s v="B08H6CZSHT"/>
        <s v="B07R679HTT"/>
        <s v="B0B5GJRTHB"/>
        <s v="B08ZXZ362Z"/>
        <s v="B01MUAUOCX"/>
        <s v="B09YLFHFDW"/>
        <s v="B085DTN6R2"/>
        <s v="B095244Q22"/>
        <s v="B07NRTCDS5"/>
        <s v="B07B275VN9"/>
        <s v="B07T4D9FNY"/>
        <s v="B0BBFJ9M3X"/>
        <s v="B0BBFJLP21"/>
        <s v="B07RX14W1Q"/>
        <s v="B0949FPSFY"/>
        <s v="B085LPT5F4"/>
        <s v="B09NL4DCXK"/>
        <s v="B09T37CKQ5"/>
        <s v="B07NKNBTT3"/>
        <s v="B09M8888DM"/>
        <s v="B07924P3C5"/>
        <s v="B08S6RKT4L"/>
        <s v="B07DXRGWDJ"/>
        <s v="B014SZPBM4"/>
        <s v="B09XX51X2G"/>
        <s v="B09MDCZJXS"/>
        <s v="B0B61DSF17"/>
        <s v="B01KCSGBU2"/>
        <s v="B08L879JSN"/>
        <s v="B08VGM3YMF"/>
        <s v="B08CGW4GYR"/>
        <s v="B0B31FR4Y2"/>
        <s v="B093QCY6YJ"/>
        <s v="B09CTWFV5W"/>
        <s v="B08H6B3G96"/>
        <s v="B084MZXJNK"/>
        <s v="B084N133Y7"/>
        <s v="B071VMP1Z4"/>
        <s v="B09Z6WH2N1"/>
        <s v="B0B8ZWNR5T"/>
        <s v="B09CMM3VGK"/>
        <s v="B07LFQLKFZ"/>
        <s v="B0B2931FCV"/>
        <s v="B00OFM6PEO"/>
        <s v="B07D2NMTTV"/>
        <s v="B00KRCBA6E"/>
        <s v="B0762HXMTF"/>
        <s v="B09NNHFSSF"/>
        <s v="B076VQS87V"/>
        <s v="B07TTSS5MP"/>
        <s v="B08TTRVWKY"/>
        <s v="B08S7V8YTN"/>
        <s v="B0B1NX6JTN"/>
        <s v="B07VVXJ2P5"/>
        <s v="B09ZPL5VYM"/>
        <s v="B09RWZRCP1"/>
        <s v="B09RX1FK54"/>
        <s v="B09GFN8WZL"/>
        <s v="B0B12K5BPM"/>
        <s v="B08RZ5K9YH"/>
        <s v="B07B5XJ572"/>
        <s v="B097R4D42G"/>
        <s v="B08GM5S4CQ"/>
        <s v="B082KVTRW8"/>
        <s v="B0BM4KTNL1"/>
        <s v="B08J7VCT12"/>
        <s v="B09KH58JZR"/>
        <s v="B009P2LITG"/>
        <s v="B08XXF5V6G"/>
        <s v="B08YD264ZS"/>
        <s v="B09FFK1PQG"/>
        <s v="B09KPXTZXN"/>
        <s v="B086PXQ2R4"/>
        <s v="B08LVVTGZK"/>
        <s v="B08WKCTFF3"/>
        <s v="B09163Q5CD"/>
        <s v="B082ZQ4479"/>
        <s v="B07MP21WJD"/>
        <s v="B0B21XL94T"/>
        <s v="B09CKSYBLR"/>
        <s v="B07Q4NJQC5"/>
        <s v="B0B7DHSKS7"/>
        <s v="B0B9959XF3"/>
        <s v="B0B997FBZT"/>
        <s v="B0B296NTFV"/>
        <s v="B07DL1KC3H"/>
        <s v="B09ZK6THRR"/>
        <s v="B00H0B29DI"/>
        <s v="B07KKJPTWB"/>
        <s v="B0B2C5MJN6"/>
        <s v="B07QMRHWJD"/>
        <s v="B094DQWV9B"/>
        <s v="B0B2PQL5N3"/>
        <s v="B07VZYMQNZ"/>
        <s v="B0B9BD2YL4"/>
        <s v="B09PLD9TCD"/>
        <s v="B09DSXK8JX"/>
        <s v="B09Q8WQ5QJ"/>
        <s v="B09F6KL23R"/>
        <s v="B096TWZRJC"/>
        <s v="B0814LP6S9"/>
        <s v="B08CZHGHKH"/>
        <s v="B08KS2KQTK"/>
        <s v="B00GGGOYEU"/>
        <s v="B09MY4W73Q"/>
        <s v="B08K36NZSV"/>
        <s v="B09YLXYP7Y"/>
        <s v="B09YLYB9PB"/>
        <s v="B09YLX91QR"/>
        <s v="B075S9FVRY"/>
        <s v="B099Z83VRC"/>
        <s v="B085HY1DGR"/>
        <s v="B07WVQG8WZ"/>
        <s v="B00RFWNJMC"/>
        <s v="B01MRARGBW"/>
        <s v="B0B3XY5YT4"/>
        <s v="B0B3XXSB1K"/>
        <s v="B09HSKYMB3"/>
        <s v="B07P434WJY"/>
        <s v="B07HK53XM4"/>
        <s v="B09MT94QLL"/>
        <s v="B09L835C3V"/>
        <s v="B09HK9JH4F"/>
        <s v="B09XBJ1CTN"/>
        <s v="B0994GFWBH"/>
        <s v="B0B4G2MWSB"/>
        <s v="B08RDWBYCQ"/>
        <s v="B0BNDRK886"/>
        <s v="B0B9RN5X8B"/>
        <s v="B08TM71L54"/>
        <s v="B09BVCVTBC"/>
        <s v="B09X1M3DHX"/>
        <s v="B00P93X2H6"/>
        <s v="B099K9ZX65"/>
        <s v="B091KNVNS9"/>
        <s v="B08PPHFXG3"/>
        <s v="B0758F7KK7"/>
        <s v="B08WD18LJZ"/>
        <s v="B015GX9Y0W"/>
        <s v="B081NHWT6Z"/>
        <s v="B0B2DJ5RVQ"/>
        <s v="B09FZ89DK6"/>
        <s v="B07Y1RCCW5"/>
        <s v="B09P564ZTJ"/>
        <s v="B091JF2TFD"/>
        <s v="B09LQH3SD9"/>
        <s v="B083GQGT3Z"/>
        <s v="B00GHL8VP2"/>
        <s v="B08RP2L2NL"/>
        <s v="B0912WJ87V"/>
        <s v="B089BDBDGM"/>
        <s v="B00B7GKXMG"/>
        <s v="B08LKS3LSP"/>
        <s v="B07LFWP97N"/>
        <s v="B08L7J3T31"/>
        <s v="B09Z28BQZT"/>
        <s v="B09ZDVL7L8"/>
        <s v="B093ZNQZ2Y"/>
        <s v="B0B4HJNPV4"/>
        <s v="B0B4HKH19N"/>
        <s v="B0B4T6MR8N"/>
        <s v="B0B4T8RSJ1"/>
        <s v="B096YCN3SD"/>
        <s v="B09R83SFYV"/>
        <s v="B097RN7BBK"/>
        <s v="B088WCFPQF"/>
        <s v="B08D6RCM3Q"/>
        <s v="B08CHKQ8D4"/>
        <s v="B09HV71RL1"/>
        <s v="B0B5RP43VN"/>
        <s v="B09YL9SN9B"/>
        <s v="B09NTHQRW3"/>
        <s v="B09MZ6WZ6V"/>
        <s v="B07RY2X9MP"/>
        <s v="B09939XJX8"/>
        <s v="B08SKZ2RMG"/>
        <s v="B01N1XVVLC"/>
        <s v="B09VKWGZD7"/>
        <s v="B09DSQXCM8"/>
        <s v="B09JFR8H3Q"/>
        <s v="B0B7B9V9QP"/>
        <s v="B0BQRJ3C47"/>
        <s v="B08L12N5H1"/>
        <s v="B00ZRBWPA0"/>
        <s v="B09Y5FZK9N"/>
        <s v="B08QSC1XY8"/>
        <s v="B08QSDKFGQ"/>
        <s v="B09N3BFP4M"/>
        <s v="B0BCKJJN8R"/>
        <s v="B0841KQR1Z"/>
        <s v="B08C7TYHPB"/>
        <s v="B09CMQRQM6"/>
        <s v="B0718ZN31Q"/>
        <s v="B08PFSZ7FH"/>
        <s v="B08QX1CC14"/>
        <s v="B0BK1K598K"/>
        <s v="B08WWKM5HQ"/>
        <s v="B0978V2CP6"/>
        <s v="B09C635BMM"/>
        <s v="B08NW8GHCJ"/>
        <s v="B08V9C4B1J"/>
        <s v="B09LH32678"/>
        <s v="B0B5GF6DQD"/>
        <s v="B09FPP3R1D"/>
        <s v="B09F3PDDRF"/>
        <s v="B09C6HXFC1"/>
        <s v="B08XMG618K"/>
        <s v="B009P2LK80"/>
        <s v="B07YCBSCYB"/>
        <s v="B09MFR93KS"/>
        <s v="B09WF4Q7B3"/>
        <s v="B0BNXFDTZ2"/>
        <s v="B0981XSZJ7"/>
        <s v="B0BD92GDQH"/>
        <s v="B08HDCWDXD"/>
        <s v="B07G147SZD"/>
        <s v="B0B5YBGCKD"/>
        <s v="B07SYYVP69"/>
        <s v="B08TZD7FQN"/>
        <s v="B07F1T31ZZ"/>
        <s v="B09Q3M3WLJ"/>
        <s v="B0B72BSW7K"/>
        <s v="B09SDDQQKP"/>
        <s v="B0B82YGCF6"/>
        <s v="B09X76VL5L"/>
        <s v="B0B2CPVXHX"/>
        <s v="B0B4DT8MKT"/>
        <s v="B078JBK4GX"/>
        <s v="B07Q7561HD"/>
        <s v="B081B1JL35"/>
        <s v="B09VGS66FV"/>
        <s v="B0B25DJ352"/>
        <s v="B097JVLW3L"/>
        <s v="B086GVRP63"/>
        <s v="B08YK7BBD2"/>
        <s v="B09LHXNZLR"/>
        <s v="B09PDZNSBG"/>
        <s v="B09MTLG4TP"/>
        <s v="B09NL7LBWT"/>
        <s v="B09CMP1SC8"/>
        <s v="B0B8CHJLWJ"/>
        <s v="B08X77LM8C"/>
        <s v="B0B16KD737"/>
        <s v="B09DDCQFMT"/>
        <s v="B095K14P86"/>
        <s v="B077BTLQ67"/>
        <s v="B09H3BXWTK"/>
        <s v="B084N18QZY"/>
        <s v="B09RZS1NQT"/>
        <s v="B08XMSKKMM"/>
        <s v="B09NNGHG22"/>
        <s v="B09XRBJ94N"/>
        <s v="B078JF6X9B"/>
        <s v="B09G2VTHQM"/>
        <s v="B07J9KXQCC"/>
        <s v="B08JV91JTK"/>
        <s v="B0B3G5XZN5"/>
        <s v="B08BG4M4N7"/>
        <s v="B0B2DJDCPX"/>
        <s v="B0B7FJNSZR"/>
        <s v="B0977CGNJJ"/>
        <s v="B09W9V2PXG"/>
        <s v="B09PTT8DZF"/>
        <s v="B098LCVYPW"/>
        <s v="B09TT6BFDX"/>
        <s v="B0B94JPY2N"/>
        <s v="B09L8DSSFH"/>
        <s v="B09C6FML9B"/>
        <s v="B0B9LDCX89"/>
        <s v="B08GJNM9N7"/>
        <s v="B09BL2KHQW"/>
        <s v="B08Y57TPDM"/>
        <s v="B08DCVRW98"/>
        <s v="B0B4KPCBSH"/>
        <s v="B084MZYBTV"/>
        <s v="B009P2LIL4"/>
        <s v="B07V5YF4ND"/>
        <s v="B0B298D54H"/>
        <s v="B09SZ5TWHW"/>
        <s v="B09C6HWG18"/>
        <s v="B09J4YQYX3"/>
        <s v="B0B9XN9S3W"/>
        <s v="B09LMMFW3S"/>
        <s v="B09Q8HMKZX"/>
        <s v="B09DL9978Y"/>
        <s v="B0B935YNR7"/>
        <s v="B0B5KZ3C53"/>
        <s v="B0BCVJ3PVP"/>
        <s v="B097ZQTDVZ"/>
        <s v="B09GBBJV72"/>
        <s v="B09VT6JKRP"/>
        <s v="B09127FZCK"/>
        <s v="B09Y358DZQ"/>
        <s v="B099S26HWG"/>
        <s v="B08S74GTBT"/>
        <s v="B09RFB2SJQ"/>
        <s v="B08498H13H"/>
        <s v="B0BCKWZ884"/>
        <s v="B0BBMPH39N"/>
        <s v="B09ZPM4C2C"/>
        <s v="B09VL9KFDB"/>
        <s v="B09HCH3JZG"/>
        <s v="B018SJJ0GE"/>
        <s v="B095X38CJS"/>
        <s v="B09C6H53KH"/>
        <s v="B09474JWN6"/>
        <s v="B0BDS8MY8J"/>
        <s v="B08Y5QJTVK"/>
        <s v="B09JSW16QD"/>
        <s v="B01M265AAK"/>
        <s v="B008FWZGSG"/>
        <s v="B09VC2D2WG"/>
        <s v="B0B466C3G4"/>
        <s v="B09JKNF147"/>
        <s v="B09MB3DKG1"/>
        <s v="B08CKW1KH9"/>
        <s v="B08VGDBF3B"/>
        <s v="B0836JGZ74"/>
        <s v="B0B1MDZV9C"/>
        <s v="B0B2RBP83P"/>
        <s v="B09B125CFJ"/>
        <s v="B08MZNT7GP"/>
        <s v="B0BFWGBX61"/>
        <s v="B07YQ5SN4H"/>
        <s v="B09L8DT7D6"/>
        <s v="B09KRHXTLN"/>
        <s v="B0B2CZTCL2"/>
        <s v="B0BBW521YC"/>
        <s v="B094G9L9LT"/>
        <s v="B09J2QCKKM"/>
        <s v="B0B8VQ7KDS"/>
        <s v="B0BBWJFK5C"/>
        <s v="B08W9BK4MD"/>
        <s v="B09BW2GP18"/>
        <s v="B09LV1CMGH"/>
        <s v="B09XHXXCFH"/>
        <s v="B09SFRNKSR"/>
        <s v="B09HS1NDRQ"/>
        <s v="B0BJ6P3LSK"/>
        <s v="B08RX8G496"/>
        <s v="B09MM6P76N"/>
        <s v="B0BMGB3CH9"/>
        <s v="B0BMGB2TPR"/>
        <s v="B0BMGG6NKT"/>
        <s v="B09LRZYBH1"/>
        <s v="B0B2DD8BQ8"/>
        <s v="B09NY6TRXG"/>
        <s v="B09SB6SJB4"/>
        <s v="B09XTQFFCG"/>
        <s v="B09KNMLH4Y"/>
        <s v="B09RF2QXGX"/>
        <s v="B08RWCZ6SY"/>
        <s v="B07H5PBN54"/>
        <s v="B0B84KSH3X"/>
        <s v="B09H39KTTB"/>
        <s v="B0B9BXKBC7"/>
        <s v="B0B5F3YZY4"/>
        <s v="B09N6TTHT6"/>
        <s v="B0BMVWKZ8G"/>
        <s v="B09CGLY5CX"/>
        <s v="B09NNZ1GF7"/>
        <s v="B09P8M18QM"/>
        <s v="B0B8ZM9RVV"/>
        <s v="B09LQQYNZQ"/>
        <s v="B0B8CB7MHW"/>
        <s v="B09MMD1FDN"/>
        <s v="B0B97D658R"/>
        <s v="B09FHHTL8L"/>
        <s v="B0BB3CBFBM"/>
        <s v="B0B5ZF3NRK"/>
        <s v="B07QZ3CZ48"/>
        <s v="B099FDW2ZF"/>
        <s v="B08YXJJW8H"/>
        <s v="B08RHPDNVV"/>
        <s v="B098TV3L96"/>
        <s v="B07K19NYZ8"/>
        <s v="B09RQRZW2X"/>
        <s v="B0BDG6QDYD"/>
        <s v="B09X5HD5T1"/>
        <s v="B09W5XR9RT"/>
        <s v="B09HN7LD5L"/>
        <s v="B09H7JDJCW"/>
        <s v="B07VJ9ZTXS"/>
        <s v="B0B2CWRDB1"/>
        <s v="B09P182Z2H"/>
        <s v="B09H34V36W"/>
        <s v="B08G43CCLC"/>
        <s v="B0BBLHTRM9"/>
        <s v="B09MQ9PDHR"/>
        <s v="B0BL11S5QK"/>
        <s v="B0BNV7JM5Y"/>
        <s v="B0BNVBJW2S"/>
        <s v="B08G1RW2Q3"/>
        <s v="B0B86CDHL1"/>
        <s v="B08QHLXWV3"/>
        <s v="B09VPH38JS"/>
        <s v="B09YHLPQYT"/>
        <s v="B08PKBMJKS"/>
        <s v="B0B8XNPQPN"/>
        <s v="B0BDZWMGZ1"/>
        <s v="B0B21C4BMX"/>
        <s v="B09XB1R2F3"/>
        <s v="B09NNJ9WYM"/>
        <s v="B0BMXMLSMM"/>
        <s v="B09NY7W8YD"/>
        <s v="B09JN37WBX"/>
        <s v="B0BJ966M5K"/>
        <s v="B08RZ12GKR"/>
        <s v="B0B54Y2SNX"/>
        <s v="B0B2DZ5S6R"/>
        <s v="B0B9JZW1SQ"/>
        <s v="B08XXVXP3J"/>
        <s v="B09ZTZ9N3Q"/>
        <s v="B0B467CCB9"/>
        <s v="B0BNDGL26T"/>
        <s v="B0B8ZKWGKD"/>
        <s v="B0B3DV7S9B"/>
        <s v="B09F6D21BY"/>
        <s v="B0B59K1C8F"/>
        <s v="B0B9RZ4G4W"/>
        <s v="B0B4PPD89B"/>
        <s v="B0BCYQY9X5"/>
        <s v="B08MVSGXMY"/>
        <s v="B09Z7YGV3R"/>
        <s v="B0B84QN4CN"/>
        <s v="B0B61GCHC1"/>
        <s v="B0BBVKRP7B"/>
        <s v="B0B61HYR92"/>
        <s v="B081RLM75M"/>
        <s v="B09X79PP8F"/>
        <s v="B09M3F4HGB"/>
        <s v="B0BN6M3TCM"/>
        <s v="B0BHVPTM2C"/>
        <s v="B0BG62HMDJ"/>
        <s v="B098T9CJVQ"/>
        <s v="B09TY4MSH3"/>
        <s v="B0BP18W8TM"/>
        <s v="B0BPBXNQQT"/>
        <s v="B0BHNHMR3H"/>
        <s v="B09ZPJT8B2"/>
        <s v="B08MVXPTDG"/>
        <s v="B08T8KWNQ9"/>
        <s v="B0B694PXQJ"/>
        <s v="B0B65MJ45G"/>
        <s v="B0B65P827P"/>
        <s v="B0B3RHX6B6"/>
        <s v="B09R1YFL6S"/>
        <s v="B0B3TBY2YX"/>
        <s v="B0BLC2BYPX"/>
        <s v="B0BNQMF152"/>
        <s v="B09VH568H7"/>
        <s v="B099PR2GQJ"/>
        <s v="B0BBMGLQDW"/>
        <s v="B0BPCJM7TB"/>
        <s v="B0941392C8"/>
        <s v="B0BJYSCWFQ"/>
        <s v="B0BMM7R92G"/>
        <s v="B0BHZCNC4P"/>
        <s v="B0BGSV43WY"/>
        <s v="B0BHYLCL19"/>
        <s v="B0BCZCQTJX"/>
        <s v="B0B9F9PT8R"/>
        <s v="B0BQ3K23Y1"/>
        <s v="B0BLV1GNLN"/>
        <s v="B016MDK4F4"/>
        <s v="B0B7NWGXS6"/>
        <s v="B07VSG5SXZ"/>
        <s v="B09NFSHCWN"/>
        <s v="B0B7L86YCB"/>
        <s v="B09ZHCJDP1"/>
        <s v="B09LV13JFB"/>
        <s v="B07H8W9PB6"/>
        <s v="B08QW937WV"/>
        <s v="B0BPBG712X"/>
        <s v="B0BMZ6SY89"/>
        <s v="B09VGKFM7Y"/>
        <s v="B0BFBNXS94"/>
        <s v="B09XJ1LM7R"/>
        <s v="B0BMFD94VD"/>
        <s v="B0BMTZ4T1D"/>
        <s v="B09P1MFKG1"/>
        <s v="B09ZVJXN5L"/>
        <s v="B0BNDD9TN6"/>
        <s v="B0B4SJKRDF"/>
        <s v="B0BN2576GQ"/>
        <s v="B0BP7XLX48"/>
        <s v="B0BGPN4GGH"/>
        <s v="B0BNLFQDG2"/>
        <s v="B0BL3R4RGS"/>
        <s v="B0BPJBTB3F"/>
        <s v="B0B3JSWG81"/>
      </sharedItems>
    </cacheField>
    <cacheField name="category" numFmtId="0">
      <sharedItems/>
    </cacheField>
    <cacheField name="category_extc" numFmtId="0">
      <sharedItems count="415">
        <s v="HDMICables"/>
        <s v="In-Ear"/>
        <s v="Smartphones"/>
        <s v="Choppers"/>
        <s v="PenDrives"/>
        <s v="MicroSD"/>
        <s v="WirelessUSBAdapters"/>
        <s v="PowerBanks"/>
        <s v="USBCables"/>
        <s v="Repeaters&amp;Extenders"/>
        <s v="BasicMobiles"/>
        <s v="ElectricKettles"/>
        <s v="Routers"/>
        <s v="On-Ear"/>
        <s v="BluetoothAdapters"/>
        <s v="DomeCameras"/>
        <s v="InternalSolidStateDrives"/>
        <s v="SmartWatches"/>
        <s v="ExternalHardDisks"/>
        <s v="SecureDigitalCards"/>
        <s v="RCACables"/>
        <s v="Condenser"/>
        <s v="BluetoothSpeakers"/>
        <s v="Mice"/>
        <s v="Over-Ear"/>
        <s v="InductionCooktop"/>
        <s v="InstantWaterHeaters"/>
        <s v="DryIrons"/>
        <s v="Cradles"/>
        <s v="SmartTelevisions"/>
        <s v="DigitalKitchenScales"/>
        <s v="MixerGrinders"/>
        <s v="Stands"/>
        <s v="ExternalSolidStateDrives"/>
        <s v="BatteryChargers"/>
        <s v="SandwichMakers"/>
        <s v="AutomobileChargers"/>
        <s v="SteamIrons"/>
        <s v="ImmersionRods"/>
        <s v="Kettle&amp;ToasterSets"/>
        <s v="Keyboards"/>
        <s v="Keyboard&amp;MouseSets"/>
        <s v="Gamepads"/>
        <s v="CanisterVacuums"/>
        <s v="DisposableBatteries"/>
        <s v="OutdoorSpeakers"/>
        <s v="OpticalCables"/>
        <s v="CeilingFans"/>
        <s v="CoolingPads"/>
        <s v="RechargeableBatteries"/>
        <s v="Tabletop&amp;TravelTripods"/>
        <s v="ScreenProtectors"/>
        <s v="GeneralPurposeBatteries&amp;BatteryChargers"/>
        <s v="Lapdesks"/>
        <s v="Memory"/>
        <s v="JuicerMixerGrinders"/>
        <s v="DVICables"/>
        <s v="NotebookComputerStands"/>
        <s v="CleaningKits"/>
        <s v="LaptopSleeves&amp;Slipcases"/>
        <s v="PowerLANAdapters"/>
        <s v="WallChargers"/>
        <s v="Printers"/>
        <s v="TripodLegs"/>
        <s v="HardDiskBags"/>
        <s v="SurgeProtectors"/>
        <s v="Webcams"/>
        <s v="VacuumSealers"/>
        <s v="Adapters"/>
        <s v="FanHeaters"/>
        <s v="WaterFilters&amp;Purifiers"/>
        <s v="HandBlenders"/>
        <s v="GamingMice"/>
        <s v="StylusPens"/>
        <s v="ColouringPens&amp;Markers"/>
        <s v="UninterruptedPowerSupplies"/>
        <s v="EggBoilers"/>
        <s v="HandMixers"/>
        <s v="DustCovers"/>
        <s v="CompleteTripodUnits"/>
        <s v="Cases"/>
        <s v="PCMicrophones"/>
        <s v="Tape"/>
        <s v="Tripods"/>
        <s v="SelfieSticks"/>
        <s v="StorageWaterHeaters"/>
        <s v="SelfieLights"/>
        <s v="HandheldVacuums"/>
        <s v="Headsets"/>
        <s v="OTGAdapters"/>
        <s v="Lamps"/>
        <s v="GraphicTablets"/>
        <s v="Rice&amp;PastaCookers"/>
        <s v="ElectricHeaters"/>
        <s v="Sewing&amp;EmbroideryMachines"/>
        <s v="WaterCartridges"/>
        <s v="ExhaustFans"/>
        <s v="Macro&amp;RinglightFlashes"/>
        <s v="WetGrinders"/>
        <s v="InkjetPrinters"/>
        <s v="Scientific"/>
        <s v="SpeakerCables"/>
        <s v="NetworkingDevices"/>
        <s v="DataCards&amp;Dongles"/>
        <s v="LaptopAccessories"/>
        <s v="WaterPurifierAccessories"/>
        <s v="CameraPrivacyCovers"/>
        <s v="Pens"/>
        <s v="Projectors"/>
        <s v="Wet-DryVacuums"/>
        <s v="LaundryBaskets"/>
        <s v="LaptopChargers&amp;PowerSupplies"/>
        <s v="Paints"/>
        <s v="MousePads"/>
        <s v="OvenToasterGrills"/>
        <s v="DigitalScales"/>
        <s v="PaintingMaterials"/>
        <s v="USBHubs"/>
        <s v="Notepads&amp;MemoBooks"/>
        <s v="Shower&amp;WallMounts"/>
        <s v="Pop-upToasters"/>
        <s v="WireboundNotebooks"/>
        <s v="CableConnectionProtectors"/>
        <s v="InkjetInkCartridges"/>
        <s v="Basic"/>
        <s v="EthernetCables"/>
        <s v="CompositionNotebooks"/>
        <s v="MiniFoodProcessors&amp;Choppers"/>
        <s v="ExternalMemoryCardReaders"/>
        <s v="SatelliteReceivers"/>
        <s v="PCSpeakers"/>
        <s v="Caddies"/>
        <s v="PCHeadsets"/>
        <s v="MultimediaSpeakerSystems"/>
        <s v="LiquidInkRollerballPens"/>
        <s v="BackgroundSupports"/>
        <s v="D√©cor"/>
        <s v="CordManagement"/>
        <s v="PedestalFans"/>
        <s v="GelInkRollerballPens"/>
        <s v="RetractableBallpointPens"/>
        <s v="RoboticVacuums"/>
        <s v="WoodenPencils"/>
        <s v="MeasuringSpoons"/>
        <s v="Film"/>
        <s v="LintShavers"/>
        <s v="FountainPens"/>
        <s v="BasicCases"/>
        <s v="GamingKeyboards"/>
        <s v="StandMixerAccessories"/>
        <s v="SoundbarSpeakers"/>
        <s v="USBtoUSBAdapters"/>
        <s v="Financial&amp;Business"/>
        <s v="MilkFrothers"/>
        <s v="TableFans"/>
        <s v="StickBallpointPens"/>
        <s v="DripCoffeeMachines"/>
        <s v="HEPAAirPurifiers"/>
        <s v="RemoteControls"/>
        <s v="StandardTelevisions"/>
        <s v="Humidifiers"/>
        <s v="AirFryers"/>
        <s v="LaundryBags"/>
        <s v="EspressoMachines"/>
        <s v="DigitalBathroomScales"/>
        <s v="Notebooks,WritingPads&amp;Diaries"/>
        <s v="Juicers"/>
        <s v="FanParts&amp;Accessories"/>
        <s v="VideoCameras"/>
        <s v="Mounts"/>
        <s v="Bedstand&amp;DeskMounts"/>
        <s v="Split-SystemAirConditioners"/>
        <s v="BottledInk"/>
        <s v="RoomHeaters"/>
        <s v="Tablets"/>
        <s v="SprayBottles"/>
        <s v="TVWall&amp;CeilingMounts"/>
        <s v="HandheldBags"/>
        <s v="Monitors"/>
        <s v="Adapters&amp;Multi-Outlets"/>
        <s v="TonerCartridges"/>
        <s v="ColdPressJuicers"/>
        <s v="SmallApplianceParts&amp;Accessories"/>
        <s v="SmallKitchenAppliances"/>
        <s v="HeatConvectors"/>
        <s v="InkjetInkRefills&amp;Kits"/>
        <s v="WaffleMakers&amp;Irons"/>
        <s v="HandlebarMounts"/>
        <s v="AirPurifiers&amp;Ionizers"/>
        <s v="CoffeePresses"/>
        <s v="PressureWashers,Steam&amp;WindowCleaners"/>
        <s v="AVReceivers&amp;Amplifiers"/>
        <s v="SATACables"/>
        <s v="HalogenHeaters"/>
        <s v="3DGlasses"/>
        <s v="Earpads"/>
        <s v="StovetopEspressoPots"/>
        <s v="YogurtMakers"/>
        <s v="StandMixers"/>
        <s v="ElectricGrinders"/>
        <s v="RotiMakers"/>
        <s v="ColouredPaper"/>
        <s v="InternalHardDrives"/>
        <s v="TraditionalLaptops"/>
        <s v="PhoneCharms"/>
        <s v="TowerSpeakers"/>
        <s v="StreamingClients"/>
        <s v="Cables|HDMICables" u="1"/>
        <s v="Headphones|In-Ear" u="1"/>
        <s v="Smartphones&amp;BasicMobiles|Smartphones" u="1"/>
        <s v="ManualChoppers&amp;Chippers|Choppers" u="1"/>
        <s v="ExternalDevices&amp;DataStorage|PenDrives" u="1"/>
        <s v="MemoryCards|MicroSD" u="1"/>
        <s v="NetworkAdapters|WirelessUSBAdapters" u="1"/>
        <s v="Chargers|PowerBanks" u="1"/>
        <s v="Cables|USBCables" u="1"/>
        <s v="NetworkingDevices|Repeaters&amp;Extenders" u="1"/>
        <s v="Smartphones&amp;BasicMobiles|BasicMobiles" u="1"/>
        <s v="Kettles&amp;HotWaterDispensers|ElectricKettles" u="1"/>
        <s v="NetworkingDevices|Routers" u="1"/>
        <s v="Headphones|On-Ear" u="1"/>
        <s v="NetworkAdapters|BluetoothAdapters" u="1"/>
        <s v="SecurityCameras|DomeCameras" u="1"/>
        <s v="Components|InternalSolidStateDrives" u="1"/>
        <s v="WearableTechnology|SmartWatches" u="1"/>
        <s v="ExternalDevices&amp;DataStorage|ExternalHardDisks" u="1"/>
        <s v="MemoryCards|SecureDigitalCards" u="1"/>
        <s v="Cables|RCACables" u="1"/>
        <s v="Microphones|Condenser" u="1"/>
        <s v="Speakers|BluetoothSpeakers" u="1"/>
        <s v="Keyboards,Mice&amp;InputDevices|Mice" u="1"/>
        <s v="Headphones|Over-Ear" u="1"/>
        <s v="SmallKitchenAppliances|InductionCooktop" u="1"/>
        <s v="WaterHeaters&amp;Geysers|InstantWaterHeaters" u="1"/>
        <s v="Irons|DryIrons" u="1"/>
        <s v="AutomobileAccessories|Cradles" u="1"/>
        <s v="Televisions|SmartTelevisions" u="1"/>
        <s v="SmallKitchenAppliances|DigitalKitchenScales" u="1"/>
        <s v="SmallKitchenAppliances|MixerGrinders" u="1"/>
        <s v="MobileAccessories|Stands" u="1"/>
        <s v="ExternalDevices&amp;DataStorage|ExternalSolidStateDrives" u="1"/>
        <s v="Batteries&amp;Chargers|BatteryChargers" u="1"/>
        <s v="SmallKitchenAppliances|SandwichMakers" u="1"/>
        <s v="Chargers|AutomobileChargers" u="1"/>
        <s v="Irons|SteamIrons" u="1"/>
        <s v="WaterHeaters&amp;Geysers|ImmersionRods" u="1"/>
        <s v="Kettles&amp;HotWaterDispensers|Kettle&amp;ToasterSets" u="1"/>
        <s v="Keyboards,Mice&amp;InputDevices|Keyboards" u="1"/>
        <s v="Keyboards,Mice&amp;InputDevices|Keyboard&amp;MouseSets" u="1"/>
        <s v="PCGamingPeripherals|Gamepads" u="1"/>
        <s v="Vacuums|CanisterVacuums" u="1"/>
        <s v="GeneralPurposeBatteries&amp;BatteryChargers|DisposableBatteries" u="1"/>
        <s v="Speakers|OutdoorSpeakers" u="1"/>
        <s v="Cables|OpticalCables" u="1"/>
        <s v="Fans|CeilingFans" u="1"/>
        <s v="LaptopAccessories|CoolingPads" u="1"/>
        <s v="GeneralPurposeBatteries&amp;BatteryChargers|RechargeableBatteries" u="1"/>
        <s v="Tripods&amp;Monopods|Tabletop&amp;TravelTripods" u="1"/>
        <s v="Maintenance,Upkeep&amp;Repairs|ScreenProtectors" u="1"/>
        <e v="#N/A" u="1"/>
        <s v="LaptopAccessories|Lapdesks" u="1"/>
        <s v="Components|Memory" u="1"/>
        <s v="SmallKitchenAppliances|JuicerMixerGrinders" u="1"/>
        <s v="TabletAccessories|Stands" u="1"/>
        <s v="Cables|DVICables" u="1"/>
        <s v="LaptopAccessories|NotebookComputerStands" u="1"/>
        <s v="Cleaners|CleaningKits" u="1"/>
        <s v="Bags&amp;Sleeves|LaptopSleeves&amp;Slipcases" u="1"/>
        <s v="NetworkAdapters|PowerLANAdapters" u="1"/>
        <s v="Chargers|WallChargers" u="1"/>
        <s v="Printers,Inks&amp;Accessories|Printers" u="1"/>
        <s v="Tripods&amp;Monopods|TripodLegs" u="1"/>
        <s v="Accessories&amp;Peripherals|HardDiskBags" u="1"/>
        <s v="PowerAccessories|SurgeProtectors" u="1"/>
        <s v="Webcams&amp;VoIPEquipment|Webcams" u="1"/>
        <s v="SmallKitchenAppliances|VacuumSealers" u="1"/>
        <s v="Accessories|Adapters" u="1"/>
        <s v="RoomHeaters|FanHeaters" u="1"/>
        <s v="WaterPurifiers&amp;Accessories|WaterFilters&amp;Purifiers" u="1"/>
        <s v="SmallKitchenAppliances|HandBlenders" u="1"/>
        <s v="PCGamingPeripherals|GamingMice" u="1"/>
        <s v="MobileAccessories|StylusPens" u="1"/>
        <s v="TabletAccessories|ScreenProtectors" u="1"/>
        <s v="Drawing&amp;PaintingSupplies|ColouringPens&amp;Markers" u="1"/>
        <s v="Accessories&amp;Peripherals|UninterruptedPowerSupplies" u="1"/>
        <s v="SmallKitchenAppliances|EggBoilers" u="1"/>
        <s v="SmallKitchenAppliances|HandMixers" u="1"/>
        <s v="Keyboard&amp;MiceAccessories|DustCovers" u="1"/>
        <s v="Tripods&amp;Monopods|CompleteTripodUnits" u="1"/>
        <s v="Headphones,Earbuds&amp;Accessories|Cases" u="1"/>
        <s v="Audio&amp;VideoAccessories|PCMicrophones" u="1"/>
        <s v="Scrapbooking|Tape" u="1"/>
        <s v="Photo&amp;VideoAccessories|Tripods" u="1"/>
        <s v="Photo&amp;VideoAccessories|SelfieSticks" u="1"/>
        <s v="WaterHeaters&amp;Geysers|StorageWaterHeaters" u="1"/>
        <s v="Flashes&amp;SelfieLights|SelfieLights" u="1"/>
        <s v="Vacuums|HandheldVacuums" u="1"/>
        <s v="PCGamingPeripherals|Headsets" u="1"/>
        <s v="Cables&amp;Adapters|OTGAdapters" u="1"/>
        <s v="USBGadgets|Lamps" u="1"/>
        <s v="Keyboards,Mice&amp;InputDevices|GraphicTablets" u="1"/>
        <s v="SmallKitchenAppliances|Rice&amp;PastaCookers" u="1"/>
        <s v="RoomHeaters|ElectricHeaters" u="1"/>
        <s v="SewingMachines&amp;Accessories|Sewing&amp;EmbroideryMachines" u="1"/>
        <s v="WaterPurifiers&amp;Accessories|WaterCartridges" u="1"/>
        <s v="Fans|ExhaustFans" u="1"/>
        <s v="Flashes|Macro&amp;RinglightFlashes" u="1"/>
        <s v="Mills&amp;Grinders|WetGrinders" u="1"/>
        <s v="Printers|InkjetPrinters" u="1"/>
        <s v="Calculators|Scientific" u="1"/>
        <s v="Cables|SpeakerCables" u="1"/>
        <s v="NetworkingDevices|DataCards&amp;Dongles" u="1"/>
        <s v="Accessories&amp;Peripherals|LaptopAccessories" u="1"/>
        <s v="Bags,Cases&amp;Sleeves|Cases" u="1"/>
        <s v="WaterPurifiers&amp;Accessories|WaterPurifierAccessories" u="1"/>
        <s v="LaptopAccessories|CameraPrivacyCovers" u="1"/>
        <s v="DrawingMedia|Pens" u="1"/>
        <s v="HomeTheater,TV&amp;Video|Projectors" u="1"/>
        <s v="Vacuums|Wet-DryVacuums" u="1"/>
        <s v="LaundryOrganization|LaundryBaskets" u="1"/>
        <s v="LaptopAccessories|LaptopChargers&amp;PowerSupplies" u="1"/>
        <s v="PaintingMaterials|Paints" u="1"/>
        <s v="Keyboard&amp;MiceAccessories|MousePads" u="1"/>
        <s v="SmallKitchenAppliances|OvenToasterGrills" u="1"/>
        <s v="DigitalKitchenScales|DigitalScales" u="1"/>
        <s v="CraftMaterials|PaintingMaterials" u="1"/>
        <s v="Accessories&amp;Peripherals|USBHubs" u="1"/>
        <s v="Notebooks,WritingPads&amp;Diaries|Notepads&amp;MemoBooks" u="1"/>
        <s v="Mounts|Shower&amp;WallMounts" u="1"/>
        <s v="SmallKitchenAppliances|Pop-upToasters" u="1"/>
        <s v="Notebooks,WritingPads&amp;Diaries|WireboundNotebooks" u="1"/>
        <s v="Cables&amp;Accessories|CableConnectionProtectors" u="1"/>
        <s v="Inks,Toners&amp;Cartridges|InkjetInkCartridges" u="1"/>
        <s v="Calculators|Basic" u="1"/>
        <s v="Cables|EthernetCables" u="1"/>
        <s v="Notebooks,WritingPads&amp;Diaries|CompositionNotebooks" u="1"/>
        <s v="SmallKitchenAppliances|MiniFoodProcessors&amp;Choppers" u="1"/>
        <s v="ExternalDevices&amp;DataStorage|ExternalMemoryCardReaders" u="1"/>
        <s v="SatelliteEquipment|SatelliteReceivers" u="1"/>
        <s v="Audio&amp;VideoAccessories|PCSpeakers" u="1"/>
        <s v="HardDriveAccessories|Caddies" u="1"/>
        <s v="Audio&amp;VideoAccessories|PCHeadsets" u="1"/>
        <s v="Speakers|MultimediaSpeakerSystems" u="1"/>
        <s v="Headphones,Earbuds&amp;Accessories|Adapters" u="1"/>
        <s v="Pens&amp;Refills|LiquidInkRollerballPens" u="1"/>
        <s v="PhotoBackgroundAccessories|BackgroundSupports" u="1"/>
        <s v="MobileAccessories|D√©cor" u="1"/>
        <s v="Electrical|CordManagement" u="1"/>
        <s v="Fans|PedestalFans" u="1"/>
        <s v="Pens&amp;Refills|GelInkRollerballPens" u="1"/>
        <s v="Pens&amp;Refills|RetractableBallpointPens" u="1"/>
        <s v="Vacuums|RoboticVacuums" u="1"/>
        <s v="Pencils|WoodenPencils" u="1"/>
        <s v="CoffeeMakerAccessories|MeasuringSpoons" u="1"/>
        <s v="Accessories|Film" u="1"/>
        <s v="Irons,Steamers&amp;Accessories|LintShavers" u="1"/>
        <s v="Pens&amp;Refills|FountainPens" u="1"/>
        <s v="Cases&amp;Covers|BasicCases" u="1"/>
        <s v="PCGamingPeripherals|GamingKeyboards" u="1"/>
        <s v="SmallApplianceParts&amp;Accessories|StandMixerAccessories" u="1"/>
        <s v="Speakers|SoundbarSpeakers" u="1"/>
        <s v="Adapters|USBtoUSBAdapters" u="1"/>
        <s v="Calculators|Financial&amp;Business" u="1"/>
        <s v="Coffee,Tea&amp;Espresso|MilkFrothers" u="1"/>
        <s v="Fans|TableFans" u="1"/>
        <s v="Pens&amp;Refills|StickBallpointPens" u="1"/>
        <s v="Coffee,Tea&amp;Espresso|DripCoffeeMachines" u="1"/>
        <s v="AirPurifiers|HEPAAirPurifiers" u="1"/>
        <s v="Accessories|RemoteControls" u="1"/>
        <s v="Televisions|StandardTelevisions" u="1"/>
        <s v="Heating,Cooling&amp;AirQuality|Humidifiers" u="1"/>
        <s v="DeepFatFryers|AirFryers" u="1"/>
        <s v="LaundryOrganization|LaundryBags" u="1"/>
        <s v="Coffee,Tea&amp;Espresso|EspressoMachines" u="1"/>
        <s v="WeighingScales|DigitalBathroomScales" u="1"/>
        <s v="Stationery|Notebooks,WritingPads&amp;Diaries" u="1"/>
        <s v="SmallKitchenAppliances|Juicers" u="1"/>
        <s v="Parts&amp;Accessories|FanParts&amp;Accessories" u="1"/>
        <s v="Cameras&amp;Photography|VideoCameras" u="1"/>
        <s v="SpeakerAccessories|Mounts" u="1"/>
        <s v="Mounts|Bedstand&amp;DeskMounts" u="1"/>
        <s v="AirConditioners|Split-SystemAirConditioners" u="1"/>
        <s v="Pens&amp;Refills|BottledInk" u="1"/>
        <s v="Heating,Cooling&amp;AirQuality|RoomHeaters" u="1"/>
        <s v="IroningAccessories|SprayBottles" u="1"/>
        <s v="TVMounts,Stands&amp;Turntables|TVWall&amp;CeilingMounts" u="1"/>
        <s v="VacuumBags|HandheldBags" u="1"/>
        <s v="Electrical|Adapters&amp;Multi-Outlets" u="1"/>
        <s v="Inks,Toners&amp;Cartridges|TonerCartridges" u="1"/>
        <s v="Juicers|ColdPressJuicers" u="1"/>
        <s v="SmallKitchenAppliances|SmallApplianceParts&amp;Accessories" u="1"/>
        <s v="Kitchen&amp;HomeAppliances|SmallKitchenAppliances" u="1"/>
        <s v="RoomHeaters|HeatConvectors" u="1"/>
        <s v="Inks,Toners&amp;Cartridges|InkjetInkRefills&amp;Kits" u="1"/>
        <s v="SmallKitchenAppliances|WaffleMakers&amp;Irons" u="1"/>
        <s v="Mounts|HandlebarMounts" u="1"/>
        <s v="InteriorAccessories|AirPurifiers&amp;Ionizers" u="1"/>
        <s v="Coffee,Tea&amp;Espresso|CoffeePresses" u="1"/>
        <s v="Vacuum,Cleaning&amp;Ironing|PressureWashers,Steam&amp;WindowCleaners" u="1"/>
        <s v="HomeTheater,TV&amp;Video|AVReceivers&amp;Amplifiers" u="1"/>
        <s v="Cables|SATACables" u="1"/>
        <s v="RoomHeaters|HalogenHeaters" u="1"/>
        <s v="Accessories|3DGlasses" u="1"/>
        <s v="Headphones,Earbuds&amp;Accessories|Earpads" u="1"/>
        <s v="Coffee,Tea&amp;Espresso|StovetopEspressoPots" u="1"/>
        <s v="SmallKitchenAppliances|YogurtMakers" u="1"/>
        <s v="SmallKitchenAppliances|StandMixers" u="1"/>
        <s v="CoffeeGrinders|ElectricGrinders" u="1"/>
        <s v="SmallKitchenAppliances|RotiMakers" u="1"/>
        <s v="Copy&amp;PrintingPaper|ColouredPaper" u="1"/>
        <s v="Components|InternalHardDrives" u="1"/>
        <s v="Laptops|TraditionalLaptops" u="1"/>
        <s v="D√©cor|PhoneCharms" u="1"/>
        <s v="Speakers|TowerSpeakers" u="1"/>
        <s v="MediaStreamingDevices|StreamingClients" u="1"/>
      </sharedItems>
    </cacheField>
    <cacheField name="discounted_price" numFmtId="0">
      <sharedItems containsSemiMixedTypes="0" containsString="0" containsNumber="1" minValue="39" maxValue="77990"/>
    </cacheField>
    <cacheField name="actual_price" numFmtId="0">
      <sharedItems containsSemiMixedTypes="0" containsString="0" containsNumber="1" minValue="39" maxValue="139900"/>
    </cacheField>
    <cacheField name="Price bucket" numFmtId="0">
      <sharedItems containsSemiMixedTypes="0" containsString="0" containsNumber="1" minValue="0" maxValue="61910"/>
    </cacheField>
    <cacheField name="discount_decim" numFmtId="0">
      <sharedItems containsString="0" containsBlank="1" containsNumber="1" minValue="0" maxValue="0.94"/>
    </cacheField>
    <cacheField name="discount_percentage" numFmtId="0">
      <sharedItems containsSemiMixedTypes="0" containsString="0" containsNumber="1" minValue="0" maxValue="0.94"/>
    </cacheField>
    <cacheField name="rating" numFmtId="0">
      <sharedItems containsMixedTypes="1" containsNumber="1" minValue="2" maxValue="5" count="26">
        <n v="4.4000000000000004"/>
        <n v="4.0999999999999996"/>
        <n v="4.3"/>
        <n v="4.5"/>
        <n v="3.8"/>
        <n v="4.2"/>
        <n v="3.9"/>
        <n v="4"/>
        <n v="3.7"/>
        <n v="3.5"/>
        <n v="4.8"/>
        <n v="3.6"/>
        <n v="4.5999999999999996"/>
        <n v="3.4"/>
        <n v="3.3"/>
        <n v="4.7"/>
        <n v="3.1"/>
        <n v="5"/>
        <s v="|"/>
        <n v="3"/>
        <n v="3.2"/>
        <n v="2.9"/>
        <n v="2.8"/>
        <n v="2.6"/>
        <n v="2.2999999999999998"/>
        <n v="2"/>
      </sharedItems>
    </cacheField>
    <cacheField name="rating_count" numFmtId="0">
      <sharedItems containsSemiMixedTypes="0" containsString="0" containsNumber="1" containsInteger="1" minValue="2" maxValue="426973"/>
    </cacheField>
    <cacheField name="potential_revenue" numFmtId="0">
      <sharedItems containsSemiMixedTypes="0" containsString="0" containsNumber="1" minValue="1673" maxValue="3451882164"/>
    </cacheField>
  </cacheFields>
  <extLst>
    <ext xmlns:x14="http://schemas.microsoft.com/office/spreadsheetml/2009/9/main" uri="{725AE2AE-9491-48be-B2B4-4EB974FC3084}">
      <x14:pivotCacheDefinition pivotCacheId="92487798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x v="0"/>
    <s v="Electronics|HomeTheater,TV&amp;Video|Accessories|Cables|HDMICables"/>
    <x v="0"/>
    <n v="219"/>
    <n v="700"/>
    <n v="481"/>
    <n v="0.69"/>
    <n v="0.69"/>
    <x v="0"/>
    <n v="426973"/>
    <n v="298881100"/>
  </r>
  <r>
    <x v="1"/>
    <s v="Electronics|HomeTheater,TV&amp;Video|Accessories|Cables|HDMICables"/>
    <x v="0"/>
    <n v="309"/>
    <n v="475"/>
    <n v="166"/>
    <n v="0.35"/>
    <n v="0.35"/>
    <x v="0"/>
    <n v="426973"/>
    <n v="202812175"/>
  </r>
  <r>
    <x v="2"/>
    <s v="Electronics|HomeTheater,TV&amp;Video|Accessories|Cables|HDMICables"/>
    <x v="0"/>
    <n v="309"/>
    <n v="1400"/>
    <n v="1091"/>
    <n v="0.78"/>
    <n v="0.78"/>
    <x v="0"/>
    <n v="426973"/>
    <n v="597762200"/>
  </r>
  <r>
    <x v="0"/>
    <s v="Electronics|HomeTheater,TV&amp;Video|Accessories|Cables|HDMICables"/>
    <x v="0"/>
    <n v="219"/>
    <n v="700"/>
    <n v="481"/>
    <n v="0.69"/>
    <n v="0.69"/>
    <x v="0"/>
    <n v="426972"/>
    <n v="298880400"/>
  </r>
  <r>
    <x v="3"/>
    <s v="Electronics|Headphones,Earbuds&amp;Accessories|Headphones|In-Ear"/>
    <x v="1"/>
    <n v="349"/>
    <n v="999"/>
    <n v="650"/>
    <n v="0.65"/>
    <n v="0.65"/>
    <x v="1"/>
    <n v="363713"/>
    <n v="363349287"/>
  </r>
  <r>
    <x v="4"/>
    <s v="Electronics|Headphones,Earbuds&amp;Accessories|Headphones|In-Ear"/>
    <x v="1"/>
    <n v="379"/>
    <n v="999"/>
    <n v="620"/>
    <n v="0.62"/>
    <n v="0.62"/>
    <x v="1"/>
    <n v="363713"/>
    <n v="363349287"/>
  </r>
  <r>
    <x v="5"/>
    <s v="Electronics|Headphones,Earbuds&amp;Accessories|Headphones|In-Ear"/>
    <x v="1"/>
    <n v="365"/>
    <n v="999"/>
    <n v="634"/>
    <n v="0.63"/>
    <n v="0.63"/>
    <x v="1"/>
    <n v="363711"/>
    <n v="363347289"/>
  </r>
  <r>
    <x v="6"/>
    <s v="Electronics|Mobiles&amp;Accessories|Smartphones&amp;BasicMobiles|Smartphones"/>
    <x v="2"/>
    <n v="8499"/>
    <n v="10999"/>
    <n v="2500"/>
    <n v="0.23"/>
    <n v="0.23"/>
    <x v="1"/>
    <n v="313836"/>
    <n v="3451882164"/>
  </r>
  <r>
    <x v="7"/>
    <s v="Electronics|Mobiles&amp;Accessories|Smartphones&amp;BasicMobiles|Smartphones"/>
    <x v="2"/>
    <n v="6499"/>
    <n v="8499"/>
    <n v="2000"/>
    <n v="0.24"/>
    <n v="0.24"/>
    <x v="1"/>
    <n v="313836"/>
    <n v="2667292164"/>
  </r>
  <r>
    <x v="8"/>
    <s v="Electronics|Mobiles&amp;Accessories|Smartphones&amp;BasicMobiles|Smartphones"/>
    <x v="2"/>
    <n v="6499"/>
    <n v="7999"/>
    <n v="1500"/>
    <n v="0.19"/>
    <n v="0.19"/>
    <x v="1"/>
    <n v="313832"/>
    <n v="2510342168"/>
  </r>
  <r>
    <x v="9"/>
    <s v="Electronics|Mobiles&amp;Accessories|Smartphones&amp;BasicMobiles|Smartphones"/>
    <x v="2"/>
    <n v="7499"/>
    <n v="9499"/>
    <n v="2000"/>
    <n v="0.21"/>
    <n v="0.21"/>
    <x v="1"/>
    <n v="313832"/>
    <n v="2981090168"/>
  </r>
  <r>
    <x v="10"/>
    <s v="Electronics|Headphones,Earbuds&amp;Accessories|Headphones|In-Ear"/>
    <x v="1"/>
    <n v="699"/>
    <n v="999"/>
    <n v="300"/>
    <n v="0.3"/>
    <n v="0.3"/>
    <x v="1"/>
    <n v="273189"/>
    <n v="272915811"/>
  </r>
  <r>
    <x v="11"/>
    <s v="Home&amp;Kitchen|Kitchen&amp;Dining|KitchenTools|ManualChoppers&amp;Chippers|Choppers"/>
    <x v="3"/>
    <n v="199"/>
    <n v="495"/>
    <n v="296"/>
    <n v="0.6"/>
    <n v="0.6"/>
    <x v="1"/>
    <n v="270563"/>
    <n v="133928685"/>
  </r>
  <r>
    <x v="12"/>
    <s v="Computers&amp;Accessories|ExternalDevices&amp;DataStorage|PenDrives"/>
    <x v="4"/>
    <n v="289"/>
    <n v="650"/>
    <n v="361"/>
    <n v="0.56000000000000005"/>
    <n v="0.56000000000000005"/>
    <x v="2"/>
    <n v="253105"/>
    <n v="164518250"/>
  </r>
  <r>
    <x v="13"/>
    <s v="Electronics|Accessories|MemoryCards|MicroSD"/>
    <x v="5"/>
    <n v="939"/>
    <n v="1800"/>
    <n v="861"/>
    <n v="0.48"/>
    <n v="0.48"/>
    <x v="3"/>
    <n v="205052"/>
    <n v="369093600"/>
  </r>
  <r>
    <x v="14"/>
    <s v="Electronics|Headphones,Earbuds&amp;Accessories|Headphones|In-Ear"/>
    <x v="1"/>
    <n v="599"/>
    <n v="999"/>
    <n v="400"/>
    <n v="0.4"/>
    <n v="0.4"/>
    <x v="1"/>
    <n v="192590"/>
    <n v="192397410"/>
  </r>
  <r>
    <x v="15"/>
    <s v="Electronics|Headphones,Earbuds&amp;Accessories|Headphones|In-Ear"/>
    <x v="1"/>
    <n v="599"/>
    <n v="1299"/>
    <n v="700"/>
    <n v="0.54"/>
    <n v="0.54"/>
    <x v="1"/>
    <n v="192589"/>
    <n v="250173111"/>
  </r>
  <r>
    <x v="14"/>
    <s v="Electronics|Headphones,Earbuds&amp;Accessories|Headphones|In-Ear"/>
    <x v="1"/>
    <n v="599"/>
    <n v="999"/>
    <n v="400"/>
    <n v="0.4"/>
    <n v="0.4"/>
    <x v="1"/>
    <n v="192587"/>
    <n v="192394413"/>
  </r>
  <r>
    <x v="16"/>
    <s v="Computers&amp;Accessories|ExternalDevices&amp;DataStorage|PenDrives"/>
    <x v="4"/>
    <n v="579"/>
    <n v="1400"/>
    <n v="821"/>
    <n v="0.59"/>
    <n v="0.59"/>
    <x v="2"/>
    <n v="189104"/>
    <n v="264745600"/>
  </r>
  <r>
    <x v="17"/>
    <s v="Electronics|Headphones,Earbuds&amp;Accessories|Headphones|In-Ear"/>
    <x v="1"/>
    <n v="1299"/>
    <n v="2990"/>
    <n v="1691"/>
    <n v="0.44"/>
    <n v="0.56999999999999995"/>
    <x v="4"/>
    <n v="180998"/>
    <n v="541184020"/>
  </r>
  <r>
    <x v="18"/>
    <s v="Computers&amp;Accessories|NetworkingDevices|NetworkAdapters|WirelessUSBAdapters"/>
    <x v="6"/>
    <n v="749"/>
    <n v="1339"/>
    <n v="590"/>
    <n v="0.5"/>
    <n v="0.44"/>
    <x v="5"/>
    <n v="179692"/>
    <n v="240607588"/>
  </r>
  <r>
    <x v="19"/>
    <s v="Computers&amp;Accessories|NetworkingDevices|NetworkAdapters|WirelessUSBAdapters"/>
    <x v="6"/>
    <n v="499"/>
    <n v="999"/>
    <n v="500"/>
    <n v="0.54"/>
    <n v="0.5"/>
    <x v="5"/>
    <n v="179691"/>
    <n v="179511309"/>
  </r>
  <r>
    <x v="20"/>
    <s v="Computers&amp;Accessories|NetworkingDevices|NetworkAdapters|WirelessUSBAdapters"/>
    <x v="6"/>
    <n v="649"/>
    <n v="1399"/>
    <n v="750"/>
    <n v="7.0000000000000007E-2"/>
    <n v="0.54"/>
    <x v="5"/>
    <n v="179691"/>
    <n v="251387709"/>
  </r>
  <r>
    <x v="21"/>
    <s v="Electronics|Mobiles&amp;Accessories|MobileAccessories|Chargers|PowerBanks"/>
    <x v="7"/>
    <n v="2049"/>
    <n v="2199"/>
    <n v="150"/>
    <n v="0.48"/>
    <n v="7.0000000000000007E-2"/>
    <x v="2"/>
    <n v="178912"/>
    <n v="393427488"/>
  </r>
  <r>
    <x v="22"/>
    <s v="Electronics|Mobiles&amp;Accessories|MobileAccessories|Chargers|PowerBanks"/>
    <x v="7"/>
    <n v="1149"/>
    <n v="2199"/>
    <n v="1050"/>
    <n v="0.48"/>
    <n v="0.48"/>
    <x v="2"/>
    <n v="178912"/>
    <n v="393427488"/>
  </r>
  <r>
    <x v="23"/>
    <s v="Electronics|Mobiles&amp;Accessories|MobileAccessories|Chargers|PowerBanks"/>
    <x v="7"/>
    <n v="1149"/>
    <n v="2199"/>
    <n v="1050"/>
    <n v="0.65"/>
    <n v="0.48"/>
    <x v="2"/>
    <n v="178912"/>
    <n v="393427488"/>
  </r>
  <r>
    <x v="24"/>
    <s v="Computers&amp;Accessories|Accessories&amp;Peripherals|Cables&amp;Accessories|Cables|USBCables"/>
    <x v="8"/>
    <n v="709"/>
    <n v="1999"/>
    <n v="1290"/>
    <n v="0.6"/>
    <n v="0.65"/>
    <x v="1"/>
    <n v="178817"/>
    <n v="357455183"/>
  </r>
  <r>
    <x v="25"/>
    <s v="Electronics|Headphones,Earbuds&amp;Accessories|Headphones|In-Ear"/>
    <x v="1"/>
    <n v="599"/>
    <n v="1490"/>
    <n v="891"/>
    <n v="0.69"/>
    <n v="0.6"/>
    <x v="1"/>
    <n v="161679"/>
    <n v="240901710"/>
  </r>
  <r>
    <x v="26"/>
    <s v="Electronics|Headphones,Earbuds&amp;Accessories|Headphones|In-Ear"/>
    <x v="1"/>
    <n v="455"/>
    <n v="1490"/>
    <n v="1035"/>
    <n v="0.41"/>
    <n v="0.69"/>
    <x v="1"/>
    <n v="161677"/>
    <n v="240898730"/>
  </r>
  <r>
    <x v="27"/>
    <s v="Computers&amp;Accessories|NetworkingDevices|Repeaters&amp;Extenders"/>
    <x v="9"/>
    <n v="1469"/>
    <n v="2499"/>
    <n v="1030"/>
    <n v="0.65"/>
    <n v="0.41"/>
    <x v="5"/>
    <n v="156638"/>
    <n v="391438362"/>
  </r>
  <r>
    <x v="28"/>
    <s v="Electronics|Headphones,Earbuds&amp;Accessories|Headphones|In-Ear"/>
    <x v="1"/>
    <n v="1399"/>
    <n v="3990"/>
    <n v="2591"/>
    <n v="0.71"/>
    <n v="0.65"/>
    <x v="1"/>
    <n v="141841"/>
    <n v="565945590"/>
  </r>
  <r>
    <x v="29"/>
    <s v="Electronics|Accessories|MemoryCards|MicroSD"/>
    <x v="5"/>
    <n v="1149"/>
    <n v="3999"/>
    <n v="2850"/>
    <n v="0.68"/>
    <n v="0.71"/>
    <x v="2"/>
    <n v="140036"/>
    <n v="560003964"/>
  </r>
  <r>
    <x v="30"/>
    <s v="Electronics|Accessories|MemoryCards|MicroSD"/>
    <x v="5"/>
    <n v="599"/>
    <n v="1899"/>
    <n v="1300"/>
    <n v="0.74"/>
    <n v="0.68"/>
    <x v="2"/>
    <n v="140036"/>
    <n v="265928364"/>
  </r>
  <r>
    <x v="29"/>
    <s v="Electronics|Accessories|MemoryCards|MicroSD"/>
    <x v="5"/>
    <n v="1059"/>
    <n v="3999"/>
    <n v="2940"/>
    <n v="0.19"/>
    <n v="0.74"/>
    <x v="2"/>
    <n v="140035"/>
    <n v="559999965"/>
  </r>
  <r>
    <x v="31"/>
    <s v="Electronics|Headphones,Earbuds&amp;Accessories|Headphones|In-Ear"/>
    <x v="1"/>
    <n v="1499"/>
    <n v="4490"/>
    <n v="2991"/>
    <n v="0.19"/>
    <n v="0.67"/>
    <x v="6"/>
    <n v="136954"/>
    <n v="614923460"/>
  </r>
  <r>
    <x v="32"/>
    <s v="Electronics|Mobiles&amp;Accessories|Smartphones&amp;BasicMobiles|BasicMobiles"/>
    <x v="10"/>
    <n v="1299"/>
    <n v="1599"/>
    <n v="300"/>
    <n v="0.22"/>
    <n v="0.19"/>
    <x v="7"/>
    <n v="128311"/>
    <n v="205169289"/>
  </r>
  <r>
    <x v="33"/>
    <s v="Electronics|Mobiles&amp;Accessories|Smartphones&amp;BasicMobiles|BasicMobiles"/>
    <x v="10"/>
    <n v="1299"/>
    <n v="1599"/>
    <n v="300"/>
    <n v="0.22"/>
    <n v="0.19"/>
    <x v="7"/>
    <n v="128311"/>
    <n v="205169289"/>
  </r>
  <r>
    <x v="34"/>
    <s v="Electronics|Mobiles&amp;Accessories|Smartphones&amp;BasicMobiles|BasicMobiles"/>
    <x v="10"/>
    <n v="1324"/>
    <n v="1699"/>
    <n v="375"/>
    <n v="0.32"/>
    <n v="0.22"/>
    <x v="7"/>
    <n v="128311"/>
    <n v="218000389"/>
  </r>
  <r>
    <x v="35"/>
    <s v="Electronics|Mobiles&amp;Accessories|Smartphones&amp;BasicMobiles|BasicMobiles"/>
    <x v="10"/>
    <n v="1324"/>
    <n v="1699"/>
    <n v="375"/>
    <n v="0.28000000000000003"/>
    <n v="0.22"/>
    <x v="7"/>
    <n v="128311"/>
    <n v="218000389"/>
  </r>
  <r>
    <x v="36"/>
    <s v="Home&amp;Kitchen|Kitchen&amp;HomeAppliances|SmallKitchenAppliances|Kettles&amp;HotWaterDispensers|ElectricKettles"/>
    <x v="11"/>
    <n v="649"/>
    <n v="1245"/>
    <n v="596"/>
    <n v="0.62"/>
    <n v="0.48"/>
    <x v="6"/>
    <n v="123365"/>
    <n v="153589425"/>
  </r>
  <r>
    <x v="37"/>
    <s v="Computers&amp;Accessories|NetworkingDevices|Routers"/>
    <x v="12"/>
    <n v="1149"/>
    <n v="1699"/>
    <n v="550"/>
    <n v="0.7"/>
    <n v="0.32"/>
    <x v="5"/>
    <n v="122478"/>
    <n v="208090122"/>
  </r>
  <r>
    <x v="38"/>
    <s v="Electronics|Headphones,Earbuds&amp;Accessories|Headphones|In-Ear"/>
    <x v="1"/>
    <n v="429"/>
    <n v="599"/>
    <n v="170"/>
    <n v="0.7"/>
    <n v="0.28000000000000003"/>
    <x v="1"/>
    <n v="119466"/>
    <n v="71560134"/>
  </r>
  <r>
    <x v="39"/>
    <s v="Electronics|Headphones,Earbuds&amp;Accessories|Headphones|In-Ear"/>
    <x v="1"/>
    <n v="1499"/>
    <n v="3990"/>
    <n v="2491"/>
    <n v="0.69"/>
    <n v="0.62"/>
    <x v="1"/>
    <n v="109864"/>
    <n v="438357360"/>
  </r>
  <r>
    <x v="40"/>
    <s v="Computers&amp;Accessories|Accessories&amp;Peripherals|Cables&amp;Accessories|Cables|USBCables"/>
    <x v="8"/>
    <n v="209"/>
    <n v="695"/>
    <n v="486"/>
    <n v="0.25"/>
    <n v="0.7"/>
    <x v="3"/>
    <n v="107687"/>
    <n v="74842465"/>
  </r>
  <r>
    <x v="40"/>
    <s v="Computers&amp;Accessories|Accessories&amp;Peripherals|Cables&amp;Accessories|Cables|USBCables"/>
    <x v="8"/>
    <n v="209"/>
    <n v="695"/>
    <n v="486"/>
    <n v="0.53"/>
    <n v="0.7"/>
    <x v="3"/>
    <n v="107686"/>
    <n v="74841770"/>
  </r>
  <r>
    <x v="41"/>
    <s v="Electronics|Headphones,Earbuds&amp;Accessories|Headphones|On-Ear"/>
    <x v="13"/>
    <n v="1220"/>
    <n v="3990"/>
    <n v="2770"/>
    <n v="0.53"/>
    <n v="0.69"/>
    <x v="1"/>
    <n v="107151"/>
    <n v="427532490"/>
  </r>
  <r>
    <x v="42"/>
    <s v="Electronics|Headphones,Earbuds&amp;Accessories|Headphones|In-Ear"/>
    <x v="1"/>
    <n v="899"/>
    <n v="4499"/>
    <n v="3600"/>
    <n v="0.33"/>
    <n v="0.8"/>
    <x v="4"/>
    <n v="103052"/>
    <n v="463630948"/>
  </r>
  <r>
    <x v="43"/>
    <s v="Electronics|Headphones,Earbuds&amp;Accessories|Headphones|In-Ear"/>
    <x v="1"/>
    <n v="1490"/>
    <n v="1990"/>
    <n v="500"/>
    <n v="0.53"/>
    <n v="0.25"/>
    <x v="1"/>
    <n v="98250"/>
    <n v="195517500"/>
  </r>
  <r>
    <x v="44"/>
    <s v="Electronics|Headphones,Earbuds&amp;Accessories|Headphones|On-Ear"/>
    <x v="13"/>
    <n v="1399"/>
    <n v="2990"/>
    <n v="1591"/>
    <n v="0.63"/>
    <n v="0.53"/>
    <x v="1"/>
    <n v="97175"/>
    <n v="290553250"/>
  </r>
  <r>
    <x v="44"/>
    <s v="Electronics|Headphones,Earbuds&amp;Accessories|Headphones|On-Ear"/>
    <x v="13"/>
    <n v="1399"/>
    <n v="2990"/>
    <n v="1591"/>
    <n v="0.53"/>
    <n v="0.53"/>
    <x v="1"/>
    <n v="97174"/>
    <n v="290550260"/>
  </r>
  <r>
    <x v="45"/>
    <s v="Computers&amp;Accessories|NetworkingDevices|NetworkAdapters|BluetoothAdapters"/>
    <x v="14"/>
    <n v="599"/>
    <n v="899"/>
    <n v="300"/>
    <n v="0.53"/>
    <n v="0.33"/>
    <x v="2"/>
    <n v="95116"/>
    <n v="85509284"/>
  </r>
  <r>
    <x v="46"/>
    <s v="Computers&amp;Accessories|Accessories&amp;Peripherals|Cables&amp;Accessories|Cables|USBCables"/>
    <x v="8"/>
    <n v="329"/>
    <n v="699"/>
    <n v="370"/>
    <n v="0.63"/>
    <n v="0.53"/>
    <x v="5"/>
    <n v="94364"/>
    <n v="65960436"/>
  </r>
  <r>
    <x v="47"/>
    <s v="Computers&amp;Accessories|Accessories&amp;Peripherals|Cables&amp;Accessories|Cables|USBCables"/>
    <x v="8"/>
    <n v="299"/>
    <n v="799"/>
    <n v="500"/>
    <n v="0.56999999999999995"/>
    <n v="0.63"/>
    <x v="5"/>
    <n v="94364"/>
    <n v="75396836"/>
  </r>
  <r>
    <x v="46"/>
    <s v="Computers&amp;Accessories|Accessories&amp;Peripherals|Cables&amp;Accessories|Cables|USBCables"/>
    <x v="8"/>
    <n v="329"/>
    <n v="699"/>
    <n v="370"/>
    <n v="0.63"/>
    <n v="0.53"/>
    <x v="5"/>
    <n v="94364"/>
    <n v="65960436"/>
  </r>
  <r>
    <x v="46"/>
    <s v="Computers&amp;Accessories|Accessories&amp;Peripherals|Cables&amp;Accessories|Cables|USBCables"/>
    <x v="8"/>
    <n v="329"/>
    <n v="699"/>
    <n v="370"/>
    <n v="0.24"/>
    <n v="0.53"/>
    <x v="5"/>
    <n v="94363"/>
    <n v="65959737"/>
  </r>
  <r>
    <x v="47"/>
    <s v="Computers&amp;Accessories|Accessories&amp;Peripherals|Cables&amp;Accessories|Cables|USBCables"/>
    <x v="8"/>
    <n v="299"/>
    <n v="799"/>
    <n v="500"/>
    <n v="0.41"/>
    <n v="0.63"/>
    <x v="5"/>
    <n v="94363"/>
    <n v="75396037"/>
  </r>
  <r>
    <x v="48"/>
    <s v="Computers&amp;Accessories|Accessories&amp;Peripherals|Cables&amp;Accessories|Cables|USBCables"/>
    <x v="8"/>
    <n v="299"/>
    <n v="699"/>
    <n v="400"/>
    <n v="0.5"/>
    <n v="0.56999999999999995"/>
    <x v="5"/>
    <n v="94363"/>
    <n v="65959737"/>
  </r>
  <r>
    <x v="49"/>
    <s v="Computers&amp;Accessories|Accessories&amp;Peripherals|Cables&amp;Accessories|Cables|USBCables"/>
    <x v="8"/>
    <n v="299"/>
    <n v="799"/>
    <n v="500"/>
    <n v="0.64"/>
    <n v="0.63"/>
    <x v="5"/>
    <n v="94363"/>
    <n v="75396037"/>
  </r>
  <r>
    <x v="50"/>
    <s v="Electronics|Cameras&amp;Photography|SecurityCameras|DomeCameras"/>
    <x v="15"/>
    <n v="2499"/>
    <n v="3299"/>
    <n v="800"/>
    <n v="0.5"/>
    <n v="0.24"/>
    <x v="5"/>
    <n v="93112"/>
    <n v="307176488"/>
  </r>
  <r>
    <x v="51"/>
    <s v="Electronics|Headphones,Earbuds&amp;Accessories|Headphones|In-Ear"/>
    <x v="1"/>
    <n v="499"/>
    <n v="999"/>
    <n v="500"/>
    <n v="0.7"/>
    <n v="0.5"/>
    <x v="6"/>
    <n v="92995"/>
    <n v="92902005"/>
  </r>
  <r>
    <x v="52"/>
    <s v="Computers&amp;Accessories|Components|InternalSolidStateDrives"/>
    <x v="16"/>
    <n v="1815"/>
    <n v="3100"/>
    <n v="1285"/>
    <n v="0.7"/>
    <n v="0.41"/>
    <x v="3"/>
    <n v="92925"/>
    <n v="288067500"/>
  </r>
  <r>
    <x v="53"/>
    <s v="Computers&amp;Accessories|Accessories&amp;Peripherals|Cables&amp;Accessories|Cables|USBCables"/>
    <x v="8"/>
    <n v="199"/>
    <n v="395"/>
    <n v="196"/>
    <n v="0.65"/>
    <n v="0.5"/>
    <x v="5"/>
    <n v="92595"/>
    <n v="36575025"/>
  </r>
  <r>
    <x v="54"/>
    <s v="Computers&amp;Accessories|Accessories&amp;Peripherals|Cables&amp;Accessories|Cables|USBCables"/>
    <x v="8"/>
    <n v="179"/>
    <n v="500"/>
    <n v="321"/>
    <n v="0.66"/>
    <n v="0.64"/>
    <x v="5"/>
    <n v="92595"/>
    <n v="46297500"/>
  </r>
  <r>
    <x v="53"/>
    <s v="Computers&amp;Accessories|Accessories&amp;Peripherals|Cables&amp;Accessories|Cables|USBCables"/>
    <x v="8"/>
    <n v="199"/>
    <n v="395"/>
    <n v="196"/>
    <n v="0.56000000000000005"/>
    <n v="0.5"/>
    <x v="5"/>
    <n v="92595"/>
    <n v="36575025"/>
  </r>
  <r>
    <x v="55"/>
    <s v="Electronics|WearableTechnology|SmartWatches"/>
    <x v="17"/>
    <n v="1499"/>
    <n v="4999"/>
    <n v="3500"/>
    <n v="0.69"/>
    <n v="0.7"/>
    <x v="7"/>
    <n v="92588"/>
    <n v="462847412"/>
  </r>
  <r>
    <x v="56"/>
    <s v="Electronics|WearableTechnology|SmartWatches"/>
    <x v="17"/>
    <n v="1499"/>
    <n v="4999"/>
    <n v="3500"/>
    <n v="0.63"/>
    <n v="0.7"/>
    <x v="7"/>
    <n v="92588"/>
    <n v="462847412"/>
  </r>
  <r>
    <x v="57"/>
    <s v="Electronics|Headphones,Earbuds&amp;Accessories|Headphones|In-Ear"/>
    <x v="1"/>
    <n v="449"/>
    <n v="1290"/>
    <n v="841"/>
    <n v="0.73"/>
    <n v="0.65"/>
    <x v="1"/>
    <n v="91770"/>
    <n v="118383300"/>
  </r>
  <r>
    <x v="58"/>
    <s v="Electronics|Headphones,Earbuds&amp;Accessories|Headphones|On-Ear"/>
    <x v="13"/>
    <n v="849"/>
    <n v="2490"/>
    <n v="1641"/>
    <n v="0.73"/>
    <n v="0.66"/>
    <x v="5"/>
    <n v="91188"/>
    <n v="227058120"/>
  </r>
  <r>
    <x v="59"/>
    <s v="Electronics|Headphones,Earbuds&amp;Accessories|Headphones|In-Ear"/>
    <x v="1"/>
    <n v="1499"/>
    <n v="2999"/>
    <n v="1500"/>
    <n v="0.24"/>
    <n v="0.5"/>
    <x v="8"/>
    <n v="87798"/>
    <n v="263306202"/>
  </r>
  <r>
    <x v="60"/>
    <s v="Electronics|Headphones,Earbuds&amp;Accessories|Headphones|In-Ear"/>
    <x v="1"/>
    <n v="599"/>
    <n v="1800"/>
    <n v="1201"/>
    <n v="0.16"/>
    <n v="0.67"/>
    <x v="9"/>
    <n v="83996"/>
    <n v="151192800"/>
  </r>
  <r>
    <x v="61"/>
    <s v="Computers&amp;Accessories|ExternalDevices&amp;DataStorage|PenDrives"/>
    <x v="4"/>
    <n v="729"/>
    <n v="1650"/>
    <n v="921"/>
    <n v="0.71"/>
    <n v="0.56000000000000005"/>
    <x v="2"/>
    <n v="82356"/>
    <n v="135887400"/>
  </r>
  <r>
    <x v="62"/>
    <s v="Electronics|Headphones,Earbuds&amp;Accessories|Headphones|In-Ear"/>
    <x v="1"/>
    <n v="329"/>
    <n v="999"/>
    <n v="670"/>
    <n v="0.71"/>
    <n v="0.67"/>
    <x v="6"/>
    <n v="77027"/>
    <n v="76949973"/>
  </r>
  <r>
    <x v="63"/>
    <s v="Electronics|Headphones,Earbuds&amp;Accessories|Headphones|In-Ear"/>
    <x v="1"/>
    <n v="399"/>
    <n v="1290"/>
    <n v="891"/>
    <n v="0.44"/>
    <n v="0.69"/>
    <x v="5"/>
    <n v="76042"/>
    <n v="98094180"/>
  </r>
  <r>
    <x v="64"/>
    <s v="Computers&amp;Accessories|Accessories&amp;Peripherals|Cables&amp;Accessories|Cables|USBCables"/>
    <x v="8"/>
    <n v="299"/>
    <n v="800"/>
    <n v="501"/>
    <n v="0.59"/>
    <n v="0.63"/>
    <x v="3"/>
    <n v="74977"/>
    <n v="59981600"/>
  </r>
  <r>
    <x v="65"/>
    <s v="Computers&amp;Accessories|Accessories&amp;Peripherals|Cables&amp;Accessories|Cables|USBCables"/>
    <x v="8"/>
    <n v="199"/>
    <n v="750"/>
    <n v="551"/>
    <n v="0.6"/>
    <n v="0.73"/>
    <x v="3"/>
    <n v="74976"/>
    <n v="56232000"/>
  </r>
  <r>
    <x v="65"/>
    <s v="Computers&amp;Accessories|Accessories&amp;Peripherals|Cables&amp;Accessories|Cables|USBCables"/>
    <x v="8"/>
    <n v="199"/>
    <n v="750"/>
    <n v="551"/>
    <n v="0.36"/>
    <n v="0.73"/>
    <x v="3"/>
    <n v="74976"/>
    <n v="56232000"/>
  </r>
  <r>
    <x v="66"/>
    <s v="Computers&amp;Accessories|ExternalDevices&amp;DataStorage|ExternalHardDisks"/>
    <x v="18"/>
    <n v="5599"/>
    <n v="7350"/>
    <n v="1751"/>
    <n v="0.68"/>
    <n v="0.24"/>
    <x v="0"/>
    <n v="73005"/>
    <n v="536586750"/>
  </r>
  <r>
    <x v="67"/>
    <s v="Electronics|Headphones,Earbuds&amp;Accessories|Headphones|In-Ear"/>
    <x v="1"/>
    <n v="1679"/>
    <n v="1999"/>
    <n v="320"/>
    <n v="0.68"/>
    <n v="0.16"/>
    <x v="1"/>
    <n v="72563"/>
    <n v="145053437"/>
  </r>
  <r>
    <x v="68"/>
    <s v="Electronics|WearableTechnology|SmartWatches"/>
    <x v="17"/>
    <n v="2299"/>
    <n v="7990"/>
    <n v="5691"/>
    <n v="0.43"/>
    <n v="0.71"/>
    <x v="5"/>
    <n v="69622"/>
    <n v="556279780"/>
  </r>
  <r>
    <x v="68"/>
    <s v="Electronics|WearableTechnology|SmartWatches"/>
    <x v="17"/>
    <n v="2299"/>
    <n v="7990"/>
    <n v="5691"/>
    <n v="0.43"/>
    <n v="0.71"/>
    <x v="5"/>
    <n v="69619"/>
    <n v="556255810"/>
  </r>
  <r>
    <x v="69"/>
    <s v="Electronics|Accessories|MemoryCards|SecureDigitalCards"/>
    <x v="19"/>
    <n v="449"/>
    <n v="800"/>
    <n v="351"/>
    <n v="0.73"/>
    <n v="0.44"/>
    <x v="0"/>
    <n v="69585"/>
    <n v="55668000"/>
  </r>
  <r>
    <x v="70"/>
    <s v="Electronics|HomeTheater,TV&amp;Video|Accessories|Cables|RCACables"/>
    <x v="20"/>
    <n v="489"/>
    <n v="1200"/>
    <n v="711"/>
    <n v="0.43"/>
    <n v="0.59"/>
    <x v="0"/>
    <n v="69538"/>
    <n v="83445600"/>
  </r>
  <r>
    <x v="71"/>
    <s v="MusicalInstruments|Microphones|Condenser"/>
    <x v="21"/>
    <n v="798"/>
    <n v="1995"/>
    <n v="1197"/>
    <n v="0.47"/>
    <n v="0.6"/>
    <x v="7"/>
    <n v="68664"/>
    <n v="136984680"/>
  </r>
  <r>
    <x v="72"/>
    <s v="Computers&amp;Accessories|NetworkingDevices|Routers"/>
    <x v="12"/>
    <n v="1529"/>
    <n v="2399"/>
    <n v="870"/>
    <n v="0.47"/>
    <n v="0.36"/>
    <x v="2"/>
    <n v="68409"/>
    <n v="164113191"/>
  </r>
  <r>
    <x v="73"/>
    <s v="Electronics|WearableTechnology|SmartWatches"/>
    <x v="17"/>
    <n v="1599"/>
    <n v="4999"/>
    <n v="3400"/>
    <n v="0.68"/>
    <n v="0.68"/>
    <x v="7"/>
    <n v="67951"/>
    <n v="339687049"/>
  </r>
  <r>
    <x v="73"/>
    <s v="Electronics|WearableTechnology|SmartWatches"/>
    <x v="17"/>
    <n v="1599"/>
    <n v="4999"/>
    <n v="3400"/>
    <n v="0.33"/>
    <n v="0.68"/>
    <x v="7"/>
    <n v="67950"/>
    <n v="339682050"/>
  </r>
  <r>
    <x v="74"/>
    <s v="Electronics|Accessories|MemoryCards|MicroSD"/>
    <x v="5"/>
    <n v="569"/>
    <n v="1000"/>
    <n v="431"/>
    <n v="0.33"/>
    <n v="0.43"/>
    <x v="0"/>
    <n v="67262"/>
    <n v="67262000"/>
  </r>
  <r>
    <x v="75"/>
    <s v="Electronics|Accessories|MemoryCards|MicroSD"/>
    <x v="5"/>
    <n v="1989"/>
    <n v="3500"/>
    <n v="1511"/>
    <n v="0.22"/>
    <n v="0.43"/>
    <x v="0"/>
    <n v="67260"/>
    <n v="235410000"/>
  </r>
  <r>
    <x v="76"/>
    <s v="Electronics|Accessories|MemoryCards|MicroSD"/>
    <x v="5"/>
    <n v="649"/>
    <n v="2400"/>
    <n v="1751"/>
    <n v="0.04"/>
    <n v="0.73"/>
    <x v="0"/>
    <n v="67260"/>
    <n v="161424000"/>
  </r>
  <r>
    <x v="74"/>
    <s v="Electronics|Accessories|MemoryCards|MicroSD"/>
    <x v="5"/>
    <n v="569"/>
    <n v="1000"/>
    <n v="431"/>
    <n v="0.64"/>
    <n v="0.43"/>
    <x v="0"/>
    <n v="67259"/>
    <n v="67259000"/>
  </r>
  <r>
    <x v="77"/>
    <s v="Electronics|Accessories|MemoryCards|MicroSD"/>
    <x v="5"/>
    <n v="959"/>
    <n v="1800"/>
    <n v="841"/>
    <n v="0.64"/>
    <n v="0.47"/>
    <x v="0"/>
    <n v="67259"/>
    <n v="121066200"/>
  </r>
  <r>
    <x v="78"/>
    <s v="Electronics|Accessories|MemoryCards|MicroSD"/>
    <x v="5"/>
    <n v="369"/>
    <n v="700"/>
    <n v="331"/>
    <n v="0.3"/>
    <n v="0.47"/>
    <x v="0"/>
    <n v="67259"/>
    <n v="47081300"/>
  </r>
  <r>
    <x v="79"/>
    <s v="Electronics|HomeAudio|Speakers|BluetoothSpeakers"/>
    <x v="22"/>
    <n v="549"/>
    <n v="999"/>
    <n v="450"/>
    <n v="0.59"/>
    <n v="0.45"/>
    <x v="6"/>
    <n v="64705"/>
    <n v="64640295"/>
  </r>
  <r>
    <x v="80"/>
    <s v="Computers&amp;Accessories|ExternalDevices&amp;DataStorage|PenDrives"/>
    <x v="4"/>
    <n v="475"/>
    <n v="1500"/>
    <n v="1025"/>
    <n v="0.28000000000000003"/>
    <n v="0.68"/>
    <x v="5"/>
    <n v="64273"/>
    <n v="96409500"/>
  </r>
  <r>
    <x v="81"/>
    <s v="Electronics|HomeAudio|Speakers|BluetoothSpeakers"/>
    <x v="22"/>
    <n v="1999"/>
    <n v="2999"/>
    <n v="1000"/>
    <n v="0.47"/>
    <n v="0.33"/>
    <x v="2"/>
    <n v="63899"/>
    <n v="191633101"/>
  </r>
  <r>
    <x v="82"/>
    <s v="Home&amp;Kitchen|Kitchen&amp;HomeAppliances|SmallKitchenAppliances|Kettles&amp;HotWaterDispensers|ElectricKettles"/>
    <x v="11"/>
    <n v="749"/>
    <n v="1445"/>
    <n v="696"/>
    <n v="0.6"/>
    <n v="0.48"/>
    <x v="6"/>
    <n v="63350"/>
    <n v="91540750"/>
  </r>
  <r>
    <x v="83"/>
    <s v="Computers&amp;Accessories|Accessories&amp;Peripherals|Keyboards,Mice&amp;InputDevices|Mice"/>
    <x v="23"/>
    <n v="599"/>
    <n v="895"/>
    <n v="296"/>
    <n v="0.18"/>
    <n v="0.33"/>
    <x v="0"/>
    <n v="61314"/>
    <n v="54876030"/>
  </r>
  <r>
    <x v="84"/>
    <s v="Electronics|Headphones,Earbuds&amp;Accessories|Headphones|On-Ear"/>
    <x v="13"/>
    <n v="599"/>
    <n v="1399"/>
    <n v="800"/>
    <n v="0.28000000000000003"/>
    <n v="0.56999999999999995"/>
    <x v="4"/>
    <n v="60026"/>
    <n v="83976374"/>
  </r>
  <r>
    <x v="85"/>
    <s v="Electronics|Mobiles&amp;Accessories|Smartphones&amp;BasicMobiles|Smartphones"/>
    <x v="2"/>
    <n v="12490"/>
    <n v="15990"/>
    <n v="3500"/>
    <n v="0.32"/>
    <n v="0.22"/>
    <x v="5"/>
    <n v="58506"/>
    <n v="935510940"/>
  </r>
  <r>
    <x v="86"/>
    <s v="Electronics|Headphones,Earbuds&amp;Accessories|Headphones|In-Ear"/>
    <x v="1"/>
    <n v="599"/>
    <n v="2499"/>
    <n v="1900"/>
    <n v="0.32"/>
    <n v="0.76"/>
    <x v="6"/>
    <n v="58162"/>
    <n v="145346838"/>
  </r>
  <r>
    <x v="87"/>
    <s v="Electronics|Mobiles&amp;Accessories|Smartphones&amp;BasicMobiles|Smartphones"/>
    <x v="2"/>
    <n v="12999"/>
    <n v="13499"/>
    <n v="500"/>
    <n v="0.32"/>
    <n v="0.04"/>
    <x v="1"/>
    <n v="56098"/>
    <n v="757266902"/>
  </r>
  <r>
    <x v="88"/>
    <s v="Computers&amp;Accessories|ExternalDevices&amp;DataStorage|PenDrives"/>
    <x v="4"/>
    <n v="889"/>
    <n v="2500"/>
    <n v="1611"/>
    <n v="0.28000000000000003"/>
    <n v="0.64"/>
    <x v="2"/>
    <n v="55747"/>
    <n v="139367500"/>
  </r>
  <r>
    <x v="89"/>
    <s v="Electronics|Headphones,Earbuds&amp;Accessories|Headphones|Over-Ear"/>
    <x v="24"/>
    <n v="1799"/>
    <n v="4999"/>
    <n v="3200"/>
    <n v="0.66"/>
    <n v="0.64"/>
    <x v="1"/>
    <n v="55192"/>
    <n v="275904808"/>
  </r>
  <r>
    <x v="90"/>
    <s v="Computers&amp;Accessories|Accessories&amp;Peripherals|Keyboards,Mice&amp;InputDevices|Mice"/>
    <x v="23"/>
    <n v="699"/>
    <n v="995"/>
    <n v="296"/>
    <n v="0.62"/>
    <n v="0.3"/>
    <x v="3"/>
    <n v="54405"/>
    <n v="54132975"/>
  </r>
  <r>
    <x v="91"/>
    <s v="Computers&amp;Accessories|Accessories&amp;Peripherals|Keyboards,Mice&amp;InputDevices|Mice"/>
    <x v="23"/>
    <n v="269"/>
    <n v="649"/>
    <n v="380"/>
    <n v="0.62"/>
    <n v="0.59"/>
    <x v="2"/>
    <n v="54315"/>
    <n v="35250435"/>
  </r>
  <r>
    <x v="92"/>
    <s v="Home&amp;Kitchen|Kitchen&amp;HomeAppliances|SmallKitchenAppliances|InductionCooktop"/>
    <x v="25"/>
    <n v="1699"/>
    <n v="3193"/>
    <n v="1494"/>
    <n v="0.11"/>
    <n v="0.47"/>
    <x v="4"/>
    <n v="54032"/>
    <n v="172524176"/>
  </r>
  <r>
    <x v="93"/>
    <s v="Home&amp;Kitchen|Heating,Cooling&amp;AirQuality|WaterHeaters&amp;Geysers|InstantWaterHeaters"/>
    <x v="26"/>
    <n v="1439"/>
    <n v="1999"/>
    <n v="560"/>
    <n v="0.44"/>
    <n v="0.28000000000000003"/>
    <x v="10"/>
    <n v="53803"/>
    <n v="107552197"/>
  </r>
  <r>
    <x v="94"/>
    <s v="Electronics|Headphones,Earbuds&amp;Accessories|Headphones|In-Ear"/>
    <x v="1"/>
    <n v="799"/>
    <n v="1499"/>
    <n v="700"/>
    <n v="0.37"/>
    <n v="0.47"/>
    <x v="1"/>
    <n v="53648"/>
    <n v="80418352"/>
  </r>
  <r>
    <x v="95"/>
    <s v="Computers&amp;Accessories|ExternalDevices&amp;DataStorage|PenDrives"/>
    <x v="4"/>
    <n v="1109"/>
    <n v="2800"/>
    <n v="1691"/>
    <n v="0.27"/>
    <n v="0.6"/>
    <x v="2"/>
    <n v="53464"/>
    <n v="149699200"/>
  </r>
  <r>
    <x v="96"/>
    <s v="Computers&amp;Accessories|ExternalDevices&amp;DataStorage|ExternalHardDisks"/>
    <x v="18"/>
    <n v="4098"/>
    <n v="4999"/>
    <n v="901"/>
    <n v="0.44"/>
    <n v="0.18"/>
    <x v="3"/>
    <n v="50810"/>
    <n v="253999190"/>
  </r>
  <r>
    <x v="97"/>
    <s v="Electronics|Mobiles&amp;Accessories|Smartphones&amp;BasicMobiles|Smartphones"/>
    <x v="2"/>
    <n v="12999"/>
    <n v="17999"/>
    <n v="5000"/>
    <n v="0.25"/>
    <n v="0.28000000000000003"/>
    <x v="1"/>
    <n v="50772"/>
    <n v="913845228"/>
  </r>
  <r>
    <x v="98"/>
    <s v="Electronics|Mobiles&amp;Accessories|Smartphones&amp;BasicMobiles|Smartphones"/>
    <x v="2"/>
    <n v="12999"/>
    <n v="18999"/>
    <n v="6000"/>
    <n v="0.22"/>
    <n v="0.32"/>
    <x v="1"/>
    <n v="50772"/>
    <n v="964617228"/>
  </r>
  <r>
    <x v="99"/>
    <s v="Electronics|Mobiles&amp;Accessories|Smartphones&amp;BasicMobiles|Smartphones"/>
    <x v="2"/>
    <n v="12999"/>
    <n v="18999"/>
    <n v="6000"/>
    <n v="0.43"/>
    <n v="0.32"/>
    <x v="1"/>
    <n v="50772"/>
    <n v="964617228"/>
  </r>
  <r>
    <x v="100"/>
    <s v="Electronics|Mobiles&amp;Accessories|Smartphones&amp;BasicMobiles|Smartphones"/>
    <x v="2"/>
    <n v="12999"/>
    <n v="18999"/>
    <n v="6000"/>
    <n v="0.33"/>
    <n v="0.32"/>
    <x v="1"/>
    <n v="50772"/>
    <n v="964617228"/>
  </r>
  <r>
    <x v="101"/>
    <s v="Computers&amp;Accessories|ExternalDevices&amp;DataStorage|ExternalHardDisks"/>
    <x v="18"/>
    <n v="5799"/>
    <n v="7999"/>
    <n v="2200"/>
    <n v="0.38"/>
    <n v="0.28000000000000003"/>
    <x v="3"/>
    <n v="50273"/>
    <n v="402133727"/>
  </r>
  <r>
    <x v="102"/>
    <s v="Computers&amp;Accessories|NetworkingDevices|Repeaters&amp;Extenders"/>
    <x v="9"/>
    <n v="1889"/>
    <n v="5499"/>
    <n v="3610"/>
    <n v="0.33"/>
    <n v="0.66"/>
    <x v="5"/>
    <n v="49551"/>
    <n v="272480949"/>
  </r>
  <r>
    <x v="103"/>
    <s v="Electronics|WearableTechnology|SmartWatches"/>
    <x v="17"/>
    <n v="2999"/>
    <n v="7990"/>
    <n v="4991"/>
    <n v="0.38"/>
    <n v="0.62"/>
    <x v="1"/>
    <n v="48449"/>
    <n v="387107510"/>
  </r>
  <r>
    <x v="103"/>
    <s v="Electronics|WearableTechnology|SmartWatches"/>
    <x v="17"/>
    <n v="2999"/>
    <n v="7990"/>
    <n v="4991"/>
    <n v="0.43"/>
    <n v="0.62"/>
    <x v="1"/>
    <n v="48448"/>
    <n v="387099520"/>
  </r>
  <r>
    <x v="104"/>
    <s v="Electronics|Headphones,Earbuds&amp;Accessories|Headphones|In-Ear"/>
    <x v="1"/>
    <n v="1199"/>
    <n v="5999"/>
    <n v="4800"/>
    <n v="0.43"/>
    <n v="0.8"/>
    <x v="6"/>
    <n v="47521"/>
    <n v="285078479"/>
  </r>
  <r>
    <x v="105"/>
    <s v="Home&amp;Kitchen|Kitchen&amp;HomeAppliances|Vacuum,Cleaning&amp;Ironing|Irons,Steamers&amp;Accessories|Irons|DryIrons"/>
    <x v="27"/>
    <n v="775"/>
    <n v="875"/>
    <n v="100"/>
    <n v="0.63"/>
    <n v="0.11"/>
    <x v="5"/>
    <n v="46647"/>
    <n v="40816125"/>
  </r>
  <r>
    <x v="106"/>
    <s v="Electronics|Mobiles&amp;Accessories|MobileAccessories|AutomobileAccessories|Cradles"/>
    <x v="28"/>
    <n v="349"/>
    <n v="999"/>
    <n v="650"/>
    <n v="0.8"/>
    <n v="0.65"/>
    <x v="6"/>
    <n v="46399"/>
    <n v="46352601"/>
  </r>
  <r>
    <x v="107"/>
    <s v="Electronics|HomeTheater,TV&amp;Video|Televisions|SmartTelevisions"/>
    <x v="29"/>
    <n v="13999"/>
    <n v="24999"/>
    <n v="11000"/>
    <n v="0.54"/>
    <n v="0.44"/>
    <x v="5"/>
    <n v="45238"/>
    <n v="1130904762"/>
  </r>
  <r>
    <x v="108"/>
    <s v="Electronics|HomeTheater,TV&amp;Video|Televisions|SmartTelevisions"/>
    <x v="29"/>
    <n v="26999"/>
    <n v="42999"/>
    <n v="16000"/>
    <n v="0.75"/>
    <n v="0.37"/>
    <x v="5"/>
    <n v="45238"/>
    <n v="1945188762"/>
  </r>
  <r>
    <x v="109"/>
    <s v="Electronics|HomeTheater,TV&amp;Video|Televisions|SmartTelevisions"/>
    <x v="29"/>
    <n v="32999"/>
    <n v="44999"/>
    <n v="12000"/>
    <n v="0.68"/>
    <n v="0.27"/>
    <x v="5"/>
    <n v="45238"/>
    <n v="2035664762"/>
  </r>
  <r>
    <x v="107"/>
    <s v="Electronics|HomeTheater,TV&amp;Video|Televisions|SmartTelevisions"/>
    <x v="29"/>
    <n v="13999"/>
    <n v="24999"/>
    <n v="11000"/>
    <n v="0.38"/>
    <n v="0.44"/>
    <x v="5"/>
    <n v="45237"/>
    <n v="1130879763"/>
  </r>
  <r>
    <x v="110"/>
    <s v="Home&amp;Kitchen|Kitchen&amp;HomeAppliances|SmallKitchenAppliances|DigitalKitchenScales"/>
    <x v="30"/>
    <n v="293"/>
    <n v="499"/>
    <n v="206"/>
    <n v="0.64"/>
    <n v="0.41"/>
    <x v="6"/>
    <n v="44994"/>
    <n v="22452006"/>
  </r>
  <r>
    <x v="111"/>
    <s v="Electronics|Cameras&amp;Photography|SecurityCameras|DomeCameras"/>
    <x v="15"/>
    <n v="4499"/>
    <n v="5999"/>
    <n v="1500"/>
    <n v="0"/>
    <n v="0.25"/>
    <x v="2"/>
    <n v="44696"/>
    <n v="268131304"/>
  </r>
  <r>
    <x v="112"/>
    <s v="Electronics|HomeTheater,TV&amp;Video|Accessories|Cables|HDMICables"/>
    <x v="0"/>
    <n v="467"/>
    <n v="599"/>
    <n v="132"/>
    <n v="0.39"/>
    <n v="0.22"/>
    <x v="0"/>
    <n v="44054"/>
    <n v="26388346"/>
  </r>
  <r>
    <x v="113"/>
    <s v="Home&amp;Kitchen|Kitchen&amp;HomeAppliances|SmallKitchenAppliances|MixerGrinders"/>
    <x v="31"/>
    <n v="1299"/>
    <n v="3500"/>
    <n v="2201"/>
    <n v="0.56999999999999995"/>
    <n v="0.63"/>
    <x v="4"/>
    <n v="44050"/>
    <n v="154175000"/>
  </r>
  <r>
    <x v="114"/>
    <s v="Computers&amp;Accessories|Accessories&amp;Peripherals|Cables&amp;Accessories|Cables|USBCables"/>
    <x v="8"/>
    <n v="199"/>
    <n v="349"/>
    <n v="150"/>
    <n v="0.57999999999999996"/>
    <n v="0.43"/>
    <x v="7"/>
    <n v="43994"/>
    <n v="15353906"/>
  </r>
  <r>
    <x v="115"/>
    <s v="Computers&amp;Accessories|Accessories&amp;Peripherals|Cables&amp;Accessories|Cables|USBCables"/>
    <x v="8"/>
    <n v="199"/>
    <n v="299"/>
    <n v="100"/>
    <n v="0.43"/>
    <n v="0.33"/>
    <x v="7"/>
    <n v="43994"/>
    <n v="13154206"/>
  </r>
  <r>
    <x v="116"/>
    <s v="Computers&amp;Accessories|Accessories&amp;Peripherals|Cables&amp;Accessories|Cables|USBCables"/>
    <x v="8"/>
    <n v="249"/>
    <n v="399"/>
    <n v="150"/>
    <n v="0.08"/>
    <n v="0.38"/>
    <x v="7"/>
    <n v="43994"/>
    <n v="17553606"/>
  </r>
  <r>
    <x v="115"/>
    <s v="Computers&amp;Accessories|Accessories&amp;Peripherals|Cables&amp;Accessories|Cables|USBCables"/>
    <x v="8"/>
    <n v="199"/>
    <n v="299"/>
    <n v="100"/>
    <n v="0.43"/>
    <n v="0.33"/>
    <x v="7"/>
    <n v="43994"/>
    <n v="13154206"/>
  </r>
  <r>
    <x v="116"/>
    <s v="Computers&amp;Accessories|Accessories&amp;Peripherals|Cables&amp;Accessories|Cables|USBCables"/>
    <x v="8"/>
    <n v="249"/>
    <n v="399"/>
    <n v="150"/>
    <n v="0.48"/>
    <n v="0.38"/>
    <x v="7"/>
    <n v="43994"/>
    <n v="17553606"/>
  </r>
  <r>
    <x v="114"/>
    <s v="Computers&amp;Accessories|Accessories&amp;Peripherals|Cables&amp;Accessories|Cables|USBCables"/>
    <x v="8"/>
    <n v="199"/>
    <n v="349"/>
    <n v="150"/>
    <n v="0.54"/>
    <n v="0.43"/>
    <x v="7"/>
    <n v="43994"/>
    <n v="15353906"/>
  </r>
  <r>
    <x v="114"/>
    <s v="Computers&amp;Accessories|Accessories&amp;Peripherals|Cables&amp;Accessories|Cables|USBCables"/>
    <x v="8"/>
    <n v="199"/>
    <n v="349"/>
    <n v="150"/>
    <n v="0.64"/>
    <n v="0.43"/>
    <x v="7"/>
    <n v="43993"/>
    <n v="15353557"/>
  </r>
  <r>
    <x v="117"/>
    <s v="Home&amp;Kitchen|Kitchen&amp;HomeAppliances|SmallKitchenAppliances|MixerGrinders"/>
    <x v="31"/>
    <n v="3249"/>
    <n v="6295"/>
    <n v="3046"/>
    <n v="0.25"/>
    <n v="0.48"/>
    <x v="6"/>
    <n v="43070"/>
    <n v="271125650"/>
  </r>
  <r>
    <x v="118"/>
    <s v="Electronics|Headphones,Earbuds&amp;Accessories|Headphones|On-Ear"/>
    <x v="13"/>
    <n v="1499"/>
    <n v="3999"/>
    <n v="2500"/>
    <n v="0.59"/>
    <n v="0.63"/>
    <x v="5"/>
    <n v="42775"/>
    <n v="171057225"/>
  </r>
  <r>
    <x v="119"/>
    <s v="Electronics|Mobiles&amp;Accessories|MobileAccessories|Stands"/>
    <x v="32"/>
    <n v="99"/>
    <n v="499"/>
    <n v="400"/>
    <n v="0.33"/>
    <n v="0.8"/>
    <x v="2"/>
    <n v="42641"/>
    <n v="21277859"/>
  </r>
  <r>
    <x v="120"/>
    <s v="Computers&amp;Accessories|Accessories&amp;Peripherals|Cables&amp;Accessories|Cables|USBCables"/>
    <x v="8"/>
    <n v="689"/>
    <n v="1500"/>
    <n v="811"/>
    <n v="0.5"/>
    <n v="0.54"/>
    <x v="5"/>
    <n v="42301"/>
    <n v="63451500"/>
  </r>
  <r>
    <x v="121"/>
    <s v="Electronics|WearableTechnology|SmartWatches"/>
    <x v="17"/>
    <n v="2499"/>
    <n v="9999"/>
    <n v="7500"/>
    <n v="0.25"/>
    <n v="0.75"/>
    <x v="1"/>
    <n v="42139"/>
    <n v="421347861"/>
  </r>
  <r>
    <x v="122"/>
    <s v="Computers&amp;Accessories|ExternalDevices&amp;DataStorage|ExternalSolidStateDrives"/>
    <x v="33"/>
    <n v="10389"/>
    <n v="32000"/>
    <n v="21611"/>
    <n v="0.27"/>
    <n v="0.68"/>
    <x v="0"/>
    <n v="41398"/>
    <n v="1324736000"/>
  </r>
  <r>
    <x v="123"/>
    <s v="Home&amp;Kitchen|Kitchen&amp;HomeAppliances|SmallKitchenAppliances|MixerGrinders"/>
    <x v="31"/>
    <n v="1999"/>
    <n v="3210"/>
    <n v="1211"/>
    <n v="0.22"/>
    <n v="0.38"/>
    <x v="5"/>
    <n v="41349"/>
    <n v="132730290"/>
  </r>
  <r>
    <x v="124"/>
    <s v="Electronics|HomeAudio|Speakers|BluetoothSpeakers"/>
    <x v="22"/>
    <n v="1799"/>
    <n v="4990"/>
    <n v="3191"/>
    <n v="0.38"/>
    <n v="0.64"/>
    <x v="5"/>
    <n v="41226"/>
    <n v="205717740"/>
  </r>
  <r>
    <x v="125"/>
    <s v="Electronics|Cameras&amp;Photography|Accessories|Batteries&amp;Chargers|BatteryChargers"/>
    <x v="34"/>
    <n v="299"/>
    <n v="400"/>
    <n v="101"/>
    <n v="0.61"/>
    <n v="0.25"/>
    <x v="4"/>
    <n v="40895"/>
    <n v="16358000"/>
  </r>
  <r>
    <x v="126"/>
    <s v="Home&amp;Kitchen|Kitchen&amp;HomeAppliances|SmallKitchenAppliances|SandwichMakers"/>
    <x v="35"/>
    <n v="1299"/>
    <n v="1299"/>
    <n v="0"/>
    <n v="0.44"/>
    <n v="0"/>
    <x v="5"/>
    <n v="40106"/>
    <n v="52097694"/>
  </r>
  <r>
    <x v="127"/>
    <s v="Home&amp;Kitchen|Kitchen&amp;HomeAppliances|SmallKitchenAppliances|InductionCooktop"/>
    <x v="25"/>
    <n v="3229"/>
    <n v="5295"/>
    <n v="2066"/>
    <n v="0.52"/>
    <n v="0.39"/>
    <x v="5"/>
    <n v="39724"/>
    <n v="210338580"/>
  </r>
  <r>
    <x v="128"/>
    <s v="Electronics|WearableTechnology|SmartWatches"/>
    <x v="17"/>
    <n v="2799"/>
    <n v="6499"/>
    <n v="3700"/>
    <n v="0.46"/>
    <n v="0.56999999999999995"/>
    <x v="1"/>
    <n v="38879"/>
    <n v="252674621"/>
  </r>
  <r>
    <x v="129"/>
    <s v="Electronics|WearableTechnology|SmartWatches"/>
    <x v="17"/>
    <n v="2499"/>
    <n v="5999"/>
    <n v="3500"/>
    <n v="0.54"/>
    <n v="0.57999999999999996"/>
    <x v="1"/>
    <n v="38879"/>
    <n v="233235121"/>
  </r>
  <r>
    <x v="130"/>
    <s v="Electronics|Mobiles&amp;Accessories|MobileAccessories|Chargers|AutomobileChargers"/>
    <x v="36"/>
    <n v="571"/>
    <n v="999"/>
    <n v="428"/>
    <n v="0.26"/>
    <n v="0.43"/>
    <x v="2"/>
    <n v="38221"/>
    <n v="38182779"/>
  </r>
  <r>
    <x v="131"/>
    <s v="Home&amp;Kitchen|Kitchen&amp;HomeAppliances|Vacuum,Cleaning&amp;Ironing|Irons,Steamers&amp;Accessories|Irons|SteamIrons"/>
    <x v="37"/>
    <n v="1614"/>
    <n v="1745"/>
    <n v="131"/>
    <n v="0.26"/>
    <n v="0.08"/>
    <x v="2"/>
    <n v="37974"/>
    <n v="66264630"/>
  </r>
  <r>
    <x v="132"/>
    <s v="Electronics|Headphones,Earbuds&amp;Accessories|Headphones|In-Ear"/>
    <x v="1"/>
    <n v="399"/>
    <n v="699"/>
    <n v="300"/>
    <n v="0.44"/>
    <n v="0.43"/>
    <x v="7"/>
    <n v="37817"/>
    <n v="26434083"/>
  </r>
  <r>
    <x v="133"/>
    <s v="Home&amp;Kitchen|Kitchen&amp;HomeAppliances|Vacuum,Cleaning&amp;Ironing|Irons,Steamers&amp;Accessories|Irons|DryIrons"/>
    <x v="27"/>
    <n v="616"/>
    <n v="1190"/>
    <n v="574"/>
    <n v="0.27"/>
    <n v="0.48"/>
    <x v="1"/>
    <n v="37126"/>
    <n v="44179940"/>
  </r>
  <r>
    <x v="134"/>
    <s v="Electronics|Mobiles&amp;Accessories|MobileAccessories|Chargers|PowerBanks"/>
    <x v="7"/>
    <n v="1599"/>
    <n v="3499"/>
    <n v="1900"/>
    <n v="0.31"/>
    <n v="0.54"/>
    <x v="7"/>
    <n v="36384"/>
    <n v="127307616"/>
  </r>
  <r>
    <x v="135"/>
    <s v="Electronics|Mobiles&amp;Accessories|MobileAccessories|Chargers|PowerBanks"/>
    <x v="7"/>
    <n v="900"/>
    <n v="2499"/>
    <n v="1599"/>
    <n v="0.27"/>
    <n v="0.64"/>
    <x v="7"/>
    <n v="36384"/>
    <n v="90923616"/>
  </r>
  <r>
    <x v="136"/>
    <s v="Home&amp;Kitchen|Heating,Cooling&amp;AirQuality|WaterHeaters&amp;Geysers|ImmersionRods"/>
    <x v="38"/>
    <n v="539"/>
    <n v="720"/>
    <n v="181"/>
    <n v="0.35"/>
    <n v="0.25"/>
    <x v="1"/>
    <n v="36017"/>
    <n v="25932240"/>
  </r>
  <r>
    <x v="137"/>
    <s v="Electronics|HomeTheater,TV&amp;Video|Accessories|Cables|HDMICables"/>
    <x v="0"/>
    <n v="269"/>
    <n v="650"/>
    <n v="381"/>
    <n v="0.77"/>
    <n v="0.59"/>
    <x v="0"/>
    <n v="35877"/>
    <n v="23320050"/>
  </r>
  <r>
    <x v="138"/>
    <s v="Home&amp;Kitchen|Kitchen&amp;HomeAppliances|SmallKitchenAppliances|Kettles&amp;HotWaterDispensers|Kettle&amp;ToasterSets"/>
    <x v="39"/>
    <n v="749"/>
    <n v="1111"/>
    <n v="362"/>
    <n v="0.77"/>
    <n v="0.33"/>
    <x v="5"/>
    <n v="35693"/>
    <n v="39654923"/>
  </r>
  <r>
    <x v="139"/>
    <s v="Computers&amp;Accessories|NetworkingDevices|Routers"/>
    <x v="12"/>
    <n v="2499"/>
    <n v="4999"/>
    <n v="2500"/>
    <n v="0.19"/>
    <n v="0.5"/>
    <x v="0"/>
    <n v="35024"/>
    <n v="175084976"/>
  </r>
  <r>
    <x v="140"/>
    <s v="Electronics|HomeTheater,TV&amp;Video|Televisions|SmartTelevisions"/>
    <x v="29"/>
    <n v="14999"/>
    <n v="19999"/>
    <n v="5000"/>
    <n v="0.19"/>
    <n v="0.25"/>
    <x v="5"/>
    <n v="34899"/>
    <n v="697945101"/>
  </r>
  <r>
    <x v="141"/>
    <s v="Electronics|HomeTheater,TV&amp;Video|Televisions|SmartTelevisions"/>
    <x v="29"/>
    <n v="15999"/>
    <n v="21999"/>
    <n v="6000"/>
    <n v="0.19"/>
    <n v="0.27"/>
    <x v="5"/>
    <n v="34899"/>
    <n v="767743101"/>
  </r>
  <r>
    <x v="142"/>
    <s v="Electronics|HomeTheater,TV&amp;Video|Televisions|SmartTelevisions"/>
    <x v="29"/>
    <n v="24999"/>
    <n v="31999"/>
    <n v="7000"/>
    <n v="0.21"/>
    <n v="0.22"/>
    <x v="5"/>
    <n v="34899"/>
    <n v="1116733101"/>
  </r>
  <r>
    <x v="143"/>
    <s v="Computers&amp;Accessories|Accessories&amp;Peripherals|Keyboards,Mice&amp;InputDevices|Mice"/>
    <x v="23"/>
    <n v="799"/>
    <n v="1295"/>
    <n v="496"/>
    <n v="0"/>
    <n v="0.38"/>
    <x v="0"/>
    <n v="34852"/>
    <n v="45133340"/>
  </r>
  <r>
    <x v="144"/>
    <s v="Computers&amp;Accessories|Accessories&amp;Peripherals|Cables&amp;Accessories|Cables|USBCables"/>
    <x v="8"/>
    <n v="789"/>
    <n v="1999"/>
    <n v="1210"/>
    <n v="0.05"/>
    <n v="0.61"/>
    <x v="5"/>
    <n v="34540"/>
    <n v="69045460"/>
  </r>
  <r>
    <x v="145"/>
    <s v="Computers&amp;Accessories|Accessories&amp;Peripherals|Keyboards,Mice&amp;InputDevices|Keyboards"/>
    <x v="40"/>
    <n v="329"/>
    <n v="399"/>
    <n v="70"/>
    <n v="0.26"/>
    <n v="0.18"/>
    <x v="11"/>
    <n v="33735"/>
    <n v="13460265"/>
  </r>
  <r>
    <x v="146"/>
    <s v="Computers&amp;Accessories|Accessories&amp;Peripherals|Keyboards,Mice&amp;InputDevices|Keyboard&amp;MouseSets"/>
    <x v="41"/>
    <n v="1399"/>
    <n v="2498"/>
    <n v="1099"/>
    <n v="0.41"/>
    <n v="0.44"/>
    <x v="5"/>
    <n v="33717"/>
    <n v="84225066"/>
  </r>
  <r>
    <x v="147"/>
    <s v="Electronics|Headphones,Earbuds&amp;Accessories|Headphones|On-Ear"/>
    <x v="13"/>
    <n v="1199"/>
    <n v="2499"/>
    <n v="1300"/>
    <n v="0.75"/>
    <n v="0.52"/>
    <x v="7"/>
    <n v="33584"/>
    <n v="83926416"/>
  </r>
  <r>
    <x v="148"/>
    <s v="Computers&amp;Accessories|Accessories&amp;Peripherals|PCGamingPeripherals|Gamepads"/>
    <x v="42"/>
    <n v="299"/>
    <n v="550"/>
    <n v="251"/>
    <n v="0.06"/>
    <n v="0.46"/>
    <x v="12"/>
    <n v="33434"/>
    <n v="18388700"/>
  </r>
  <r>
    <x v="149"/>
    <s v="Computers&amp;Accessories|Accessories&amp;Peripherals|Keyboards,Mice&amp;InputDevices|Mice"/>
    <x v="23"/>
    <n v="299"/>
    <n v="650"/>
    <n v="351"/>
    <n v="0.55000000000000004"/>
    <n v="0.54"/>
    <x v="3"/>
    <n v="33176"/>
    <n v="21564400"/>
  </r>
  <r>
    <x v="150"/>
    <s v="Home&amp;Kitchen|Kitchen&amp;HomeAppliances|Vacuum,Cleaning&amp;Ironing|Vacuums&amp;FloorCare|Vacuums|CanisterVacuums"/>
    <x v="43"/>
    <n v="2799"/>
    <n v="3799"/>
    <n v="1000"/>
    <n v="0.23"/>
    <n v="0.26"/>
    <x v="6"/>
    <n v="32931"/>
    <n v="125104869"/>
  </r>
  <r>
    <x v="151"/>
    <s v="Electronics|Mobiles&amp;Accessories|Smartphones&amp;BasicMobiles|Smartphones"/>
    <x v="2"/>
    <n v="15490"/>
    <n v="20990"/>
    <n v="5500"/>
    <n v="0.62"/>
    <n v="0.26"/>
    <x v="5"/>
    <n v="32916"/>
    <n v="690906840"/>
  </r>
  <r>
    <x v="152"/>
    <s v="Electronics|Mobiles&amp;Accessories|Smartphones&amp;BasicMobiles|Smartphones"/>
    <x v="2"/>
    <n v="15490"/>
    <n v="20990"/>
    <n v="5500"/>
    <n v="0.23"/>
    <n v="0.26"/>
    <x v="5"/>
    <n v="32916"/>
    <n v="690906840"/>
  </r>
  <r>
    <x v="153"/>
    <s v="Electronics|HomeTheater,TV&amp;Video|Televisions|SmartTelevisions"/>
    <x v="29"/>
    <n v="13999"/>
    <n v="24999"/>
    <n v="11000"/>
    <n v="0.23"/>
    <n v="0.44"/>
    <x v="5"/>
    <n v="32840"/>
    <n v="820967160"/>
  </r>
  <r>
    <x v="154"/>
    <s v="Electronics|HomeTheater,TV&amp;Video|Televisions|SmartTelevisions"/>
    <x v="29"/>
    <n v="21999"/>
    <n v="29999"/>
    <n v="8000"/>
    <n v="0.25"/>
    <n v="0.27"/>
    <x v="5"/>
    <n v="32840"/>
    <n v="985167160"/>
  </r>
  <r>
    <x v="155"/>
    <s v="Electronics|HomeTheater,TV&amp;Video|Televisions|SmartTelevisions"/>
    <x v="29"/>
    <n v="24999"/>
    <n v="35999"/>
    <n v="11000"/>
    <n v="0.6"/>
    <n v="0.31"/>
    <x v="5"/>
    <n v="32840"/>
    <n v="1182207160"/>
  </r>
  <r>
    <x v="156"/>
    <s v="Electronics|HomeTheater,TV&amp;Video|Televisions|SmartTelevisions"/>
    <x v="29"/>
    <n v="21999"/>
    <n v="29999"/>
    <n v="8000"/>
    <n v="0.5"/>
    <n v="0.27"/>
    <x v="5"/>
    <n v="32840"/>
    <n v="985167160"/>
  </r>
  <r>
    <x v="157"/>
    <s v="Electronics|HomeTheater,TV&amp;Video|Televisions|SmartTelevisions"/>
    <x v="29"/>
    <n v="16999"/>
    <n v="25999"/>
    <n v="9000"/>
    <n v="0.5"/>
    <n v="0.35"/>
    <x v="5"/>
    <n v="32840"/>
    <n v="853807160"/>
  </r>
  <r>
    <x v="158"/>
    <s v="Electronics|Accessories|MemoryCards|MicroSD"/>
    <x v="5"/>
    <n v="369"/>
    <n v="1600"/>
    <n v="1231"/>
    <n v="0.6"/>
    <n v="0.77"/>
    <x v="7"/>
    <n v="32625"/>
    <n v="52200000"/>
  </r>
  <r>
    <x v="158"/>
    <s v="Electronics|Accessories|MemoryCards|MicroSD"/>
    <x v="5"/>
    <n v="369"/>
    <n v="1600"/>
    <n v="1231"/>
    <n v="0.62"/>
    <n v="0.77"/>
    <x v="7"/>
    <n v="32625"/>
    <n v="52200000"/>
  </r>
  <r>
    <x v="159"/>
    <s v="Electronics|Mobiles&amp;Accessories|Smartphones&amp;BasicMobiles|Smartphones"/>
    <x v="2"/>
    <n v="16999"/>
    <n v="20999"/>
    <n v="4000"/>
    <n v="0.31"/>
    <n v="0.19"/>
    <x v="1"/>
    <n v="31822"/>
    <n v="668230178"/>
  </r>
  <r>
    <x v="160"/>
    <s v="Electronics|Mobiles&amp;Accessories|Smartphones&amp;BasicMobiles|Smartphones"/>
    <x v="2"/>
    <n v="16999"/>
    <n v="20999"/>
    <n v="4000"/>
    <n v="0.76"/>
    <n v="0.19"/>
    <x v="1"/>
    <n v="31822"/>
    <n v="668230178"/>
  </r>
  <r>
    <x v="161"/>
    <s v="Electronics|Mobiles&amp;Accessories|Smartphones&amp;BasicMobiles|Smartphones"/>
    <x v="2"/>
    <n v="16999"/>
    <n v="20999"/>
    <n v="4000"/>
    <n v="0.61"/>
    <n v="0.19"/>
    <x v="1"/>
    <n v="31822"/>
    <n v="668230178"/>
  </r>
  <r>
    <x v="162"/>
    <s v="Home&amp;Kitchen|Kitchen&amp;HomeAppliances|SmallKitchenAppliances|Kettles&amp;HotWaterDispensers|ElectricKettles"/>
    <x v="11"/>
    <n v="749"/>
    <n v="1245"/>
    <n v="496"/>
    <n v="0.45"/>
    <n v="0.4"/>
    <x v="6"/>
    <n v="31783"/>
    <n v="39569835"/>
  </r>
  <r>
    <x v="163"/>
    <s v="Electronics|GeneralPurposeBatteries&amp;BatteryChargers|DisposableBatteries"/>
    <x v="44"/>
    <n v="879"/>
    <n v="1109"/>
    <n v="230"/>
    <n v="0.61"/>
    <n v="0.21"/>
    <x v="0"/>
    <n v="31599"/>
    <n v="35043291"/>
  </r>
  <r>
    <x v="164"/>
    <s v="Electronics|Headphones,Earbuds&amp;Accessories|Headphones|In-Ear"/>
    <x v="1"/>
    <n v="499"/>
    <n v="499"/>
    <n v="0"/>
    <n v="0.78"/>
    <n v="0"/>
    <x v="5"/>
    <n v="31539"/>
    <n v="15737961"/>
  </r>
  <r>
    <x v="165"/>
    <s v="Electronics|Headphones,Earbuds&amp;Accessories|Headphones|In-Ear"/>
    <x v="1"/>
    <n v="949"/>
    <n v="999"/>
    <n v="50"/>
    <n v="0.78"/>
    <n v="0.05"/>
    <x v="5"/>
    <n v="31539"/>
    <n v="31507461"/>
  </r>
  <r>
    <x v="166"/>
    <s v="Computers&amp;Accessories|Accessories&amp;Peripherals|Keyboards,Mice&amp;InputDevices|Mice"/>
    <x v="23"/>
    <n v="279"/>
    <n v="375"/>
    <n v="96"/>
    <n v="0.78"/>
    <n v="0.26"/>
    <x v="2"/>
    <n v="31534"/>
    <n v="11825250"/>
  </r>
  <r>
    <x v="167"/>
    <s v="Home&amp;Kitchen|Kitchen&amp;HomeAppliances|SmallKitchenAppliances|InductionCooktop"/>
    <x v="25"/>
    <n v="2148"/>
    <n v="3645"/>
    <n v="1497"/>
    <n v="0.82"/>
    <n v="0.41"/>
    <x v="1"/>
    <n v="31388"/>
    <n v="114409260"/>
  </r>
  <r>
    <x v="168"/>
    <s v="Electronics|WearableTechnology|SmartWatches"/>
    <x v="17"/>
    <n v="1999"/>
    <n v="7999"/>
    <n v="6000"/>
    <n v="0.79"/>
    <n v="0.75"/>
    <x v="5"/>
    <n v="31305"/>
    <n v="250408695"/>
  </r>
  <r>
    <x v="169"/>
    <s v="Electronics|Mobiles&amp;Accessories|Smartphones&amp;BasicMobiles|Smartphones"/>
    <x v="2"/>
    <n v="7499"/>
    <n v="7999"/>
    <n v="500"/>
    <n v="0.69"/>
    <n v="0.06"/>
    <x v="7"/>
    <n v="30907"/>
    <n v="247225093"/>
  </r>
  <r>
    <x v="170"/>
    <s v="Electronics|HomeAudio|Speakers|OutdoorSpeakers"/>
    <x v="45"/>
    <n v="899"/>
    <n v="1999"/>
    <n v="1100"/>
    <n v="0.63"/>
    <n v="0.55000000000000004"/>
    <x v="1"/>
    <n v="30469"/>
    <n v="60907531"/>
  </r>
  <r>
    <x v="171"/>
    <s v="Computers&amp;Accessories|Accessories&amp;Peripherals|Cables&amp;Accessories|Cables|USBCables"/>
    <x v="8"/>
    <n v="229"/>
    <n v="299"/>
    <n v="70"/>
    <n v="0.63"/>
    <n v="0.23"/>
    <x v="2"/>
    <n v="30411"/>
    <n v="9092889"/>
  </r>
  <r>
    <x v="172"/>
    <s v="Computers&amp;Accessories|Accessories&amp;Peripherals|Cables&amp;Accessories|Cables|USBCables"/>
    <x v="8"/>
    <n v="499"/>
    <n v="1299"/>
    <n v="800"/>
    <n v="0.53"/>
    <n v="0.62"/>
    <x v="2"/>
    <n v="30411"/>
    <n v="39503889"/>
  </r>
  <r>
    <x v="171"/>
    <s v="Computers&amp;Accessories|Accessories&amp;Peripherals|Cables&amp;Accessories|Cables|USBCables"/>
    <x v="8"/>
    <n v="229"/>
    <n v="299"/>
    <n v="70"/>
    <n v="0.31"/>
    <n v="0.23"/>
    <x v="2"/>
    <n v="30411"/>
    <n v="9092889"/>
  </r>
  <r>
    <x v="171"/>
    <s v="Computers&amp;Accessories|Accessories&amp;Peripherals|Cables&amp;Accessories|Cables|USBCables"/>
    <x v="8"/>
    <n v="229"/>
    <n v="299"/>
    <n v="70"/>
    <n v="0.16"/>
    <n v="0.23"/>
    <x v="2"/>
    <n v="30411"/>
    <n v="9092889"/>
  </r>
  <r>
    <x v="173"/>
    <s v="Electronics|WearableTechnology|SmartWatches"/>
    <x v="17"/>
    <n v="5998"/>
    <n v="7999"/>
    <n v="2001"/>
    <n v="0.49"/>
    <n v="0.25"/>
    <x v="5"/>
    <n v="30355"/>
    <n v="242809645"/>
  </r>
  <r>
    <x v="174"/>
    <s v="Electronics|WearableTechnology|SmartWatches"/>
    <x v="17"/>
    <n v="1599"/>
    <n v="3999"/>
    <n v="2400"/>
    <n v="0.8"/>
    <n v="0.6"/>
    <x v="7"/>
    <n v="30254"/>
    <n v="120985746"/>
  </r>
  <r>
    <x v="175"/>
    <s v="Electronics|WearableTechnology|SmartWatches"/>
    <x v="17"/>
    <n v="1999"/>
    <n v="3990"/>
    <n v="1991"/>
    <n v="0.8"/>
    <n v="0.5"/>
    <x v="7"/>
    <n v="30254"/>
    <n v="120713460"/>
  </r>
  <r>
    <x v="176"/>
    <s v="Electronics|WearableTechnology|SmartWatches"/>
    <x v="17"/>
    <n v="1999"/>
    <n v="3999"/>
    <n v="2000"/>
    <n v="0.8"/>
    <n v="0.5"/>
    <x v="7"/>
    <n v="30254"/>
    <n v="120985746"/>
  </r>
  <r>
    <x v="174"/>
    <s v="Electronics|WearableTechnology|SmartWatches"/>
    <x v="17"/>
    <n v="1599"/>
    <n v="3999"/>
    <n v="2400"/>
    <n v="0.8"/>
    <n v="0.6"/>
    <x v="7"/>
    <n v="30254"/>
    <n v="120985746"/>
  </r>
  <r>
    <x v="177"/>
    <s v="Computers&amp;Accessories|ExternalDevices&amp;DataStorage|PenDrives"/>
    <x v="4"/>
    <n v="519"/>
    <n v="1350"/>
    <n v="831"/>
    <n v="0"/>
    <n v="0.62"/>
    <x v="2"/>
    <n v="30058"/>
    <n v="40578300"/>
  </r>
  <r>
    <x v="178"/>
    <s v="Electronics|HomeTheater,TV&amp;Video|Accessories|Cables|OpticalCables"/>
    <x v="46"/>
    <n v="416"/>
    <n v="599"/>
    <n v="183"/>
    <n v="0.5"/>
    <n v="0.31"/>
    <x v="5"/>
    <n v="30023"/>
    <n v="17983777"/>
  </r>
  <r>
    <x v="179"/>
    <s v="Electronics|HomeTheater,TV&amp;Video|Accessories|Cables|OpticalCables"/>
    <x v="46"/>
    <n v="486"/>
    <n v="1999"/>
    <n v="1513"/>
    <n v="0.19"/>
    <n v="0.76"/>
    <x v="5"/>
    <n v="30023"/>
    <n v="60015977"/>
  </r>
  <r>
    <x v="180"/>
    <s v="Computers&amp;Accessories|Accessories&amp;Peripherals|Cables&amp;Accessories|Cables|USBCables"/>
    <x v="8"/>
    <n v="329"/>
    <n v="845"/>
    <n v="516"/>
    <n v="0.2"/>
    <n v="0.61"/>
    <x v="5"/>
    <n v="29746"/>
    <n v="25135370"/>
  </r>
  <r>
    <x v="181"/>
    <s v="Computers&amp;Accessories|Accessories&amp;Peripherals|Cables&amp;Accessories|Cables|USBCables"/>
    <x v="8"/>
    <n v="549"/>
    <n v="995"/>
    <n v="446"/>
    <n v="0.43"/>
    <n v="0.45"/>
    <x v="5"/>
    <n v="29746"/>
    <n v="29597270"/>
  </r>
  <r>
    <x v="180"/>
    <s v="Computers&amp;Accessories|Accessories&amp;Peripherals|Cables&amp;Accessories|Cables|USBCables"/>
    <x v="8"/>
    <n v="329"/>
    <n v="845"/>
    <n v="516"/>
    <n v="0.8"/>
    <n v="0.61"/>
    <x v="5"/>
    <n v="29746"/>
    <n v="25135370"/>
  </r>
  <r>
    <x v="182"/>
    <s v="Electronics|WearableTechnology|SmartWatches"/>
    <x v="17"/>
    <n v="2199"/>
    <n v="9999"/>
    <n v="7800"/>
    <n v="0.74"/>
    <n v="0.78"/>
    <x v="5"/>
    <n v="29478"/>
    <n v="294750522"/>
  </r>
  <r>
    <x v="183"/>
    <s v="Electronics|WearableTechnology|SmartWatches"/>
    <x v="17"/>
    <n v="2199"/>
    <n v="9999"/>
    <n v="7800"/>
    <n v="0.74"/>
    <n v="0.78"/>
    <x v="5"/>
    <n v="29472"/>
    <n v="294690528"/>
  </r>
  <r>
    <x v="182"/>
    <s v="Electronics|WearableTechnology|SmartWatches"/>
    <x v="17"/>
    <n v="2199"/>
    <n v="9999"/>
    <n v="7800"/>
    <n v="0.66"/>
    <n v="0.78"/>
    <x v="5"/>
    <n v="29471"/>
    <n v="294680529"/>
  </r>
  <r>
    <x v="184"/>
    <s v="Electronics|Mobiles&amp;Accessories|MobileAccessories|Stands"/>
    <x v="32"/>
    <n v="269"/>
    <n v="1499"/>
    <n v="1230"/>
    <n v="0.1"/>
    <n v="0.82"/>
    <x v="3"/>
    <n v="28978"/>
    <n v="43438022"/>
  </r>
  <r>
    <x v="185"/>
    <s v="Electronics|Mobiles&amp;Accessories|MobileAccessories|Stands"/>
    <x v="32"/>
    <n v="314"/>
    <n v="1499"/>
    <n v="1185"/>
    <n v="0.14000000000000001"/>
    <n v="0.79"/>
    <x v="3"/>
    <n v="28978"/>
    <n v="43438022"/>
  </r>
  <r>
    <x v="186"/>
    <s v="Computers&amp;Accessories|Accessories&amp;Peripherals|Keyboards,Mice&amp;InputDevices|Keyboards"/>
    <x v="40"/>
    <n v="549"/>
    <n v="1799"/>
    <n v="1250"/>
    <n v="0"/>
    <n v="0.69"/>
    <x v="2"/>
    <n v="28829"/>
    <n v="51863371"/>
  </r>
  <r>
    <x v="187"/>
    <s v="Computers&amp;Accessories|Accessories&amp;Peripherals|Cables&amp;Accessories|Cables|USBCables"/>
    <x v="8"/>
    <n v="299"/>
    <n v="799"/>
    <n v="500"/>
    <n v="0.49"/>
    <n v="0.63"/>
    <x v="0"/>
    <n v="28791"/>
    <n v="23004009"/>
  </r>
  <r>
    <x v="188"/>
    <s v="Computers&amp;Accessories|Accessories&amp;Peripherals|Cables&amp;Accessories|Cables|USBCables"/>
    <x v="8"/>
    <n v="299"/>
    <n v="798"/>
    <n v="499"/>
    <n v="0.46"/>
    <n v="0.63"/>
    <x v="0"/>
    <n v="28791"/>
    <n v="22975218"/>
  </r>
  <r>
    <x v="189"/>
    <s v="Electronics|HomeTheater,TV&amp;Video|Accessories|Cables|HDMICables"/>
    <x v="0"/>
    <n v="799"/>
    <n v="1700"/>
    <n v="901"/>
    <n v="0"/>
    <n v="0.53"/>
    <x v="1"/>
    <n v="28638"/>
    <n v="48684600"/>
  </r>
  <r>
    <x v="190"/>
    <s v="Home&amp;Kitchen|Heating,Cooling&amp;AirQuality|Fans|CeilingFans"/>
    <x v="47"/>
    <n v="3569"/>
    <n v="5190"/>
    <n v="1621"/>
    <n v="0.56000000000000005"/>
    <n v="0.31"/>
    <x v="2"/>
    <n v="28629"/>
    <n v="148584510"/>
  </r>
  <r>
    <x v="191"/>
    <s v="Electronics|Headphones,Earbuds&amp;Accessories|Headphones|In-Ear"/>
    <x v="1"/>
    <n v="1499"/>
    <n v="8999"/>
    <n v="7500"/>
    <n v="0.51"/>
    <n v="0.83"/>
    <x v="8"/>
    <n v="28324"/>
    <n v="254887676"/>
  </r>
  <r>
    <x v="192"/>
    <s v="Electronics|GeneralPurposeBatteries&amp;BatteryChargers|DisposableBatteries"/>
    <x v="44"/>
    <n v="266"/>
    <n v="315"/>
    <n v="49"/>
    <n v="0.28000000000000003"/>
    <n v="0.16"/>
    <x v="3"/>
    <n v="28030"/>
    <n v="8829450"/>
  </r>
  <r>
    <x v="193"/>
    <s v="Electronics|Mobiles&amp;Accessories|Smartphones&amp;BasicMobiles|Smartphones"/>
    <x v="2"/>
    <n v="37990"/>
    <n v="74999"/>
    <n v="37009"/>
    <n v="0.7"/>
    <n v="0.49"/>
    <x v="5"/>
    <n v="27790"/>
    <n v="2084222210"/>
  </r>
  <r>
    <x v="194"/>
    <s v="Electronics|WearableTechnology|SmartWatches"/>
    <x v="17"/>
    <n v="1998"/>
    <n v="9999"/>
    <n v="8001"/>
    <n v="0.57999999999999996"/>
    <n v="0.8"/>
    <x v="2"/>
    <n v="27709"/>
    <n v="277062291"/>
  </r>
  <r>
    <x v="195"/>
    <s v="Electronics|WearableTechnology|SmartWatches"/>
    <x v="17"/>
    <n v="1999"/>
    <n v="9999"/>
    <n v="8000"/>
    <n v="0.5"/>
    <n v="0.8"/>
    <x v="2"/>
    <n v="27704"/>
    <n v="277012296"/>
  </r>
  <r>
    <x v="194"/>
    <s v="Electronics|WearableTechnology|SmartWatches"/>
    <x v="17"/>
    <n v="1998"/>
    <n v="9999"/>
    <n v="8001"/>
    <n v="0.55000000000000004"/>
    <n v="0.8"/>
    <x v="2"/>
    <n v="27696"/>
    <n v="276932304"/>
  </r>
  <r>
    <x v="196"/>
    <s v="Electronics|WearableTechnology|SmartWatches"/>
    <x v="17"/>
    <n v="1999"/>
    <n v="9999"/>
    <n v="8000"/>
    <n v="0.22"/>
    <n v="0.8"/>
    <x v="2"/>
    <n v="27696"/>
    <n v="276932304"/>
  </r>
  <r>
    <x v="197"/>
    <s v="Electronics|HomeTheater,TV&amp;Video|Televisions|SmartTelevisions"/>
    <x v="29"/>
    <n v="14999"/>
    <n v="14999"/>
    <n v="0"/>
    <n v="0.77"/>
    <n v="0"/>
    <x v="2"/>
    <n v="27508"/>
    <n v="412592492"/>
  </r>
  <r>
    <x v="198"/>
    <s v="Computers&amp;Accessories|Accessories&amp;Peripherals|LaptopAccessories|CoolingPads"/>
    <x v="48"/>
    <n v="999"/>
    <n v="1999"/>
    <n v="1000"/>
    <n v="0.45"/>
    <n v="0.5"/>
    <x v="5"/>
    <n v="27441"/>
    <n v="54854559"/>
  </r>
  <r>
    <x v="199"/>
    <s v="Computers&amp;Accessories|Accessories&amp;Peripherals|Keyboards,Mice&amp;InputDevices|Keyboard&amp;MouseSets"/>
    <x v="41"/>
    <n v="1299"/>
    <n v="1599"/>
    <n v="300"/>
    <n v="0.43"/>
    <n v="0.19"/>
    <x v="2"/>
    <n v="27223"/>
    <n v="43529577"/>
  </r>
  <r>
    <x v="200"/>
    <s v="Electronics|GeneralPurposeBatteries&amp;BatteryChargers|RechargeableBatteries"/>
    <x v="49"/>
    <n v="399"/>
    <n v="499"/>
    <n v="100"/>
    <n v="0.45"/>
    <n v="0.2"/>
    <x v="2"/>
    <n v="27201"/>
    <n v="13573299"/>
  </r>
  <r>
    <x v="201"/>
    <s v="Electronics|HomeTheater,TV&amp;Video|Televisions|SmartTelevisions"/>
    <x v="29"/>
    <n v="19999"/>
    <n v="34999"/>
    <n v="15000"/>
    <n v="0.4"/>
    <n v="0.43"/>
    <x v="2"/>
    <n v="27151"/>
    <n v="950257849"/>
  </r>
  <r>
    <x v="202"/>
    <s v="Electronics|Cameras&amp;Photography|Accessories|Tripods&amp;Monopods|Tabletop&amp;TravelTripods"/>
    <x v="50"/>
    <n v="799"/>
    <n v="3990"/>
    <n v="3191"/>
    <n v="0.64"/>
    <n v="0.8"/>
    <x v="2"/>
    <n v="27139"/>
    <n v="108284610"/>
  </r>
  <r>
    <x v="203"/>
    <s v="Electronics|WearableTechnology|SmartWatches"/>
    <x v="17"/>
    <n v="1799"/>
    <n v="6990"/>
    <n v="5191"/>
    <n v="0.64"/>
    <n v="0.74"/>
    <x v="7"/>
    <n v="26880"/>
    <n v="187891200"/>
  </r>
  <r>
    <x v="203"/>
    <s v="Electronics|WearableTechnology|SmartWatches"/>
    <x v="17"/>
    <n v="1799"/>
    <n v="6990"/>
    <n v="5191"/>
    <n v="0.64"/>
    <n v="0.74"/>
    <x v="7"/>
    <n v="26880"/>
    <n v="187891200"/>
  </r>
  <r>
    <x v="204"/>
    <s v="Electronics|Mobiles&amp;Accessories|MobileAccessories|Maintenance,Upkeep&amp;Repairs|ScreenProtectors"/>
    <x v="51"/>
    <n v="999"/>
    <n v="2899"/>
    <n v="1900"/>
    <n v="0.64"/>
    <n v="0.66"/>
    <x v="12"/>
    <n v="26603"/>
    <n v="77122097"/>
  </r>
  <r>
    <x v="205"/>
    <s v="Electronics|GeneralPurposeBatteries&amp;BatteryChargers"/>
    <x v="52"/>
    <n v="225"/>
    <n v="250"/>
    <n v="25"/>
    <n v="0.68"/>
    <n v="0.1"/>
    <x v="0"/>
    <n v="26556"/>
    <n v="6639000"/>
  </r>
  <r>
    <x v="206"/>
    <s v="Home&amp;Kitchen|Kitchen&amp;HomeAppliances|SmallKitchenAppliances|MixerGrinders"/>
    <x v="31"/>
    <n v="3699"/>
    <n v="4295"/>
    <n v="596"/>
    <n v="0.65"/>
    <n v="0.14000000000000001"/>
    <x v="1"/>
    <n v="26543"/>
    <n v="114002185"/>
  </r>
  <r>
    <x v="207"/>
    <s v="Computers&amp;Accessories|Accessories&amp;Peripherals|LaptopAccessories|Lapdesks"/>
    <x v="53"/>
    <n v="599"/>
    <n v="599"/>
    <n v="0"/>
    <n v="0.68"/>
    <n v="0"/>
    <x v="7"/>
    <n v="26423"/>
    <n v="15827377"/>
  </r>
  <r>
    <x v="208"/>
    <s v="Computers&amp;Accessories|Components|Memory"/>
    <x v="54"/>
    <n v="1792"/>
    <n v="3500"/>
    <n v="1708"/>
    <n v="0.64"/>
    <n v="0.49"/>
    <x v="3"/>
    <n v="26194"/>
    <n v="91679000"/>
  </r>
  <r>
    <x v="209"/>
    <s v="Home&amp;Kitchen|Kitchen&amp;HomeAppliances|SmallKitchenAppliances|JuicerMixerGrinders"/>
    <x v="55"/>
    <n v="2699"/>
    <n v="5000"/>
    <n v="2301"/>
    <n v="0.24"/>
    <n v="0.46"/>
    <x v="7"/>
    <n v="26164"/>
    <n v="130820000"/>
  </r>
  <r>
    <x v="210"/>
    <s v="Electronics|GeneralPurposeBatteries&amp;BatteryChargers"/>
    <x v="52"/>
    <n v="1500"/>
    <n v="1500"/>
    <n v="0"/>
    <n v="0.46"/>
    <n v="0"/>
    <x v="0"/>
    <n v="25996"/>
    <n v="38994000"/>
  </r>
  <r>
    <x v="211"/>
    <s v="Electronics|Headphones,Earbuds&amp;Accessories|Headphones|In-Ear"/>
    <x v="1"/>
    <n v="1199"/>
    <n v="7999"/>
    <n v="6800"/>
    <n v="0.55000000000000004"/>
    <n v="0.85"/>
    <x v="11"/>
    <n v="25910"/>
    <n v="207254090"/>
  </r>
  <r>
    <x v="212"/>
    <s v="Computers&amp;Accessories|Accessories&amp;Peripherals|LaptopAccessories|Lapdesks"/>
    <x v="53"/>
    <n v="656"/>
    <n v="1499"/>
    <n v="843"/>
    <n v="0.4"/>
    <n v="0.56000000000000005"/>
    <x v="2"/>
    <n v="25903"/>
    <n v="38828597"/>
  </r>
  <r>
    <x v="213"/>
    <s v="Computers&amp;Accessories|Accessories&amp;Peripherals|Keyboards,Mice&amp;InputDevices|Mice"/>
    <x v="23"/>
    <n v="289"/>
    <n v="590"/>
    <n v="301"/>
    <n v="0.44"/>
    <n v="0.51"/>
    <x v="0"/>
    <n v="25886"/>
    <n v="15272740"/>
  </r>
  <r>
    <x v="214"/>
    <s v="Electronics|Mobiles&amp;Accessories|Smartphones&amp;BasicMobiles|Smartphones"/>
    <x v="2"/>
    <n v="19999"/>
    <n v="24999"/>
    <n v="5000"/>
    <n v="0.56999999999999995"/>
    <n v="0.2"/>
    <x v="6"/>
    <n v="25824"/>
    <n v="645574176"/>
  </r>
  <r>
    <x v="215"/>
    <s v="Electronics|Mobiles&amp;Accessories|Smartphones&amp;BasicMobiles|Smartphones"/>
    <x v="2"/>
    <n v="20999"/>
    <n v="26999"/>
    <n v="6000"/>
    <n v="0.5"/>
    <n v="0.22"/>
    <x v="6"/>
    <n v="25824"/>
    <n v="697222176"/>
  </r>
  <r>
    <x v="216"/>
    <s v="Electronics|Mobiles&amp;Accessories|Smartphones&amp;BasicMobiles|Smartphones"/>
    <x v="2"/>
    <n v="22999"/>
    <n v="28999"/>
    <n v="6000"/>
    <n v="0.85"/>
    <n v="0.21"/>
    <x v="6"/>
    <n v="25824"/>
    <n v="748870176"/>
  </r>
  <r>
    <x v="217"/>
    <s v="Computers&amp;Accessories|Accessories&amp;Peripherals|Keyboards,Mice&amp;InputDevices|Keyboard&amp;MouseSets"/>
    <x v="41"/>
    <n v="1295"/>
    <n v="1795"/>
    <n v="500"/>
    <n v="0.81"/>
    <n v="0.28000000000000003"/>
    <x v="1"/>
    <n v="25771"/>
    <n v="46258945"/>
  </r>
  <r>
    <x v="218"/>
    <s v="Computers&amp;Accessories|Accessories&amp;Peripherals|TabletAccessories|Stands"/>
    <x v="32"/>
    <n v="149"/>
    <n v="499"/>
    <n v="350"/>
    <n v="0.81"/>
    <n v="0.7"/>
    <x v="1"/>
    <n v="25607"/>
    <n v="12777893"/>
  </r>
  <r>
    <x v="219"/>
    <s v="Computers&amp;Accessories|Accessories&amp;Peripherals|PCGamingPeripherals|Gamepads"/>
    <x v="42"/>
    <n v="1699"/>
    <n v="3999"/>
    <n v="2300"/>
    <n v="0.81"/>
    <n v="0.57999999999999996"/>
    <x v="5"/>
    <n v="25488"/>
    <n v="101926512"/>
  </r>
  <r>
    <x v="220"/>
    <s v="Home&amp;Kitchen|Kitchen&amp;HomeAppliances|SmallKitchenAppliances|MixerGrinders"/>
    <x v="31"/>
    <n v="3499"/>
    <n v="5795"/>
    <n v="2296"/>
    <n v="0.21"/>
    <n v="0.4"/>
    <x v="6"/>
    <n v="25340"/>
    <n v="146845300"/>
  </r>
  <r>
    <x v="221"/>
    <s v="Electronics|HomeAudio|Speakers|OutdoorSpeakers"/>
    <x v="45"/>
    <n v="1499"/>
    <n v="2999"/>
    <n v="1500"/>
    <n v="0.4"/>
    <n v="0.5"/>
    <x v="1"/>
    <n v="25262"/>
    <n v="75760738"/>
  </r>
  <r>
    <x v="222"/>
    <s v="Computers&amp;Accessories|Accessories&amp;Peripherals|Cables&amp;Accessories|Cables|DVICables"/>
    <x v="56"/>
    <n v="499"/>
    <n v="1100"/>
    <n v="601"/>
    <n v="0.42"/>
    <n v="0.55000000000000004"/>
    <x v="0"/>
    <n v="25177"/>
    <n v="27694700"/>
  </r>
  <r>
    <x v="223"/>
    <s v="Computers&amp;Accessories|ExternalDevices&amp;DataStorage|ExternalHardDisks"/>
    <x v="18"/>
    <n v="4449"/>
    <n v="5734"/>
    <n v="1285"/>
    <n v="0.5"/>
    <n v="0.22"/>
    <x v="0"/>
    <n v="25006"/>
    <n v="143384404"/>
  </r>
  <r>
    <x v="224"/>
    <s v="Computers&amp;Accessories|Accessories&amp;Peripherals|Cables&amp;Accessories|Cables|USBCables"/>
    <x v="8"/>
    <n v="149"/>
    <n v="1000"/>
    <n v="851"/>
    <n v="0.28999999999999998"/>
    <n v="0.85"/>
    <x v="6"/>
    <n v="24871"/>
    <n v="24871000"/>
  </r>
  <r>
    <x v="225"/>
    <s v="Computers&amp;Accessories|Accessories&amp;Peripherals|Cables&amp;Accessories|Cables|USBCables"/>
    <x v="8"/>
    <n v="99"/>
    <n v="666.66"/>
    <n v="567.66"/>
    <n v="0.32"/>
    <n v="0.85"/>
    <x v="6"/>
    <n v="24871"/>
    <n v="16580500.859999999"/>
  </r>
  <r>
    <x v="226"/>
    <s v="Computers&amp;Accessories|Accessories&amp;Peripherals|Cables&amp;Accessories|Cables|USBCables"/>
    <x v="8"/>
    <n v="99"/>
    <n v="800"/>
    <n v="701"/>
    <n v="0.32"/>
    <n v="0.88"/>
    <x v="6"/>
    <n v="24871"/>
    <n v="19896800"/>
  </r>
  <r>
    <x v="224"/>
    <s v="Computers&amp;Accessories|Accessories&amp;Peripherals|Cables&amp;Accessories|Cables|USBCables"/>
    <x v="8"/>
    <n v="149"/>
    <n v="1000"/>
    <n v="851"/>
    <n v="0.17"/>
    <n v="0.85"/>
    <x v="6"/>
    <n v="24870"/>
    <n v="24870000"/>
  </r>
  <r>
    <x v="225"/>
    <s v="Computers&amp;Accessories|Accessories&amp;Peripherals|Cables&amp;Accessories|Cables|USBCables"/>
    <x v="8"/>
    <n v="99"/>
    <n v="666.66"/>
    <n v="567.66"/>
    <n v="0.56000000000000005"/>
    <n v="0.85"/>
    <x v="6"/>
    <n v="24870"/>
    <n v="16579834.199999999"/>
  </r>
  <r>
    <x v="224"/>
    <s v="Computers&amp;Accessories|Accessories&amp;Peripherals|Cables&amp;Accessories|Cables|USBCables"/>
    <x v="8"/>
    <n v="149"/>
    <n v="1000"/>
    <n v="851"/>
    <n v="0.21"/>
    <n v="0.85"/>
    <x v="6"/>
    <n v="24870"/>
    <n v="24870000"/>
  </r>
  <r>
    <x v="227"/>
    <s v="Computers&amp;Accessories|Accessories&amp;Peripherals|LaptopAccessories|NotebookComputerStands"/>
    <x v="57"/>
    <n v="349"/>
    <n v="1499"/>
    <n v="1150"/>
    <n v="0.18"/>
    <n v="0.77"/>
    <x v="2"/>
    <n v="24791"/>
    <n v="37161709"/>
  </r>
  <r>
    <x v="228"/>
    <s v="Computers&amp;Accessories|NetworkingDevices|NetworkAdapters|WirelessUSBAdapters"/>
    <x v="6"/>
    <n v="1199"/>
    <n v="2199"/>
    <n v="1000"/>
    <n v="0.21"/>
    <n v="0.45"/>
    <x v="0"/>
    <n v="24780"/>
    <n v="54491220"/>
  </r>
  <r>
    <x v="229"/>
    <s v="Computers&amp;Accessories|NetworkingDevices|NetworkAdapters|WirelessUSBAdapters"/>
    <x v="6"/>
    <n v="1699"/>
    <n v="2999"/>
    <n v="1300"/>
    <n v="0.36"/>
    <n v="0.43"/>
    <x v="0"/>
    <n v="24780"/>
    <n v="74315220"/>
  </r>
  <r>
    <x v="228"/>
    <s v="Computers&amp;Accessories|NetworkingDevices|NetworkAdapters|WirelessUSBAdapters"/>
    <x v="6"/>
    <n v="1199"/>
    <n v="2199"/>
    <n v="1000"/>
    <n v="0.33"/>
    <n v="0.45"/>
    <x v="0"/>
    <n v="24780"/>
    <n v="54491220"/>
  </r>
  <r>
    <x v="230"/>
    <s v="Electronics|Cameras&amp;Photography|Accessories|Cleaners|CleaningKits"/>
    <x v="58"/>
    <n v="299"/>
    <n v="499"/>
    <n v="200"/>
    <n v="0.4"/>
    <n v="0.4"/>
    <x v="5"/>
    <n v="24432"/>
    <n v="12191568"/>
  </r>
  <r>
    <x v="231"/>
    <s v="Computers&amp;Accessories|Accessories&amp;Peripherals|Cables&amp;Accessories|Cables|USBCables"/>
    <x v="8"/>
    <n v="399"/>
    <n v="1099"/>
    <n v="700"/>
    <n v="0.7"/>
    <n v="0.64"/>
    <x v="5"/>
    <n v="24270"/>
    <n v="26672730"/>
  </r>
  <r>
    <x v="231"/>
    <s v="Computers&amp;Accessories|Accessories&amp;Peripherals|Cables&amp;Accessories|Cables|USBCables"/>
    <x v="8"/>
    <n v="399"/>
    <n v="1099"/>
    <n v="700"/>
    <n v="0.7"/>
    <n v="0.64"/>
    <x v="5"/>
    <n v="24269"/>
    <n v="26671631"/>
  </r>
  <r>
    <x v="232"/>
    <s v="Computers&amp;Accessories|Accessories&amp;Peripherals|Cables&amp;Accessories|Cables|USBCables"/>
    <x v="8"/>
    <n v="399"/>
    <n v="1099"/>
    <n v="700"/>
    <n v="0.36"/>
    <n v="0.64"/>
    <x v="5"/>
    <n v="24269"/>
    <n v="26671631"/>
  </r>
  <r>
    <x v="233"/>
    <s v="Computers&amp;Accessories|Accessories&amp;Peripherals|Cables&amp;Accessories|Cables|USBCables"/>
    <x v="8"/>
    <n v="399"/>
    <n v="1099"/>
    <n v="700"/>
    <n v="0.7"/>
    <n v="0.64"/>
    <x v="5"/>
    <n v="24269"/>
    <n v="26671631"/>
  </r>
  <r>
    <x v="234"/>
    <s v="Computers&amp;Accessories|Accessories&amp;Peripherals|Cables&amp;Accessories|Cables|USBCables"/>
    <x v="8"/>
    <n v="649"/>
    <n v="1999"/>
    <n v="1350"/>
    <n v="0.73"/>
    <n v="0.68"/>
    <x v="5"/>
    <n v="24269"/>
    <n v="48513731"/>
  </r>
  <r>
    <x v="235"/>
    <s v="Computers&amp;Accessories|Accessories&amp;Peripherals|Cables&amp;Accessories|Cables|USBCables"/>
    <x v="8"/>
    <n v="449"/>
    <n v="1299"/>
    <n v="850"/>
    <n v="0.5"/>
    <n v="0.65"/>
    <x v="5"/>
    <n v="24269"/>
    <n v="31525431"/>
  </r>
  <r>
    <x v="236"/>
    <s v="Computers&amp;Accessories|Accessories&amp;Peripherals|Cables&amp;Accessories|Cables|USBCables"/>
    <x v="8"/>
    <n v="649"/>
    <n v="1999"/>
    <n v="1350"/>
    <n v="0.7"/>
    <n v="0.68"/>
    <x v="5"/>
    <n v="24269"/>
    <n v="48513731"/>
  </r>
  <r>
    <x v="231"/>
    <s v="Computers&amp;Accessories|Accessories&amp;Peripherals|Cables&amp;Accessories|Cables|USBCables"/>
    <x v="8"/>
    <n v="399"/>
    <n v="1099"/>
    <n v="700"/>
    <n v="0.7"/>
    <n v="0.64"/>
    <x v="5"/>
    <n v="24269"/>
    <n v="26671631"/>
  </r>
  <r>
    <x v="237"/>
    <s v="Home&amp;Kitchen|Kitchen&amp;HomeAppliances|Vacuum,Cleaning&amp;Ironing|Irons,Steamers&amp;Accessories|Irons|DryIrons"/>
    <x v="27"/>
    <n v="599"/>
    <n v="785"/>
    <n v="186"/>
    <n v="0.14000000000000001"/>
    <n v="0.24"/>
    <x v="5"/>
    <n v="24247"/>
    <n v="19033895"/>
  </r>
  <r>
    <x v="238"/>
    <s v="Home&amp;Kitchen|Kitchen&amp;HomeAppliances|SmallKitchenAppliances|Kettles&amp;HotWaterDispensers|ElectricKettles"/>
    <x v="11"/>
    <n v="1625"/>
    <n v="2995"/>
    <n v="1370"/>
    <n v="0.83"/>
    <n v="0.46"/>
    <x v="3"/>
    <n v="23484"/>
    <n v="70334580"/>
  </r>
  <r>
    <x v="239"/>
    <s v="Home&amp;Kitchen|Kitchen&amp;HomeAppliances|Vacuum,Cleaning&amp;Ironing|Irons,Steamers&amp;Accessories|Irons|DryIrons"/>
    <x v="27"/>
    <n v="625"/>
    <n v="1400"/>
    <n v="775"/>
    <n v="0.23"/>
    <n v="0.55000000000000004"/>
    <x v="5"/>
    <n v="23316"/>
    <n v="32642400"/>
  </r>
  <r>
    <x v="240"/>
    <s v="Computers&amp;Accessories|Accessories&amp;Peripherals|Keyboards,Mice&amp;InputDevices|Mice"/>
    <x v="23"/>
    <n v="899"/>
    <n v="1499"/>
    <n v="600"/>
    <n v="0.38"/>
    <n v="0.4"/>
    <x v="5"/>
    <n v="23174"/>
    <n v="34737826"/>
  </r>
  <r>
    <x v="241"/>
    <s v="Computers&amp;Accessories|NetworkingDevices|NetworkAdapters|WirelessUSBAdapters"/>
    <x v="6"/>
    <n v="1399"/>
    <n v="2499"/>
    <n v="1100"/>
    <n v="0.17"/>
    <n v="0.44"/>
    <x v="0"/>
    <n v="23169"/>
    <n v="57899331"/>
  </r>
  <r>
    <x v="242"/>
    <s v="Computers&amp;Accessories|ExternalDevices&amp;DataStorage|PenDrives"/>
    <x v="4"/>
    <n v="1299"/>
    <n v="3000"/>
    <n v="1701"/>
    <n v="0.69"/>
    <n v="0.56999999999999995"/>
    <x v="2"/>
    <n v="23022"/>
    <n v="69066000"/>
  </r>
  <r>
    <x v="243"/>
    <s v="Computers&amp;Accessories|Accessories&amp;Peripherals|LaptopAccessories|Bags&amp;Sleeves|LaptopSleeves&amp;Slipcases"/>
    <x v="59"/>
    <n v="249"/>
    <n v="499"/>
    <n v="250"/>
    <n v="0.69"/>
    <n v="0.5"/>
    <x v="5"/>
    <n v="22860"/>
    <n v="11407140"/>
  </r>
  <r>
    <x v="244"/>
    <s v="Electronics|WearableTechnology|SmartWatches"/>
    <x v="17"/>
    <n v="1499"/>
    <n v="9999"/>
    <n v="8500"/>
    <n v="0.69"/>
    <n v="0.85"/>
    <x v="5"/>
    <n v="22638"/>
    <n v="226357362"/>
  </r>
  <r>
    <x v="245"/>
    <s v="Electronics|WearableTechnology|SmartWatches"/>
    <x v="17"/>
    <n v="1499"/>
    <n v="7999"/>
    <n v="6500"/>
    <n v="0.44"/>
    <n v="0.81"/>
    <x v="5"/>
    <n v="22638"/>
    <n v="181081362"/>
  </r>
  <r>
    <x v="246"/>
    <s v="Electronics|WearableTechnology|SmartWatches"/>
    <x v="17"/>
    <n v="1499"/>
    <n v="7999"/>
    <n v="6500"/>
    <n v="0.2"/>
    <n v="0.81"/>
    <x v="5"/>
    <n v="22638"/>
    <n v="181081362"/>
  </r>
  <r>
    <x v="246"/>
    <s v="Electronics|WearableTechnology|SmartWatches"/>
    <x v="17"/>
    <n v="1499"/>
    <n v="7999"/>
    <n v="6500"/>
    <n v="0.54"/>
    <n v="0.81"/>
    <x v="5"/>
    <n v="22636"/>
    <n v="181065364"/>
  </r>
  <r>
    <x v="247"/>
    <s v="Computers&amp;Accessories|Accessories&amp;Peripherals|Keyboards,Mice&amp;InputDevices|Keyboards"/>
    <x v="40"/>
    <n v="2595"/>
    <n v="3295"/>
    <n v="700"/>
    <n v="0"/>
    <n v="0.21"/>
    <x v="0"/>
    <n v="22618"/>
    <n v="74526310"/>
  </r>
  <r>
    <x v="248"/>
    <s v="Computers&amp;Accessories|NetworkingDevices|NetworkAdapters|PowerLANAdapters"/>
    <x v="60"/>
    <n v="1199"/>
    <n v="1999"/>
    <n v="800"/>
    <n v="0.26"/>
    <n v="0.4"/>
    <x v="3"/>
    <n v="22420"/>
    <n v="44817580"/>
  </r>
  <r>
    <x v="249"/>
    <s v="Computers&amp;Accessories|NetworkingDevices|NetworkAdapters|WirelessUSBAdapters"/>
    <x v="6"/>
    <n v="1099"/>
    <n v="1899"/>
    <n v="800"/>
    <n v="0.18"/>
    <n v="0.42"/>
    <x v="3"/>
    <n v="22420"/>
    <n v="42575580"/>
  </r>
  <r>
    <x v="250"/>
    <s v="Computers&amp;Accessories|NetworkingDevices|Routers"/>
    <x v="12"/>
    <n v="899"/>
    <n v="1800"/>
    <n v="901"/>
    <n v="0.3"/>
    <n v="0.5"/>
    <x v="1"/>
    <n v="22375"/>
    <n v="40275000"/>
  </r>
  <r>
    <x v="251"/>
    <s v="Electronics|Mobiles&amp;Accessories|Smartphones&amp;BasicMobiles|Smartphones"/>
    <x v="2"/>
    <n v="18499"/>
    <n v="25999"/>
    <n v="7500"/>
    <n v="0.26"/>
    <n v="0.28999999999999998"/>
    <x v="1"/>
    <n v="22318"/>
    <n v="580245682"/>
  </r>
  <r>
    <x v="252"/>
    <s v="Electronics|Mobiles&amp;Accessories|Smartphones&amp;BasicMobiles|Smartphones"/>
    <x v="2"/>
    <n v="16999"/>
    <n v="24999"/>
    <n v="8000"/>
    <n v="0.18"/>
    <n v="0.32"/>
    <x v="1"/>
    <n v="22318"/>
    <n v="557927682"/>
  </r>
  <r>
    <x v="253"/>
    <s v="Electronics|Mobiles&amp;Accessories|Smartphones&amp;BasicMobiles|Smartphones"/>
    <x v="2"/>
    <n v="16999"/>
    <n v="24999"/>
    <n v="8000"/>
    <n v="0.3"/>
    <n v="0.32"/>
    <x v="1"/>
    <n v="22318"/>
    <n v="557927682"/>
  </r>
  <r>
    <x v="254"/>
    <s v="Electronics|Mobiles&amp;Accessories|MobileAccessories|Chargers|WallChargers"/>
    <x v="61"/>
    <n v="499"/>
    <n v="599"/>
    <n v="100"/>
    <n v="0.28000000000000003"/>
    <n v="0.17"/>
    <x v="5"/>
    <n v="21916"/>
    <n v="13127684"/>
  </r>
  <r>
    <x v="255"/>
    <s v="Electronics|WearableTechnology|SmartWatches"/>
    <x v="17"/>
    <n v="1499"/>
    <n v="6990"/>
    <n v="5491"/>
    <n v="0.28000000000000003"/>
    <n v="0.79"/>
    <x v="6"/>
    <n v="21797"/>
    <n v="152361030"/>
  </r>
  <r>
    <x v="255"/>
    <s v="Electronics|WearableTechnology|SmartWatches"/>
    <x v="17"/>
    <n v="1499"/>
    <n v="6990"/>
    <n v="5491"/>
    <n v="0.27"/>
    <n v="0.79"/>
    <x v="6"/>
    <n v="21796"/>
    <n v="152354040"/>
  </r>
  <r>
    <x v="256"/>
    <s v="Electronics|WearableTechnology|SmartWatches"/>
    <x v="17"/>
    <n v="1499"/>
    <n v="6990"/>
    <n v="5491"/>
    <n v="0.27"/>
    <n v="0.79"/>
    <x v="6"/>
    <n v="21796"/>
    <n v="152354040"/>
  </r>
  <r>
    <x v="257"/>
    <s v="Electronics|WearableTechnology|SmartWatches"/>
    <x v="17"/>
    <n v="1499"/>
    <n v="6990"/>
    <n v="5491"/>
    <n v="0.28000000000000003"/>
    <n v="0.79"/>
    <x v="6"/>
    <n v="21796"/>
    <n v="152354040"/>
  </r>
  <r>
    <x v="258"/>
    <s v="Home&amp;Kitchen|Heating,Cooling&amp;AirQuality|WaterHeaters&amp;Geysers|InstantWaterHeaters"/>
    <x v="26"/>
    <n v="2599"/>
    <n v="5890"/>
    <n v="3291"/>
    <n v="0.28000000000000003"/>
    <n v="0.56000000000000005"/>
    <x v="1"/>
    <n v="21783"/>
    <n v="128301870"/>
  </r>
  <r>
    <x v="259"/>
    <s v="Electronics|Headphones,Earbuds&amp;Accessories|Headphones|In-Ear"/>
    <x v="1"/>
    <n v="149"/>
    <n v="399"/>
    <n v="250"/>
    <n v="0.28000000000000003"/>
    <n v="0.63"/>
    <x v="9"/>
    <n v="21764"/>
    <n v="8683836"/>
  </r>
  <r>
    <x v="260"/>
    <s v="Computers&amp;Accessories|Printers,Inks&amp;Accessories|Printers"/>
    <x v="62"/>
    <n v="3999"/>
    <n v="4332.96"/>
    <n v="333.96000000000004"/>
    <n v="0.28000000000000003"/>
    <n v="0.08"/>
    <x v="9"/>
    <n v="21762"/>
    <n v="94293875.519999996"/>
  </r>
  <r>
    <x v="261"/>
    <s v="Electronics|Cameras&amp;Photography|Accessories|Tripods&amp;Monopods|TripodLegs"/>
    <x v="63"/>
    <n v="399"/>
    <n v="995"/>
    <n v="596"/>
    <n v="0.65"/>
    <n v="0.6"/>
    <x v="6"/>
    <n v="21372"/>
    <n v="21265140"/>
  </r>
  <r>
    <x v="262"/>
    <s v="Electronics|Mobiles&amp;Accessories|Smartphones&amp;BasicMobiles|Smartphones"/>
    <x v="2"/>
    <n v="16499"/>
    <n v="20999"/>
    <n v="4500"/>
    <n v="0.13"/>
    <n v="0.21"/>
    <x v="7"/>
    <n v="21350"/>
    <n v="448328650"/>
  </r>
  <r>
    <x v="263"/>
    <s v="Electronics|Mobiles&amp;Accessories|Smartphones&amp;BasicMobiles|Smartphones"/>
    <x v="2"/>
    <n v="17999"/>
    <n v="21990"/>
    <n v="3991"/>
    <n v="0.13"/>
    <n v="0.18"/>
    <x v="7"/>
    <n v="21350"/>
    <n v="469486500"/>
  </r>
  <r>
    <x v="264"/>
    <s v="Electronics|Mobiles&amp;Accessories|Smartphones&amp;BasicMobiles|Smartphones"/>
    <x v="2"/>
    <n v="16499"/>
    <n v="20990"/>
    <n v="4491"/>
    <n v="0.13"/>
    <n v="0.21"/>
    <x v="7"/>
    <n v="21350"/>
    <n v="448136500"/>
  </r>
  <r>
    <x v="265"/>
    <s v="Electronics|HomeTheater,TV&amp;Video|Televisions|SmartTelevisions"/>
    <x v="29"/>
    <n v="31999"/>
    <n v="49999"/>
    <n v="18000"/>
    <n v="0.28000000000000003"/>
    <n v="0.36"/>
    <x v="2"/>
    <n v="21252"/>
    <n v="1062578748"/>
  </r>
  <r>
    <x v="266"/>
    <s v="Electronics|HomeTheater,TV&amp;Video|Televisions|SmartTelevisions"/>
    <x v="29"/>
    <n v="46999"/>
    <n v="69999"/>
    <n v="23000"/>
    <n v="0.28000000000000003"/>
    <n v="0.33"/>
    <x v="2"/>
    <n v="21252"/>
    <n v="1487618748"/>
  </r>
  <r>
    <x v="267"/>
    <s v="Computers&amp;Accessories|Accessories&amp;Peripherals|HardDiskBags"/>
    <x v="64"/>
    <n v="299"/>
    <n v="499"/>
    <n v="200"/>
    <n v="0.22"/>
    <n v="0.4"/>
    <x v="3"/>
    <n v="21010"/>
    <n v="10483990"/>
  </r>
  <r>
    <x v="268"/>
    <s v="Electronics|WearableTechnology|SmartWatches"/>
    <x v="17"/>
    <n v="2999"/>
    <n v="9999"/>
    <n v="7000"/>
    <n v="0.4"/>
    <n v="0.7"/>
    <x v="5"/>
    <n v="20881"/>
    <n v="208789119"/>
  </r>
  <r>
    <x v="268"/>
    <s v="Electronics|WearableTechnology|SmartWatches"/>
    <x v="17"/>
    <n v="2999"/>
    <n v="9999"/>
    <n v="7000"/>
    <n v="0.4"/>
    <n v="0.7"/>
    <x v="5"/>
    <n v="20879"/>
    <n v="208769121"/>
  </r>
  <r>
    <x v="269"/>
    <s v="Home&amp;Kitchen|Kitchen&amp;HomeAppliances|SmallKitchenAppliances|MixerGrinders"/>
    <x v="31"/>
    <n v="3199"/>
    <n v="4999"/>
    <n v="1800"/>
    <n v="0.16"/>
    <n v="0.36"/>
    <x v="7"/>
    <n v="20869"/>
    <n v="104324131"/>
  </r>
  <r>
    <x v="270"/>
    <s v="Computers&amp;Accessories|Accessories&amp;Peripherals|Cables&amp;Accessories|Cables|USBCables"/>
    <x v="8"/>
    <n v="299"/>
    <n v="999"/>
    <n v="700"/>
    <n v="0.6"/>
    <n v="0.7"/>
    <x v="2"/>
    <n v="20850"/>
    <n v="20829150"/>
  </r>
  <r>
    <x v="271"/>
    <s v="Computers&amp;Accessories|Accessories&amp;Peripherals|Cables&amp;Accessories|Cables|USBCables"/>
    <x v="8"/>
    <n v="273.10000000000002"/>
    <n v="999"/>
    <n v="725.9"/>
    <n v="0.27"/>
    <n v="0.73"/>
    <x v="2"/>
    <n v="20850"/>
    <n v="20829150"/>
  </r>
  <r>
    <x v="272"/>
    <s v="Computers&amp;Accessories|Accessories&amp;Peripherals|Cables&amp;Accessories|Cables|USBCables"/>
    <x v="8"/>
    <n v="349"/>
    <n v="699"/>
    <n v="350"/>
    <n v="0.1"/>
    <n v="0.5"/>
    <x v="2"/>
    <n v="20850"/>
    <n v="14574150"/>
  </r>
  <r>
    <x v="270"/>
    <s v="Computers&amp;Accessories|Accessories&amp;Peripherals|Cables&amp;Accessories|Cables|USBCables"/>
    <x v="8"/>
    <n v="299"/>
    <n v="999"/>
    <n v="700"/>
    <n v="0.15"/>
    <n v="0.7"/>
    <x v="2"/>
    <n v="20850"/>
    <n v="20829150"/>
  </r>
  <r>
    <x v="270"/>
    <s v="Computers&amp;Accessories|Accessories&amp;Peripherals|Cables&amp;Accessories|Cables|USBCables"/>
    <x v="8"/>
    <n v="299"/>
    <n v="999"/>
    <n v="700"/>
    <n v="0"/>
    <n v="0.7"/>
    <x v="2"/>
    <n v="20850"/>
    <n v="20829150"/>
  </r>
  <r>
    <x v="273"/>
    <s v="Electronics|PowerAccessories|SurgeProtectors"/>
    <x v="65"/>
    <n v="1289"/>
    <n v="1499"/>
    <n v="210"/>
    <n v="0"/>
    <n v="0.14000000000000001"/>
    <x v="3"/>
    <n v="20668"/>
    <n v="30981332"/>
  </r>
  <r>
    <x v="274"/>
    <s v="Computers&amp;Accessories|Accessories&amp;Peripherals|LaptopAccessories|Lapdesks"/>
    <x v="53"/>
    <n v="849"/>
    <n v="4999"/>
    <n v="4150"/>
    <n v="0"/>
    <n v="0.83"/>
    <x v="7"/>
    <n v="20457"/>
    <n v="102264543"/>
  </r>
  <r>
    <x v="275"/>
    <s v="Computers&amp;Accessories|Accessories&amp;Peripherals|Audio&amp;VideoAccessories|Webcams&amp;VoIPEquipment|Webcams"/>
    <x v="66"/>
    <n v="1990"/>
    <n v="2595"/>
    <n v="605"/>
    <n v="0.41"/>
    <n v="0.23"/>
    <x v="2"/>
    <n v="20398"/>
    <n v="52932810"/>
  </r>
  <r>
    <x v="276"/>
    <s v="Computers&amp;Accessories|NetworkingDevices|Routers"/>
    <x v="12"/>
    <n v="1799"/>
    <n v="2911"/>
    <n v="1112"/>
    <n v="0.3"/>
    <n v="0.38"/>
    <x v="2"/>
    <n v="20342"/>
    <n v="59215562"/>
  </r>
  <r>
    <x v="277"/>
    <s v="Electronics|Mobiles&amp;Accessories|Smartphones&amp;BasicMobiles|Smartphones"/>
    <x v="2"/>
    <n v="28999"/>
    <n v="34999"/>
    <n v="6000"/>
    <n v="0.45"/>
    <n v="0.17"/>
    <x v="0"/>
    <n v="20311"/>
    <n v="710864689"/>
  </r>
  <r>
    <x v="278"/>
    <s v="MusicalInstruments|Microphones|Condenser"/>
    <x v="21"/>
    <n v="478"/>
    <n v="699"/>
    <n v="221"/>
    <n v="0.44"/>
    <n v="0.32"/>
    <x v="4"/>
    <n v="20218"/>
    <n v="14132382"/>
  </r>
  <r>
    <x v="279"/>
    <s v="Computers&amp;Accessories|Accessories&amp;Peripherals|Cables&amp;Accessories|Cables|USBCables"/>
    <x v="8"/>
    <n v="219"/>
    <n v="700"/>
    <n v="481"/>
    <n v="0.76"/>
    <n v="0.69"/>
    <x v="2"/>
    <n v="20053"/>
    <n v="14037100"/>
  </r>
  <r>
    <x v="279"/>
    <s v="Computers&amp;Accessories|Accessories&amp;Peripherals|Cables&amp;Accessories|Cables|USBCables"/>
    <x v="8"/>
    <n v="219"/>
    <n v="700"/>
    <n v="481"/>
    <n v="0.78"/>
    <n v="0.69"/>
    <x v="2"/>
    <n v="20053"/>
    <n v="14037100"/>
  </r>
  <r>
    <x v="279"/>
    <s v="Computers&amp;Accessories|Accessories&amp;Peripherals|Cables&amp;Accessories|Cables|USBCables"/>
    <x v="8"/>
    <n v="219"/>
    <n v="700"/>
    <n v="481"/>
    <n v="0.76"/>
    <n v="0.69"/>
    <x v="2"/>
    <n v="20052"/>
    <n v="14036400"/>
  </r>
  <r>
    <x v="280"/>
    <s v="Home&amp;Kitchen|Heating,Cooling&amp;AirQuality|Fans|CeilingFans"/>
    <x v="47"/>
    <n v="1400"/>
    <n v="2485"/>
    <n v="1085"/>
    <n v="0.65"/>
    <n v="0.44"/>
    <x v="1"/>
    <n v="19998"/>
    <n v="49695030"/>
  </r>
  <r>
    <x v="281"/>
    <s v="Computers&amp;Accessories|Accessories&amp;Peripherals|Cables&amp;Accessories|Cables|USBCables"/>
    <x v="8"/>
    <n v="1519"/>
    <n v="1899"/>
    <n v="380"/>
    <n v="0.65"/>
    <n v="0.2"/>
    <x v="0"/>
    <n v="19763"/>
    <n v="37529937"/>
  </r>
  <r>
    <x v="282"/>
    <s v="Electronics|Accessories|MemoryCards|MicroSD"/>
    <x v="5"/>
    <n v="1329"/>
    <n v="2900"/>
    <n v="1571"/>
    <n v="0.61"/>
    <n v="0.54"/>
    <x v="3"/>
    <n v="19624"/>
    <n v="56909600"/>
  </r>
  <r>
    <x v="283"/>
    <s v="Home&amp;Kitchen|Kitchen&amp;HomeAppliances|SmallKitchenAppliances|VacuumSealers"/>
    <x v="67"/>
    <n v="89"/>
    <n v="89"/>
    <n v="0"/>
    <n v="0.61"/>
    <n v="0"/>
    <x v="5"/>
    <n v="19621"/>
    <n v="1746269"/>
  </r>
  <r>
    <x v="284"/>
    <s v="Electronics|Mobiles&amp;Accessories|Smartphones&amp;BasicMobiles|Smartphones"/>
    <x v="2"/>
    <n v="15499"/>
    <n v="20999"/>
    <n v="5500"/>
    <n v="0.61"/>
    <n v="0.26"/>
    <x v="1"/>
    <n v="19253"/>
    <n v="404293747"/>
  </r>
  <r>
    <x v="285"/>
    <s v="Electronics|Mobiles&amp;Accessories|Smartphones&amp;BasicMobiles|Smartphones"/>
    <x v="2"/>
    <n v="15499"/>
    <n v="18999"/>
    <n v="3500"/>
    <n v="0.81"/>
    <n v="0.18"/>
    <x v="1"/>
    <n v="19252"/>
    <n v="365768748"/>
  </r>
  <r>
    <x v="286"/>
    <s v="Electronics|Mobiles&amp;Accessories|Smartphones&amp;BasicMobiles|Smartphones"/>
    <x v="2"/>
    <n v="13999"/>
    <n v="19999"/>
    <n v="6000"/>
    <n v="0.23"/>
    <n v="0.3"/>
    <x v="1"/>
    <n v="19252"/>
    <n v="385020748"/>
  </r>
  <r>
    <x v="287"/>
    <s v="Electronics|Mobiles&amp;Accessories|Smartphones&amp;BasicMobiles|Smartphones"/>
    <x v="2"/>
    <n v="15499"/>
    <n v="20999"/>
    <n v="5500"/>
    <n v="0.41"/>
    <n v="0.26"/>
    <x v="1"/>
    <n v="19252"/>
    <n v="404272748"/>
  </r>
  <r>
    <x v="288"/>
    <s v="Electronics|Mobiles&amp;Accessories|Smartphones&amp;BasicMobiles|Smartphones"/>
    <x v="2"/>
    <n v="15499"/>
    <n v="18999"/>
    <n v="3500"/>
    <n v="0.26"/>
    <n v="0.18"/>
    <x v="1"/>
    <n v="19252"/>
    <n v="365768748"/>
  </r>
  <r>
    <x v="289"/>
    <s v="Electronics|Mobiles&amp;Accessories|Smartphones&amp;BasicMobiles|Smartphones"/>
    <x v="2"/>
    <n v="13999"/>
    <n v="19999"/>
    <n v="6000"/>
    <n v="0.41"/>
    <n v="0.3"/>
    <x v="1"/>
    <n v="19252"/>
    <n v="385020748"/>
  </r>
  <r>
    <x v="290"/>
    <s v="Electronics|Mobiles&amp;Accessories|Smartphones&amp;BasicMobiles|Smartphones"/>
    <x v="2"/>
    <n v="12999"/>
    <n v="17999"/>
    <n v="5000"/>
    <n v="0.56000000000000005"/>
    <n v="0.28000000000000003"/>
    <x v="1"/>
    <n v="18998"/>
    <n v="341945002"/>
  </r>
  <r>
    <x v="291"/>
    <s v="Electronics|Mobiles&amp;Accessories|Smartphones&amp;BasicMobiles|Smartphones"/>
    <x v="2"/>
    <n v="13999"/>
    <n v="19499"/>
    <n v="5500"/>
    <n v="0.17"/>
    <n v="0.28000000000000003"/>
    <x v="1"/>
    <n v="18998"/>
    <n v="370442002"/>
  </r>
  <r>
    <x v="292"/>
    <s v="Electronics|Mobiles&amp;Accessories|Smartphones&amp;BasicMobiles|Smartphones"/>
    <x v="2"/>
    <n v="10999"/>
    <n v="14999"/>
    <n v="4000"/>
    <n v="0.49"/>
    <n v="0.27"/>
    <x v="1"/>
    <n v="18998"/>
    <n v="284951002"/>
  </r>
  <r>
    <x v="293"/>
    <s v="Electronics|Mobiles&amp;Accessories|Smartphones&amp;BasicMobiles|Smartphones"/>
    <x v="2"/>
    <n v="10999"/>
    <n v="14999"/>
    <n v="4000"/>
    <n v="0.4"/>
    <n v="0.27"/>
    <x v="1"/>
    <n v="18998"/>
    <n v="284951002"/>
  </r>
  <r>
    <x v="294"/>
    <s v="Electronics|Mobiles&amp;Accessories|Smartphones&amp;BasicMobiles|Smartphones"/>
    <x v="2"/>
    <n v="13999"/>
    <n v="19499"/>
    <n v="5500"/>
    <n v="0"/>
    <n v="0.28000000000000003"/>
    <x v="1"/>
    <n v="18998"/>
    <n v="370442002"/>
  </r>
  <r>
    <x v="295"/>
    <s v="Electronics|Mobiles&amp;Accessories|Smartphones&amp;BasicMobiles|Smartphones"/>
    <x v="2"/>
    <n v="12999"/>
    <n v="17999"/>
    <n v="5000"/>
    <n v="0.25"/>
    <n v="0.28000000000000003"/>
    <x v="1"/>
    <n v="18998"/>
    <n v="341945002"/>
  </r>
  <r>
    <x v="296"/>
    <s v="Electronics|Mobiles&amp;Accessories|Smartphones&amp;BasicMobiles|Smartphones"/>
    <x v="2"/>
    <n v="13999"/>
    <n v="19499"/>
    <n v="5500"/>
    <n v="0.65"/>
    <n v="0.28000000000000003"/>
    <x v="1"/>
    <n v="18998"/>
    <n v="370442002"/>
  </r>
  <r>
    <x v="297"/>
    <s v="Electronics|Mobiles&amp;Accessories|Smartphones&amp;BasicMobiles|Smartphones"/>
    <x v="2"/>
    <n v="13999"/>
    <n v="19499"/>
    <n v="5500"/>
    <n v="0.14000000000000001"/>
    <n v="0.28000000000000003"/>
    <x v="1"/>
    <n v="18998"/>
    <n v="370442002"/>
  </r>
  <r>
    <x v="298"/>
    <s v="Electronics|HomeAudio|Accessories|Adapters"/>
    <x v="68"/>
    <n v="209"/>
    <n v="600"/>
    <n v="391"/>
    <n v="0.24"/>
    <n v="0.65"/>
    <x v="0"/>
    <n v="18872"/>
    <n v="11323200"/>
  </r>
  <r>
    <x v="299"/>
    <s v="Computers&amp;Accessories|Accessories&amp;Peripherals|Cables&amp;Accessories|Cables|USBCables"/>
    <x v="8"/>
    <n v="349"/>
    <n v="399"/>
    <n v="50"/>
    <n v="0.42"/>
    <n v="0.13"/>
    <x v="0"/>
    <n v="18757"/>
    <n v="7484043"/>
  </r>
  <r>
    <x v="299"/>
    <s v="Computers&amp;Accessories|Accessories&amp;Peripherals|Cables&amp;Accessories|Cables|USBCables"/>
    <x v="8"/>
    <n v="349"/>
    <n v="399"/>
    <n v="50"/>
    <n v="0.3"/>
    <n v="0.13"/>
    <x v="0"/>
    <n v="18757"/>
    <n v="7484043"/>
  </r>
  <r>
    <x v="299"/>
    <s v="Computers&amp;Accessories|Accessories&amp;Peripherals|Cables&amp;Accessories|Cables|USBCables"/>
    <x v="8"/>
    <n v="349"/>
    <n v="399"/>
    <n v="50"/>
    <n v="0.65"/>
    <n v="0.13"/>
    <x v="0"/>
    <n v="18757"/>
    <n v="7484043"/>
  </r>
  <r>
    <x v="300"/>
    <s v="Electronics|Mobiles&amp;Accessories|MobileAccessories|Chargers|PowerBanks"/>
    <x v="7"/>
    <n v="1799"/>
    <n v="2499"/>
    <n v="700"/>
    <n v="0.65"/>
    <n v="0.28000000000000003"/>
    <x v="1"/>
    <n v="18678"/>
    <n v="46676322"/>
  </r>
  <r>
    <x v="300"/>
    <s v="Electronics|Mobiles&amp;Accessories|MobileAccessories|Chargers|PowerBanks"/>
    <x v="7"/>
    <n v="1799"/>
    <n v="2499"/>
    <n v="700"/>
    <n v="0.65"/>
    <n v="0.28000000000000003"/>
    <x v="1"/>
    <n v="18678"/>
    <n v="46676322"/>
  </r>
  <r>
    <x v="301"/>
    <s v="Computers&amp;Accessories|ExternalDevices&amp;DataStorage|PenDrives"/>
    <x v="4"/>
    <n v="349"/>
    <n v="450"/>
    <n v="101"/>
    <n v="0.38"/>
    <n v="0.22"/>
    <x v="1"/>
    <n v="18656"/>
    <n v="8395200"/>
  </r>
  <r>
    <x v="302"/>
    <s v="Electronics|Mobiles&amp;Accessories|MobileAccessories|AutomobileAccessories|Cradles"/>
    <x v="28"/>
    <n v="599"/>
    <n v="999"/>
    <n v="400"/>
    <n v="0.32"/>
    <n v="0.4"/>
    <x v="7"/>
    <n v="18654"/>
    <n v="18635346"/>
  </r>
  <r>
    <x v="303"/>
    <s v="Home&amp;Kitchen|Heating,Cooling&amp;AirQuality|RoomHeaters|FanHeaters"/>
    <x v="69"/>
    <n v="1199"/>
    <n v="2000"/>
    <n v="801"/>
    <n v="0.76"/>
    <n v="0.4"/>
    <x v="7"/>
    <n v="18543"/>
    <n v="37086000"/>
  </r>
  <r>
    <x v="304"/>
    <s v="Home&amp;Kitchen|Kitchen&amp;HomeAppliances|WaterPurifiers&amp;Accessories|WaterFilters&amp;Purifiers"/>
    <x v="70"/>
    <n v="8199"/>
    <n v="16000"/>
    <n v="7801"/>
    <n v="0.41"/>
    <n v="0.49"/>
    <x v="6"/>
    <n v="18497"/>
    <n v="295952000"/>
  </r>
  <r>
    <x v="305"/>
    <s v="Home&amp;Kitchen|Kitchen&amp;HomeAppliances|SmallKitchenAppliances|HandBlenders"/>
    <x v="71"/>
    <n v="753"/>
    <n v="899"/>
    <n v="146"/>
    <n v="0.61"/>
    <n v="0.16"/>
    <x v="5"/>
    <n v="18462"/>
    <n v="16597338"/>
  </r>
  <r>
    <x v="306"/>
    <s v="Electronics|HomeAudio|Speakers|OutdoorSpeakers"/>
    <x v="45"/>
    <n v="999"/>
    <n v="2490"/>
    <n v="1491"/>
    <n v="0.56999999999999995"/>
    <n v="0.6"/>
    <x v="1"/>
    <n v="18331"/>
    <n v="45644190"/>
  </r>
  <r>
    <x v="307"/>
    <s v="Electronics|Headphones,Earbuds&amp;Accessories|Headphones|In-Ear"/>
    <x v="1"/>
    <n v="299"/>
    <n v="1900"/>
    <n v="1601"/>
    <n v="0.62"/>
    <n v="0.84"/>
    <x v="11"/>
    <n v="18202"/>
    <n v="34583800"/>
  </r>
  <r>
    <x v="308"/>
    <s v="Computers&amp;Accessories|Accessories&amp;Peripherals|PCGamingPeripherals|GamingMice"/>
    <x v="72"/>
    <n v="399"/>
    <n v="549"/>
    <n v="150"/>
    <n v="0.42"/>
    <n v="0.27"/>
    <x v="0"/>
    <n v="18139"/>
    <n v="9958311"/>
  </r>
  <r>
    <x v="309"/>
    <s v="Home&amp;Kitchen|Kitchen&amp;HomeAppliances|Vacuum,Cleaning&amp;Ironing|Vacuums&amp;FloorCare|Vacuums|CanisterVacuums"/>
    <x v="43"/>
    <n v="8999"/>
    <n v="9995"/>
    <n v="996"/>
    <n v="0.42"/>
    <n v="0.1"/>
    <x v="0"/>
    <n v="17994"/>
    <n v="179850030"/>
  </r>
  <r>
    <x v="310"/>
    <s v="Electronics|WearableTechnology|SmartWatches"/>
    <x v="17"/>
    <n v="1999"/>
    <n v="7990"/>
    <n v="5991"/>
    <n v="0.4"/>
    <n v="0.75"/>
    <x v="4"/>
    <n v="17833"/>
    <n v="142485670"/>
  </r>
  <r>
    <x v="311"/>
    <s v="Electronics|WearableTechnology|SmartWatches"/>
    <x v="17"/>
    <n v="1799"/>
    <n v="7990"/>
    <n v="6191"/>
    <n v="0.51"/>
    <n v="0.77"/>
    <x v="4"/>
    <n v="17833"/>
    <n v="142485670"/>
  </r>
  <r>
    <x v="311"/>
    <s v="Electronics|WearableTechnology|SmartWatches"/>
    <x v="17"/>
    <n v="1999"/>
    <n v="7990"/>
    <n v="5991"/>
    <n v="0.21"/>
    <n v="0.75"/>
    <x v="4"/>
    <n v="17831"/>
    <n v="142469690"/>
  </r>
  <r>
    <x v="312"/>
    <s v="Electronics|WearableTechnology|SmartWatches"/>
    <x v="17"/>
    <n v="1999"/>
    <n v="7990"/>
    <n v="5991"/>
    <n v="0"/>
    <n v="0.75"/>
    <x v="4"/>
    <n v="17831"/>
    <n v="142469690"/>
  </r>
  <r>
    <x v="313"/>
    <s v="Electronics|WearableTechnology|SmartWatches"/>
    <x v="17"/>
    <n v="1999"/>
    <n v="7990"/>
    <n v="5991"/>
    <n v="0.73"/>
    <n v="0.75"/>
    <x v="4"/>
    <n v="17831"/>
    <n v="142469690"/>
  </r>
  <r>
    <x v="314"/>
    <s v="Electronics|GeneralPurposeBatteries&amp;BatteryChargers|DisposableBatteries"/>
    <x v="44"/>
    <n v="269"/>
    <n v="315"/>
    <n v="46"/>
    <n v="0.73"/>
    <n v="0.15"/>
    <x v="3"/>
    <n v="17810"/>
    <n v="5610150"/>
  </r>
  <r>
    <x v="315"/>
    <s v="Home&amp;Kitchen|Kitchen&amp;HomeAppliances|SmallKitchenAppliances|Kettles&amp;HotWaterDispensers|ElectricKettles"/>
    <x v="11"/>
    <n v="899"/>
    <n v="1249"/>
    <n v="350"/>
    <n v="0.34"/>
    <n v="0.28000000000000003"/>
    <x v="6"/>
    <n v="17424"/>
    <n v="21762576"/>
  </r>
  <r>
    <x v="316"/>
    <s v="Electronics|Mobiles&amp;Accessories|Smartphones&amp;BasicMobiles|Smartphones"/>
    <x v="2"/>
    <n v="28999"/>
    <n v="28999"/>
    <n v="0"/>
    <n v="0.72"/>
    <n v="0"/>
    <x v="2"/>
    <n v="17415"/>
    <n v="505017585"/>
  </r>
  <r>
    <x v="317"/>
    <s v="Electronics|Mobiles&amp;Accessories|Smartphones&amp;BasicMobiles|Smartphones"/>
    <x v="2"/>
    <n v="28999"/>
    <n v="28999"/>
    <n v="0"/>
    <n v="0.73"/>
    <n v="0"/>
    <x v="2"/>
    <n v="17415"/>
    <n v="505017585"/>
  </r>
  <r>
    <x v="318"/>
    <s v="Electronics|Mobiles&amp;Accessories|Smartphones&amp;BasicMobiles|Smartphones"/>
    <x v="2"/>
    <n v="33999"/>
    <n v="33999"/>
    <n v="0"/>
    <n v="0.27"/>
    <n v="0"/>
    <x v="2"/>
    <n v="17415"/>
    <n v="592092585"/>
  </r>
  <r>
    <x v="319"/>
    <s v="Computers&amp;Accessories|Accessories&amp;Peripherals|Keyboards,Mice&amp;InputDevices|Keyboard&amp;MouseSets"/>
    <x v="41"/>
    <n v="1345"/>
    <n v="2295"/>
    <n v="950"/>
    <n v="0.11"/>
    <n v="0.41"/>
    <x v="5"/>
    <n v="17413"/>
    <n v="39962835"/>
  </r>
  <r>
    <x v="320"/>
    <s v="Computers&amp;Accessories|Accessories&amp;Peripherals|LaptopAccessories|Lapdesks"/>
    <x v="53"/>
    <n v="1889"/>
    <n v="2699"/>
    <n v="810"/>
    <n v="0.4"/>
    <n v="0.3"/>
    <x v="2"/>
    <n v="17394"/>
    <n v="46946406"/>
  </r>
  <r>
    <x v="321"/>
    <s v="Computers&amp;Accessories|Accessories&amp;Peripherals|Keyboards,Mice&amp;InputDevices|Keyboard&amp;MouseSets"/>
    <x v="41"/>
    <n v="448"/>
    <n v="699"/>
    <n v="251"/>
    <n v="0.34"/>
    <n v="0.36"/>
    <x v="6"/>
    <n v="17348"/>
    <n v="12126252"/>
  </r>
  <r>
    <x v="322"/>
    <s v="Home&amp;Kitchen|Kitchen&amp;HomeAppliances|Vacuum,Cleaning&amp;Ironing|Irons,Steamers&amp;Accessories|Irons|DryIrons"/>
    <x v="27"/>
    <n v="559"/>
    <n v="1010"/>
    <n v="451"/>
    <n v="0.91"/>
    <n v="0.45"/>
    <x v="1"/>
    <n v="17325"/>
    <n v="17498250"/>
  </r>
  <r>
    <x v="323"/>
    <s v="Home&amp;Kitchen|Heating,Cooling&amp;AirQuality|WaterHeaters&amp;Geysers|ImmersionRods"/>
    <x v="38"/>
    <n v="719"/>
    <n v="1295"/>
    <n v="576"/>
    <n v="0.91"/>
    <n v="0.44"/>
    <x v="5"/>
    <n v="17218"/>
    <n v="22297310"/>
  </r>
  <r>
    <x v="324"/>
    <s v="Electronics|WearableTechnology|SmartWatches"/>
    <x v="17"/>
    <n v="3999"/>
    <n v="16999"/>
    <n v="13000"/>
    <n v="0.91"/>
    <n v="0.76"/>
    <x v="2"/>
    <n v="17162"/>
    <n v="291736838"/>
  </r>
  <r>
    <x v="325"/>
    <s v="Electronics|WearableTechnology|SmartWatches"/>
    <x v="17"/>
    <n v="3999"/>
    <n v="17999"/>
    <n v="14000"/>
    <n v="0.91"/>
    <n v="0.78"/>
    <x v="2"/>
    <n v="17161"/>
    <n v="308880839"/>
  </r>
  <r>
    <x v="324"/>
    <s v="Electronics|WearableTechnology|SmartWatches"/>
    <x v="17"/>
    <n v="3999"/>
    <n v="16999"/>
    <n v="13000"/>
    <n v="0.91"/>
    <n v="0.76"/>
    <x v="2"/>
    <n v="17159"/>
    <n v="291685841"/>
  </r>
  <r>
    <x v="326"/>
    <s v="Electronics|Mobiles&amp;Accessories|MobileAccessories|StylusPens"/>
    <x v="73"/>
    <n v="2099"/>
    <n v="5999"/>
    <n v="3900"/>
    <n v="0.06"/>
    <n v="0.65"/>
    <x v="2"/>
    <n v="17129"/>
    <n v="102756871"/>
  </r>
  <r>
    <x v="326"/>
    <s v="Electronics|Mobiles&amp;Accessories|MobileAccessories|StylusPens"/>
    <x v="73"/>
    <n v="2099"/>
    <n v="5999"/>
    <n v="3900"/>
    <n v="0.67"/>
    <n v="0.65"/>
    <x v="2"/>
    <n v="17129"/>
    <n v="102756871"/>
  </r>
  <r>
    <x v="327"/>
    <s v="Computers&amp;Accessories|Accessories&amp;Peripherals|Cables&amp;Accessories|Cables|USBCables"/>
    <x v="8"/>
    <n v="154"/>
    <n v="399"/>
    <n v="245"/>
    <n v="0.53"/>
    <n v="0.61"/>
    <x v="5"/>
    <n v="16905"/>
    <n v="6745095"/>
  </r>
  <r>
    <x v="327"/>
    <s v="Computers&amp;Accessories|Accessories&amp;Peripherals|Cables&amp;Accessories|Cables|USBCables"/>
    <x v="8"/>
    <n v="154"/>
    <n v="399"/>
    <n v="245"/>
    <n v="0.53"/>
    <n v="0.61"/>
    <x v="5"/>
    <n v="16905"/>
    <n v="6745095"/>
  </r>
  <r>
    <x v="327"/>
    <s v="Computers&amp;Accessories|Accessories&amp;Peripherals|Cables&amp;Accessories|Cables|USBCables"/>
    <x v="8"/>
    <n v="154"/>
    <n v="399"/>
    <n v="245"/>
    <n v="0.53"/>
    <n v="0.61"/>
    <x v="5"/>
    <n v="16905"/>
    <n v="6745095"/>
  </r>
  <r>
    <x v="328"/>
    <s v="Electronics|Mobiles&amp;Accessories|MobileAccessories|Stands"/>
    <x v="32"/>
    <n v="134"/>
    <n v="699"/>
    <n v="565"/>
    <n v="0.53"/>
    <n v="0.81"/>
    <x v="1"/>
    <n v="16685"/>
    <n v="11662815"/>
  </r>
  <r>
    <x v="329"/>
    <s v="Computers&amp;Accessories|Accessories&amp;Peripherals|TabletAccessories|ScreenProtectors"/>
    <x v="51"/>
    <n v="1234"/>
    <n v="1599"/>
    <n v="365"/>
    <n v="0.53"/>
    <n v="0.23"/>
    <x v="3"/>
    <n v="16680"/>
    <n v="26671320"/>
  </r>
  <r>
    <x v="330"/>
    <s v="Electronics|Mobiles&amp;Accessories|MobileAccessories|StylusPens"/>
    <x v="73"/>
    <n v="349"/>
    <n v="999"/>
    <n v="650"/>
    <n v="0.3"/>
    <n v="0.65"/>
    <x v="4"/>
    <n v="16557"/>
    <n v="16540443"/>
  </r>
  <r>
    <x v="331"/>
    <s v="Electronics|Mobiles&amp;Accessories|MobileAccessories|StylusPens"/>
    <x v="73"/>
    <n v="349"/>
    <n v="999"/>
    <n v="650"/>
    <n v="0.55000000000000004"/>
    <n v="0.65"/>
    <x v="4"/>
    <n v="16557"/>
    <n v="16540443"/>
  </r>
  <r>
    <x v="330"/>
    <s v="Electronics|Mobiles&amp;Accessories|MobileAccessories|StylusPens"/>
    <x v="73"/>
    <n v="349"/>
    <n v="999"/>
    <n v="650"/>
    <n v="0.55000000000000004"/>
    <n v="0.65"/>
    <x v="4"/>
    <n v="16557"/>
    <n v="16540443"/>
  </r>
  <r>
    <x v="332"/>
    <s v="Electronics|HomeTheater,TV&amp;Video|Televisions|SmartTelevisions"/>
    <x v="29"/>
    <n v="13490"/>
    <n v="22900"/>
    <n v="9410"/>
    <n v="0.55000000000000004"/>
    <n v="0.41"/>
    <x v="2"/>
    <n v="16299"/>
    <n v="373247100"/>
  </r>
  <r>
    <x v="333"/>
    <s v="Electronics|HomeTheater,TV&amp;Video|Televisions|SmartTelevisions"/>
    <x v="29"/>
    <n v="15490"/>
    <n v="20900"/>
    <n v="5410"/>
    <n v="0.19"/>
    <n v="0.26"/>
    <x v="2"/>
    <n v="16299"/>
    <n v="340649100"/>
  </r>
  <r>
    <x v="332"/>
    <s v="Electronics|HomeTheater,TV&amp;Video|Televisions|SmartTelevisions"/>
    <x v="29"/>
    <n v="13490"/>
    <n v="22900"/>
    <n v="9410"/>
    <n v="0"/>
    <n v="0.41"/>
    <x v="2"/>
    <n v="16299"/>
    <n v="373247100"/>
  </r>
  <r>
    <x v="334"/>
    <s v="Computers&amp;Accessories|NetworkingDevices|Repeaters&amp;Extenders"/>
    <x v="9"/>
    <n v="1599"/>
    <n v="3599"/>
    <n v="2000"/>
    <n v="0.19"/>
    <n v="0.56000000000000005"/>
    <x v="5"/>
    <n v="16182"/>
    <n v="58239018"/>
  </r>
  <r>
    <x v="335"/>
    <s v="Home&amp;Kitchen|Kitchen&amp;HomeAppliances|Vacuum,Cleaning&amp;Ironing|Irons,Steamers&amp;Accessories|Irons|DryIrons"/>
    <x v="27"/>
    <n v="599"/>
    <n v="990"/>
    <n v="391"/>
    <n v="0.57999999999999996"/>
    <n v="0.39"/>
    <x v="6"/>
    <n v="16166"/>
    <n v="16004340"/>
  </r>
  <r>
    <x v="336"/>
    <s v="Computers&amp;Accessories|Accessories&amp;Peripherals|Keyboards,Mice&amp;InputDevices|Keyboards"/>
    <x v="40"/>
    <n v="2640"/>
    <n v="3195"/>
    <n v="555"/>
    <n v="0.26"/>
    <n v="0.17"/>
    <x v="3"/>
    <n v="16146"/>
    <n v="51586470"/>
  </r>
  <r>
    <x v="337"/>
    <s v="Home&amp;Kitchen|Kitchen&amp;HomeAppliances|WaterPurifiers&amp;Accessories|WaterFilters&amp;Purifiers"/>
    <x v="70"/>
    <n v="9199"/>
    <n v="18000"/>
    <n v="8801"/>
    <n v="0.65"/>
    <n v="0.49"/>
    <x v="7"/>
    <n v="16020"/>
    <n v="288360000"/>
  </r>
  <r>
    <x v="338"/>
    <s v="Electronics|Mobiles&amp;Accessories|MobileAccessories|Chargers|PowerBanks"/>
    <x v="7"/>
    <n v="1499"/>
    <n v="2499"/>
    <n v="1000"/>
    <n v="0.69"/>
    <n v="0.4"/>
    <x v="2"/>
    <n v="15970"/>
    <n v="39909030"/>
  </r>
  <r>
    <x v="339"/>
    <s v="Toys&amp;Games|Arts&amp;Crafts|Drawing&amp;PaintingSupplies|ColouringPens&amp;Markers"/>
    <x v="74"/>
    <n v="150"/>
    <n v="150"/>
    <n v="0"/>
    <n v="0.6"/>
    <n v="0"/>
    <x v="2"/>
    <n v="15867"/>
    <n v="2380050"/>
  </r>
  <r>
    <x v="340"/>
    <s v="Computers&amp;Accessories|Accessories&amp;Peripherals|PCGamingPeripherals|GamingMice"/>
    <x v="72"/>
    <n v="599"/>
    <n v="799"/>
    <n v="200"/>
    <n v="0.6"/>
    <n v="0.25"/>
    <x v="2"/>
    <n v="15790"/>
    <n v="12616210"/>
  </r>
  <r>
    <x v="341"/>
    <s v="Computers&amp;Accessories|Accessories&amp;Peripherals|UninterruptedPowerSupplies"/>
    <x v="75"/>
    <n v="3299"/>
    <n v="4100"/>
    <n v="801"/>
    <n v="0.5"/>
    <n v="0.2"/>
    <x v="6"/>
    <n v="15783"/>
    <n v="64710300"/>
  </r>
  <r>
    <x v="342"/>
    <s v="Home&amp;Kitchen|Kitchen&amp;HomeAppliances|SmallKitchenAppliances|EggBoilers"/>
    <x v="76"/>
    <n v="349"/>
    <n v="999"/>
    <n v="650"/>
    <n v="0.33"/>
    <n v="0.65"/>
    <x v="7"/>
    <n v="15646"/>
    <n v="15630354"/>
  </r>
  <r>
    <x v="343"/>
    <s v="Home&amp;Kitchen|Kitchen&amp;HomeAppliances|SmallKitchenAppliances|Kettles&amp;HotWaterDispensers|ElectricKettles"/>
    <x v="11"/>
    <n v="1043"/>
    <n v="1345"/>
    <n v="302"/>
    <n v="0.62"/>
    <n v="0.22"/>
    <x v="4"/>
    <n v="15592"/>
    <n v="20971240"/>
  </r>
  <r>
    <x v="344"/>
    <s v="Home&amp;Kitchen|Kitchen&amp;HomeAppliances|Vacuum,Cleaning&amp;Ironing|Irons,Steamers&amp;Accessories|Irons|DryIrons"/>
    <x v="27"/>
    <n v="1321"/>
    <n v="1545"/>
    <n v="224"/>
    <n v="0.25"/>
    <n v="0.14000000000000001"/>
    <x v="2"/>
    <n v="15453"/>
    <n v="23874885"/>
  </r>
  <r>
    <x v="345"/>
    <s v="Home&amp;Kitchen|Heating,Cooling&amp;AirQuality|Fans|CeilingFans"/>
    <x v="47"/>
    <n v="1804"/>
    <n v="2380"/>
    <n v="576"/>
    <n v="0.25"/>
    <n v="0.24"/>
    <x v="7"/>
    <n v="15382"/>
    <n v="36609160"/>
  </r>
  <r>
    <x v="346"/>
    <s v="Computers&amp;Accessories|Accessories&amp;Peripherals|Keyboards,Mice&amp;InputDevices|Keyboard&amp;MouseSets"/>
    <x v="41"/>
    <n v="699"/>
    <n v="999"/>
    <n v="300"/>
    <n v="0.25"/>
    <n v="0.3"/>
    <x v="9"/>
    <n v="15295"/>
    <n v="15279705"/>
  </r>
  <r>
    <x v="347"/>
    <s v="Home&amp;Kitchen|Kitchen&amp;HomeAppliances|SmallKitchenAppliances|DigitalKitchenScales"/>
    <x v="30"/>
    <n v="1099"/>
    <n v="1899"/>
    <n v="800"/>
    <n v="0.38"/>
    <n v="0.42"/>
    <x v="2"/>
    <n v="15276"/>
    <n v="29009124"/>
  </r>
  <r>
    <x v="348"/>
    <s v="Home&amp;Kitchen|Kitchen&amp;HomeAppliances|SmallKitchenAppliances|HandMixers"/>
    <x v="77"/>
    <n v="979"/>
    <n v="1395"/>
    <n v="416"/>
    <n v="0.21"/>
    <n v="0.3"/>
    <x v="5"/>
    <n v="15252"/>
    <n v="21276540"/>
  </r>
  <r>
    <x v="349"/>
    <s v="Computers&amp;Accessories|Accessories&amp;Peripherals|Keyboards,Mice&amp;InputDevices|Keyboard&amp;MiceAccessories|DustCovers"/>
    <x v="78"/>
    <n v="39"/>
    <n v="299"/>
    <n v="260"/>
    <n v="0.05"/>
    <n v="0.87"/>
    <x v="9"/>
    <n v="15233"/>
    <n v="4554667"/>
  </r>
  <r>
    <x v="350"/>
    <s v="Computers&amp;Accessories|Accessories&amp;Peripherals|Cables&amp;Accessories|Cables|USBCables"/>
    <x v="8"/>
    <n v="176.63"/>
    <n v="499"/>
    <n v="322.37"/>
    <n v="0.72"/>
    <n v="0.65"/>
    <x v="1"/>
    <n v="15189"/>
    <n v="7579311"/>
  </r>
  <r>
    <x v="350"/>
    <s v="Computers&amp;Accessories|Accessories&amp;Peripherals|Cables&amp;Accessories|Cables|USBCables"/>
    <x v="8"/>
    <n v="176.63"/>
    <n v="499"/>
    <n v="322.37"/>
    <n v="0.62"/>
    <n v="0.65"/>
    <x v="1"/>
    <n v="15189"/>
    <n v="7579311"/>
  </r>
  <r>
    <x v="350"/>
    <s v="Computers&amp;Accessories|Accessories&amp;Peripherals|Cables&amp;Accessories|Cables|USBCables"/>
    <x v="8"/>
    <n v="176.63"/>
    <n v="499"/>
    <n v="322.37"/>
    <n v="0.72"/>
    <n v="0.65"/>
    <x v="1"/>
    <n v="15188"/>
    <n v="7578812"/>
  </r>
  <r>
    <x v="351"/>
    <s v="Electronics|Cameras&amp;Photography|Accessories|Tripods&amp;Monopods|CompleteTripodUnits"/>
    <x v="79"/>
    <n v="1549"/>
    <n v="2495"/>
    <n v="946"/>
    <n v="0.38"/>
    <n v="0.38"/>
    <x v="0"/>
    <n v="15137"/>
    <n v="37766815"/>
  </r>
  <r>
    <x v="352"/>
    <s v="Home&amp;Kitchen|Kitchen&amp;HomeAppliances|SmallKitchenAppliances|InductionCooktop"/>
    <x v="25"/>
    <n v="2698"/>
    <n v="3945"/>
    <n v="1247"/>
    <n v="0.38"/>
    <n v="0.32"/>
    <x v="7"/>
    <n v="15034"/>
    <n v="59309130"/>
  </r>
  <r>
    <x v="353"/>
    <s v="Electronics|Headphones,Earbuds&amp;Accessories|Cases"/>
    <x v="80"/>
    <n v="119"/>
    <n v="499"/>
    <n v="380"/>
    <n v="0.5"/>
    <n v="0.76"/>
    <x v="2"/>
    <n v="15032"/>
    <n v="7500968"/>
  </r>
  <r>
    <x v="354"/>
    <s v="Computers&amp;Accessories|Accessories&amp;Peripherals|Audio&amp;VideoAccessories|PCMicrophones"/>
    <x v="81"/>
    <n v="949"/>
    <n v="2000"/>
    <n v="1051"/>
    <n v="0.39"/>
    <n v="0.53"/>
    <x v="6"/>
    <n v="14969"/>
    <n v="29938000"/>
  </r>
  <r>
    <x v="355"/>
    <s v="Electronics|Headphones,Earbuds&amp;Accessories|Headphones|In-Ear"/>
    <x v="1"/>
    <n v="1199"/>
    <n v="4999"/>
    <n v="3800"/>
    <n v="0.39"/>
    <n v="0.76"/>
    <x v="4"/>
    <n v="14961"/>
    <n v="74790039"/>
  </r>
  <r>
    <x v="356"/>
    <s v="Home&amp;Kitchen|Heating,Cooling&amp;AirQuality|WaterHeaters&amp;Geysers|InstantWaterHeaters"/>
    <x v="26"/>
    <n v="2599"/>
    <n v="4400"/>
    <n v="1801"/>
    <n v="0.33"/>
    <n v="0.41"/>
    <x v="1"/>
    <n v="14947"/>
    <n v="65766800"/>
  </r>
  <r>
    <x v="357"/>
    <s v="Computers&amp;Accessories|Accessories&amp;Peripherals|Cables&amp;Accessories|Cables|USBCables"/>
    <x v="8"/>
    <n v="349"/>
    <n v="899"/>
    <n v="550"/>
    <n v="0.37"/>
    <n v="0.61"/>
    <x v="1"/>
    <n v="14896"/>
    <n v="13391504"/>
  </r>
  <r>
    <x v="358"/>
    <s v="Home&amp;Kitchen|CraftMaterials|Scrapbooking|Tape"/>
    <x v="82"/>
    <n v="130"/>
    <n v="165"/>
    <n v="35"/>
    <n v="0.42"/>
    <n v="0.21"/>
    <x v="6"/>
    <n v="14778"/>
    <n v="2438370"/>
  </r>
  <r>
    <x v="359"/>
    <s v="Home&amp;Kitchen|Kitchen&amp;HomeAppliances|SmallKitchenAppliances|Kettles&amp;HotWaterDispensers|ElectricKettles"/>
    <x v="11"/>
    <n v="1499"/>
    <n v="1775"/>
    <n v="276"/>
    <n v="0.62"/>
    <n v="0.16"/>
    <x v="6"/>
    <n v="14667"/>
    <n v="26033925"/>
  </r>
  <r>
    <x v="360"/>
    <s v="Electronics|Mobiles&amp;Accessories|MobileAccessories|Photo&amp;VideoAccessories|Tripods"/>
    <x v="83"/>
    <n v="539"/>
    <n v="1599"/>
    <n v="1060"/>
    <n v="0.66"/>
    <n v="0.66"/>
    <x v="4"/>
    <n v="14648"/>
    <n v="23422152"/>
  </r>
  <r>
    <x v="361"/>
    <s v="Electronics|Headphones,Earbuds&amp;Accessories|Headphones|In-Ear"/>
    <x v="1"/>
    <n v="1299"/>
    <n v="2999"/>
    <n v="1700"/>
    <n v="0.2"/>
    <n v="0.56999999999999995"/>
    <x v="4"/>
    <n v="14629"/>
    <n v="43872371"/>
  </r>
  <r>
    <x v="362"/>
    <s v="Electronics|Mobiles&amp;Accessories|MobileAccessories|Photo&amp;VideoAccessories|SelfieSticks"/>
    <x v="84"/>
    <n v="599"/>
    <n v="1399"/>
    <n v="800"/>
    <n v="0.34"/>
    <n v="0.56999999999999995"/>
    <x v="1"/>
    <n v="14560"/>
    <n v="20369440"/>
  </r>
  <r>
    <x v="363"/>
    <s v="Electronics|Mobiles&amp;Accessories|MobileAccessories|Chargers|WallChargers"/>
    <x v="61"/>
    <n v="249"/>
    <n v="649"/>
    <n v="400"/>
    <n v="0.42"/>
    <n v="0.62"/>
    <x v="7"/>
    <n v="14404"/>
    <n v="9348196"/>
  </r>
  <r>
    <x v="364"/>
    <s v="Electronics|Mobiles&amp;Accessories|MobileAccessories|Chargers|WallChargers"/>
    <x v="61"/>
    <n v="699"/>
    <n v="1199"/>
    <n v="500"/>
    <n v="0.55000000000000004"/>
    <n v="0.42"/>
    <x v="7"/>
    <n v="14404"/>
    <n v="17270396"/>
  </r>
  <r>
    <x v="364"/>
    <s v="Electronics|Mobiles&amp;Accessories|MobileAccessories|Chargers|WallChargers"/>
    <x v="61"/>
    <n v="699"/>
    <n v="1199"/>
    <n v="500"/>
    <n v="0.35"/>
    <n v="0.42"/>
    <x v="7"/>
    <n v="14403"/>
    <n v="17269197"/>
  </r>
  <r>
    <x v="365"/>
    <s v="Home&amp;Kitchen|Heating,Cooling&amp;AirQuality|WaterHeaters&amp;Geysers|StorageWaterHeaters"/>
    <x v="85"/>
    <n v="6199"/>
    <n v="10400"/>
    <n v="4201"/>
    <n v="0.48"/>
    <n v="0.4"/>
    <x v="1"/>
    <n v="14391"/>
    <n v="149666400"/>
  </r>
  <r>
    <x v="366"/>
    <s v="Electronics|Mobiles&amp;Accessories|MobileAccessories|Photo&amp;VideoAccessories|Flashes&amp;SelfieLights|SelfieLights"/>
    <x v="86"/>
    <n v="1699"/>
    <n v="3495"/>
    <n v="1796"/>
    <n v="0.31"/>
    <n v="0.51"/>
    <x v="1"/>
    <n v="14371"/>
    <n v="50226645"/>
  </r>
  <r>
    <x v="367"/>
    <s v="Home&amp;Kitchen|Kitchen&amp;HomeAppliances|Vacuum,Cleaning&amp;Ironing|Vacuums&amp;FloorCare|Vacuums|HandheldVacuums"/>
    <x v="87"/>
    <n v="1665"/>
    <n v="2099"/>
    <n v="434"/>
    <n v="0.48"/>
    <n v="0.21"/>
    <x v="7"/>
    <n v="14368"/>
    <n v="30158432"/>
  </r>
  <r>
    <x v="368"/>
    <s v="Home&amp;Kitchen|Kitchen&amp;HomeAppliances|SmallKitchenAppliances|HandBlenders"/>
    <x v="71"/>
    <n v="1695"/>
    <n v="1695"/>
    <n v="0"/>
    <n v="0.44"/>
    <n v="0"/>
    <x v="5"/>
    <n v="14290"/>
    <n v="24221550"/>
  </r>
  <r>
    <x v="369"/>
    <s v="Electronics|Mobiles&amp;Accessories|MobileAccessories|Chargers|AutomobileChargers"/>
    <x v="36"/>
    <n v="349"/>
    <n v="1299"/>
    <n v="950"/>
    <n v="0.1"/>
    <n v="0.73"/>
    <x v="7"/>
    <n v="14283"/>
    <n v="18553617"/>
  </r>
  <r>
    <x v="369"/>
    <s v="Electronics|Mobiles&amp;Accessories|MobileAccessories|Chargers|AutomobileChargers"/>
    <x v="36"/>
    <n v="349"/>
    <n v="1299"/>
    <n v="950"/>
    <n v="0.63"/>
    <n v="0.73"/>
    <x v="7"/>
    <n v="14282"/>
    <n v="18552318"/>
  </r>
  <r>
    <x v="370"/>
    <s v="Electronics|Mobiles&amp;Accessories|Smartphones&amp;BasicMobiles|BasicMobiles"/>
    <x v="10"/>
    <n v="2599"/>
    <n v="2999"/>
    <n v="400"/>
    <n v="0.66"/>
    <n v="0.13"/>
    <x v="6"/>
    <n v="14266"/>
    <n v="42783734"/>
  </r>
  <r>
    <x v="371"/>
    <s v="Computers&amp;Accessories|Accessories&amp;Peripherals|PCGamingPeripherals|Headsets"/>
    <x v="88"/>
    <n v="1990"/>
    <n v="2999"/>
    <n v="1009"/>
    <n v="0.38"/>
    <n v="0.34"/>
    <x v="2"/>
    <n v="14237"/>
    <n v="42696763"/>
  </r>
  <r>
    <x v="372"/>
    <s v="Electronics|Mobiles&amp;Accessories|MobileAccessories|Cables&amp;Adapters|OTGAdapters"/>
    <x v="89"/>
    <n v="139"/>
    <n v="495"/>
    <n v="356"/>
    <n v="0"/>
    <n v="0.72"/>
    <x v="2"/>
    <n v="14185"/>
    <n v="7021575"/>
  </r>
  <r>
    <x v="373"/>
    <s v="Computers&amp;Accessories|Accessories&amp;Peripherals|Cables&amp;Accessories|Cables|USBCables"/>
    <x v="8"/>
    <n v="159"/>
    <n v="595"/>
    <n v="436"/>
    <n v="0"/>
    <n v="0.73"/>
    <x v="2"/>
    <n v="14184"/>
    <n v="8439480"/>
  </r>
  <r>
    <x v="374"/>
    <s v="Home&amp;Kitchen|Kitchen&amp;HomeAppliances|SmallKitchenAppliances|HandBlenders"/>
    <x v="71"/>
    <n v="1745"/>
    <n v="2400"/>
    <n v="655"/>
    <n v="0"/>
    <n v="0.27"/>
    <x v="5"/>
    <n v="14160"/>
    <n v="33984000"/>
  </r>
  <r>
    <x v="375"/>
    <s v="Home&amp;Kitchen|Heating,Cooling&amp;AirQuality|RoomHeaters|FanHeaters"/>
    <x v="69"/>
    <n v="1464"/>
    <n v="1650"/>
    <n v="186"/>
    <n v="0.59"/>
    <n v="0.11"/>
    <x v="1"/>
    <n v="14120"/>
    <n v="23298000"/>
  </r>
  <r>
    <x v="376"/>
    <s v="Home&amp;Kitchen|Kitchen&amp;HomeAppliances|SmallKitchenAppliances|MixerGrinders"/>
    <x v="31"/>
    <n v="3249"/>
    <n v="6295"/>
    <n v="3046"/>
    <n v="0.31"/>
    <n v="0.48"/>
    <x v="4"/>
    <n v="14062"/>
    <n v="88520290"/>
  </r>
  <r>
    <x v="377"/>
    <s v="Home&amp;Kitchen|Kitchen&amp;HomeAppliances|SmallKitchenAppliances|Kettles&amp;HotWaterDispensers|Kettle&amp;ToasterSets"/>
    <x v="39"/>
    <n v="1199"/>
    <n v="2000"/>
    <n v="801"/>
    <n v="0.6"/>
    <n v="0.4"/>
    <x v="7"/>
    <n v="14030"/>
    <n v="28060000"/>
  </r>
  <r>
    <x v="378"/>
    <s v="Electronics|GeneralPurposeBatteries&amp;BatteryChargers|RechargeableBatteries"/>
    <x v="49"/>
    <n v="250"/>
    <n v="250"/>
    <n v="0"/>
    <n v="0.1"/>
    <n v="0"/>
    <x v="6"/>
    <n v="13971"/>
    <n v="3492750"/>
  </r>
  <r>
    <x v="379"/>
    <s v="Computers&amp;Accessories|ExternalDevices&amp;DataStorage|ExternalHardDisks"/>
    <x v="18"/>
    <n v="657"/>
    <n v="999"/>
    <n v="342"/>
    <n v="0.62"/>
    <n v="0.34"/>
    <x v="2"/>
    <n v="13944"/>
    <n v="13930056"/>
  </r>
  <r>
    <x v="380"/>
    <s v="Electronics|WearableTechnology|SmartWatches"/>
    <x v="17"/>
    <n v="1799"/>
    <n v="19999"/>
    <n v="18200"/>
    <n v="0.6"/>
    <n v="0.91"/>
    <x v="5"/>
    <n v="13937"/>
    <n v="278726063"/>
  </r>
  <r>
    <x v="381"/>
    <s v="Electronics|WearableTechnology|SmartWatches"/>
    <x v="17"/>
    <n v="1799"/>
    <n v="19999"/>
    <n v="18200"/>
    <n v="0.35"/>
    <n v="0.91"/>
    <x v="5"/>
    <n v="13937"/>
    <n v="278726063"/>
  </r>
  <r>
    <x v="382"/>
    <s v="Electronics|WearableTechnology|SmartWatches"/>
    <x v="17"/>
    <n v="1799"/>
    <n v="19999"/>
    <n v="18200"/>
    <n v="0.75"/>
    <n v="0.91"/>
    <x v="5"/>
    <n v="13937"/>
    <n v="278726063"/>
  </r>
  <r>
    <x v="383"/>
    <s v="Electronics|WearableTechnology|SmartWatches"/>
    <x v="17"/>
    <n v="1799"/>
    <n v="19999"/>
    <n v="18200"/>
    <n v="0.7"/>
    <n v="0.91"/>
    <x v="5"/>
    <n v="13937"/>
    <n v="278726063"/>
  </r>
  <r>
    <x v="384"/>
    <s v="Electronics|WearableTechnology|SmartWatches"/>
    <x v="17"/>
    <n v="1799"/>
    <n v="19999"/>
    <n v="18200"/>
    <n v="0.75"/>
    <n v="0.91"/>
    <x v="5"/>
    <n v="13937"/>
    <n v="278726063"/>
  </r>
  <r>
    <x v="385"/>
    <s v="Electronics|Headphones,Earbuds&amp;Accessories|Headphones|On-Ear"/>
    <x v="13"/>
    <n v="745"/>
    <n v="795"/>
    <n v="50"/>
    <n v="0.25"/>
    <n v="0.06"/>
    <x v="7"/>
    <n v="13797"/>
    <n v="10968615"/>
  </r>
  <r>
    <x v="386"/>
    <s v="Computers&amp;Accessories|Accessories&amp;Peripherals|USBGadgets|Lamps"/>
    <x v="90"/>
    <n v="39"/>
    <n v="39"/>
    <n v="0"/>
    <n v="0.23"/>
    <n v="0"/>
    <x v="11"/>
    <n v="13572"/>
    <n v="529308"/>
  </r>
  <r>
    <x v="387"/>
    <s v="Computers&amp;Accessories|Accessories&amp;Peripherals|HardDiskBags"/>
    <x v="64"/>
    <n v="199"/>
    <n v="599"/>
    <n v="400"/>
    <n v="0.44"/>
    <n v="0.67"/>
    <x v="3"/>
    <n v="13568"/>
    <n v="8127232"/>
  </r>
  <r>
    <x v="388"/>
    <s v="Computers&amp;Accessories|Accessories&amp;Peripherals|Cables&amp;Accessories|Cables|USBCables"/>
    <x v="8"/>
    <n v="899"/>
    <n v="1900"/>
    <n v="1001"/>
    <n v="0.51"/>
    <n v="0.53"/>
    <x v="0"/>
    <n v="13552"/>
    <n v="25748800"/>
  </r>
  <r>
    <x v="389"/>
    <s v="Computers&amp;Accessories|Accessories&amp;Peripherals|Cables&amp;Accessories|Cables|USBCables"/>
    <x v="8"/>
    <n v="949"/>
    <n v="1999"/>
    <n v="1050"/>
    <n v="0.41"/>
    <n v="0.53"/>
    <x v="0"/>
    <n v="13552"/>
    <n v="27090448"/>
  </r>
  <r>
    <x v="390"/>
    <s v="Computers&amp;Accessories|Accessories&amp;Peripherals|Cables&amp;Accessories|Cables|USBCables"/>
    <x v="8"/>
    <n v="949"/>
    <n v="1999"/>
    <n v="1050"/>
    <n v="0.6"/>
    <n v="0.53"/>
    <x v="0"/>
    <n v="13552"/>
    <n v="27090448"/>
  </r>
  <r>
    <x v="388"/>
    <s v="Computers&amp;Accessories|Accessories&amp;Peripherals|Cables&amp;Accessories|Cables|USBCables"/>
    <x v="8"/>
    <n v="899"/>
    <n v="1900"/>
    <n v="1001"/>
    <n v="0.43"/>
    <n v="0.53"/>
    <x v="0"/>
    <n v="13552"/>
    <n v="25748800"/>
  </r>
  <r>
    <x v="388"/>
    <s v="Computers&amp;Accessories|Accessories&amp;Peripherals|Cables&amp;Accessories|Cables|USBCables"/>
    <x v="8"/>
    <n v="899"/>
    <n v="1900"/>
    <n v="1001"/>
    <n v="0.64"/>
    <n v="0.53"/>
    <x v="0"/>
    <n v="13552"/>
    <n v="25748800"/>
  </r>
  <r>
    <x v="391"/>
    <s v="Computers&amp;Accessories|Accessories&amp;Peripherals|Keyboards,Mice&amp;InputDevices|GraphicTablets"/>
    <x v="91"/>
    <n v="3303"/>
    <n v="4699"/>
    <n v="1396"/>
    <n v="0.13"/>
    <n v="0.3"/>
    <x v="0"/>
    <n v="13544"/>
    <n v="63643256"/>
  </r>
  <r>
    <x v="392"/>
    <s v="Home&amp;Kitchen|Kitchen&amp;HomeAppliances|SmallKitchenAppliances|Rice&amp;PastaCookers"/>
    <x v="92"/>
    <n v="2719"/>
    <n v="3945"/>
    <n v="1226"/>
    <n v="0.6"/>
    <n v="0.31"/>
    <x v="8"/>
    <n v="13406"/>
    <n v="52886670"/>
  </r>
  <r>
    <x v="393"/>
    <s v="Computers&amp;Accessories|Accessories&amp;Peripherals|Cables&amp;Accessories|Cables|USBCables"/>
    <x v="8"/>
    <n v="154"/>
    <n v="339"/>
    <n v="185"/>
    <n v="0.55000000000000004"/>
    <n v="0.55000000000000004"/>
    <x v="2"/>
    <n v="13391"/>
    <n v="4539549"/>
  </r>
  <r>
    <x v="393"/>
    <s v="Computers&amp;Accessories|Accessories&amp;Peripherals|Cables&amp;Accessories|Cables|USBCables"/>
    <x v="8"/>
    <n v="154"/>
    <n v="339"/>
    <n v="185"/>
    <n v="0.43"/>
    <n v="0.55000000000000004"/>
    <x v="2"/>
    <n v="13391"/>
    <n v="4539549"/>
  </r>
  <r>
    <x v="393"/>
    <s v="Computers&amp;Accessories|Accessories&amp;Peripherals|Cables&amp;Accessories|Cables|USBCables"/>
    <x v="8"/>
    <n v="154"/>
    <n v="339"/>
    <n v="185"/>
    <n v="0.04"/>
    <n v="0.55000000000000004"/>
    <x v="2"/>
    <n v="13391"/>
    <n v="4539549"/>
  </r>
  <r>
    <x v="394"/>
    <s v="Home&amp;Kitchen|Heating,Cooling&amp;AirQuality|RoomHeaters|ElectricHeaters"/>
    <x v="93"/>
    <n v="1199"/>
    <n v="1695"/>
    <n v="496"/>
    <n v="0.55000000000000004"/>
    <n v="0.28999999999999998"/>
    <x v="11"/>
    <n v="13300"/>
    <n v="22543500"/>
  </r>
  <r>
    <x v="395"/>
    <s v="Home&amp;Kitchen|Kitchen&amp;HomeAppliances|SewingMachines&amp;Accessories|Sewing&amp;EmbroideryMachines"/>
    <x v="94"/>
    <n v="9799"/>
    <n v="12150"/>
    <n v="2351"/>
    <n v="0.47"/>
    <n v="0.19"/>
    <x v="2"/>
    <n v="13251"/>
    <n v="160999650"/>
  </r>
  <r>
    <x v="396"/>
    <s v="Home&amp;Kitchen|Kitchen&amp;HomeAppliances|WaterPurifiers&amp;Accessories|WaterCartridges"/>
    <x v="95"/>
    <n v="1130"/>
    <n v="1130"/>
    <n v="0"/>
    <n v="0.31"/>
    <n v="0"/>
    <x v="5"/>
    <n v="13250"/>
    <n v="14972500"/>
  </r>
  <r>
    <x v="397"/>
    <s v="Electronics|Mobiles&amp;Accessories|Smartphones&amp;BasicMobiles|Smartphones"/>
    <x v="2"/>
    <n v="12999"/>
    <n v="15999"/>
    <n v="3000"/>
    <n v="0.3"/>
    <n v="0.19"/>
    <x v="5"/>
    <n v="13246"/>
    <n v="211922754"/>
  </r>
  <r>
    <x v="398"/>
    <s v="Computers&amp;Accessories|Accessories&amp;Peripherals|PCGamingPeripherals|Headsets"/>
    <x v="88"/>
    <n v="749"/>
    <n v="1799"/>
    <n v="1050"/>
    <n v="0.3"/>
    <n v="0.57999999999999996"/>
    <x v="7"/>
    <n v="13199"/>
    <n v="23745001"/>
  </r>
  <r>
    <x v="399"/>
    <s v="Home&amp;Kitchen|Heating,Cooling&amp;AirQuality|WaterHeaters&amp;Geysers|ImmersionRods"/>
    <x v="38"/>
    <n v="610"/>
    <n v="825"/>
    <n v="215"/>
    <n v="0.28999999999999998"/>
    <n v="0.26"/>
    <x v="1"/>
    <n v="13165"/>
    <n v="10861125"/>
  </r>
  <r>
    <x v="400"/>
    <s v="Home&amp;Kitchen|Kitchen&amp;HomeAppliances|SmallKitchenAppliances|SandwichMakers"/>
    <x v="35"/>
    <n v="260"/>
    <n v="350"/>
    <n v="90"/>
    <n v="0"/>
    <n v="0.26"/>
    <x v="6"/>
    <n v="13127"/>
    <n v="4594450"/>
  </r>
  <r>
    <x v="401"/>
    <s v="Computers&amp;Accessories|Accessories&amp;Peripherals|Cables&amp;Accessories|Cables|USBCables"/>
    <x v="8"/>
    <n v="349"/>
    <n v="999"/>
    <n v="650"/>
    <n v="0.7"/>
    <n v="0.65"/>
    <x v="5"/>
    <n v="13120"/>
    <n v="13106880"/>
  </r>
  <r>
    <x v="402"/>
    <s v="Computers&amp;Accessories|Accessories&amp;Peripherals|Cables&amp;Accessories|Cables|USBCables"/>
    <x v="8"/>
    <n v="399"/>
    <n v="1299"/>
    <n v="900"/>
    <n v="0.7"/>
    <n v="0.69"/>
    <x v="5"/>
    <n v="13120"/>
    <n v="17042880"/>
  </r>
  <r>
    <x v="403"/>
    <s v="Electronics|Headphones,Earbuds&amp;Accessories|Headphones|Over-Ear"/>
    <x v="24"/>
    <n v="649"/>
    <n v="2499"/>
    <n v="1850"/>
    <n v="0.44"/>
    <n v="0.74"/>
    <x v="6"/>
    <n v="13049"/>
    <n v="32609451"/>
  </r>
  <r>
    <x v="404"/>
    <s v="Computers&amp;Accessories|Accessories&amp;Peripherals|Cables&amp;Accessories|Cables|USBCables"/>
    <x v="8"/>
    <n v="199"/>
    <n v="499"/>
    <n v="300"/>
    <n v="0.71"/>
    <n v="0.6"/>
    <x v="1"/>
    <n v="13045"/>
    <n v="6509455"/>
  </r>
  <r>
    <x v="404"/>
    <s v="Computers&amp;Accessories|Accessories&amp;Peripherals|Cables&amp;Accessories|Cables|USBCables"/>
    <x v="8"/>
    <n v="199"/>
    <n v="499"/>
    <n v="300"/>
    <n v="0.71"/>
    <n v="0.6"/>
    <x v="1"/>
    <n v="13045"/>
    <n v="6509455"/>
  </r>
  <r>
    <x v="405"/>
    <s v="Home&amp;Kitchen|Kitchen&amp;HomeAppliances|Vacuum,Cleaning&amp;Ironing|Irons,Steamers&amp;Accessories|Irons|DryIrons"/>
    <x v="27"/>
    <n v="549"/>
    <n v="1090"/>
    <n v="541"/>
    <n v="0.48"/>
    <n v="0.5"/>
    <x v="5"/>
    <n v="13029"/>
    <n v="14201610"/>
  </r>
  <r>
    <x v="406"/>
    <s v="Home&amp;Kitchen|Heating,Cooling&amp;AirQuality|Fans|ExhaustFans"/>
    <x v="96"/>
    <n v="999"/>
    <n v="1490"/>
    <n v="491"/>
    <n v="0.7"/>
    <n v="0.33"/>
    <x v="1"/>
    <n v="12999"/>
    <n v="19368510"/>
  </r>
  <r>
    <x v="407"/>
    <s v="Electronics|Headphones,Earbuds&amp;Accessories|Headphones|In-Ear"/>
    <x v="1"/>
    <n v="1099"/>
    <n v="5999"/>
    <n v="4900"/>
    <n v="0.14000000000000001"/>
    <n v="0.82"/>
    <x v="9"/>
    <n v="12966"/>
    <n v="77783034"/>
  </r>
  <r>
    <x v="408"/>
    <s v="Electronics|Cameras&amp;Photography|Flashes|Macro&amp;RinglightFlashes"/>
    <x v="97"/>
    <n v="799"/>
    <n v="1999"/>
    <n v="1200"/>
    <n v="0.14000000000000001"/>
    <n v="0.6"/>
    <x v="4"/>
    <n v="12958"/>
    <n v="25903042"/>
  </r>
  <r>
    <x v="409"/>
    <s v="Home&amp;Kitchen|Kitchen&amp;HomeAppliances|SmallKitchenAppliances|Mills&amp;Grinders|WetGrinders"/>
    <x v="98"/>
    <n v="3657.66"/>
    <n v="5156"/>
    <n v="1498.3400000000001"/>
    <n v="0.7"/>
    <n v="0.28999999999999998"/>
    <x v="6"/>
    <n v="12837"/>
    <n v="66187572"/>
  </r>
  <r>
    <x v="410"/>
    <s v="Electronics|HomeTheater,TV&amp;Video|Accessories|Cables|HDMICables"/>
    <x v="0"/>
    <n v="229"/>
    <n v="595"/>
    <n v="366"/>
    <n v="0.44"/>
    <n v="0.62"/>
    <x v="2"/>
    <n v="12835"/>
    <n v="7636825"/>
  </r>
  <r>
    <x v="411"/>
    <s v="Electronics|Mobiles&amp;Accessories|Smartphones&amp;BasicMobiles|Smartphones"/>
    <x v="2"/>
    <n v="8999"/>
    <n v="11999"/>
    <n v="3000"/>
    <n v="0.7"/>
    <n v="0.25"/>
    <x v="7"/>
    <n v="12796"/>
    <n v="153539204"/>
  </r>
  <r>
    <x v="412"/>
    <s v="Electronics|Mobiles&amp;Accessories|Smartphones&amp;BasicMobiles|Smartphones"/>
    <x v="2"/>
    <n v="8999"/>
    <n v="11999"/>
    <n v="3000"/>
    <n v="0.47"/>
    <n v="0.25"/>
    <x v="7"/>
    <n v="12796"/>
    <n v="153539204"/>
  </r>
  <r>
    <x v="413"/>
    <s v="Electronics|Mobiles&amp;Accessories|Smartphones&amp;BasicMobiles|Smartphones"/>
    <x v="2"/>
    <n v="8999"/>
    <n v="11999"/>
    <n v="3000"/>
    <n v="0.75"/>
    <n v="0.25"/>
    <x v="7"/>
    <n v="12796"/>
    <n v="153539204"/>
  </r>
  <r>
    <x v="414"/>
    <s v="Computers&amp;Accessories|NetworkingDevices|Routers"/>
    <x v="12"/>
    <n v="2499"/>
    <n v="3999"/>
    <n v="1500"/>
    <n v="0.82"/>
    <n v="0.38"/>
    <x v="0"/>
    <n v="12679"/>
    <n v="50703321"/>
  </r>
  <r>
    <x v="415"/>
    <s v="Electronics|Headphones,Earbuds&amp;Accessories|Headphones|In-Ear"/>
    <x v="1"/>
    <n v="1299"/>
    <n v="3499"/>
    <n v="2200"/>
    <n v="0"/>
    <n v="0.63"/>
    <x v="6"/>
    <n v="12452"/>
    <n v="43569548"/>
  </r>
  <r>
    <x v="416"/>
    <s v="Computers&amp;Accessories|Accessories&amp;Peripherals|Keyboards,Mice&amp;InputDevices|Mice"/>
    <x v="23"/>
    <n v="1295"/>
    <n v="1645"/>
    <n v="350"/>
    <n v="0.56000000000000005"/>
    <n v="0.21"/>
    <x v="12"/>
    <n v="12375"/>
    <n v="20356875"/>
  </r>
  <r>
    <x v="417"/>
    <s v="Computers&amp;Accessories|Printers,Inks&amp;Accessories|Printers|InkjetPrinters"/>
    <x v="99"/>
    <n v="3498"/>
    <n v="3875"/>
    <n v="377"/>
    <n v="7.0000000000000007E-2"/>
    <n v="0.1"/>
    <x v="13"/>
    <n v="12185"/>
    <n v="47216875"/>
  </r>
  <r>
    <x v="418"/>
    <s v="OfficeProducts|OfficeElectronics|Calculators|Scientific"/>
    <x v="100"/>
    <n v="522"/>
    <n v="550"/>
    <n v="28"/>
    <n v="0.75"/>
    <n v="0.05"/>
    <x v="0"/>
    <n v="12179"/>
    <n v="6698450"/>
  </r>
  <r>
    <x v="419"/>
    <s v="Electronics|HomeTheater,TV&amp;Video|Accessories|Cables|HDMICables"/>
    <x v="0"/>
    <n v="199"/>
    <n v="699"/>
    <n v="500"/>
    <n v="0.44"/>
    <n v="0.72"/>
    <x v="5"/>
    <n v="12153"/>
    <n v="8494947"/>
  </r>
  <r>
    <x v="420"/>
    <s v="Electronics|HomeTheater,TV&amp;Video|Accessories|Cables|HDMICables"/>
    <x v="0"/>
    <n v="379"/>
    <n v="999"/>
    <n v="620"/>
    <n v="0.05"/>
    <n v="0.62"/>
    <x v="5"/>
    <n v="12153"/>
    <n v="12140847"/>
  </r>
  <r>
    <x v="419"/>
    <s v="Electronics|HomeTheater,TV&amp;Video|Accessories|Cables|HDMICables"/>
    <x v="0"/>
    <n v="199"/>
    <n v="699"/>
    <n v="500"/>
    <n v="0.28000000000000003"/>
    <n v="0.72"/>
    <x v="5"/>
    <n v="12153"/>
    <n v="8494947"/>
  </r>
  <r>
    <x v="421"/>
    <s v="Computers&amp;Accessories|NetworkingDevices|NetworkAdapters|WirelessUSBAdapters"/>
    <x v="6"/>
    <n v="999"/>
    <n v="1599"/>
    <n v="600"/>
    <n v="0.7"/>
    <n v="0.38"/>
    <x v="2"/>
    <n v="12093"/>
    <n v="19336707"/>
  </r>
  <r>
    <x v="421"/>
    <s v="Computers&amp;Accessories|NetworkingDevices|NetworkAdapters|WirelessUSBAdapters"/>
    <x v="6"/>
    <n v="999"/>
    <n v="1599"/>
    <n v="600"/>
    <n v="0.15"/>
    <n v="0.38"/>
    <x v="2"/>
    <n v="12093"/>
    <n v="19336707"/>
  </r>
  <r>
    <x v="422"/>
    <s v="Electronics|HomeTheater,TV&amp;Video|Accessories|Cables|SpeakerCables"/>
    <x v="101"/>
    <n v="399"/>
    <n v="795"/>
    <n v="396"/>
    <n v="0.59"/>
    <n v="0.5"/>
    <x v="0"/>
    <n v="12091"/>
    <n v="9612345"/>
  </r>
  <r>
    <x v="423"/>
    <s v="Electronics|HomeTheater,TV&amp;Video|Televisions|SmartTelevisions"/>
    <x v="29"/>
    <n v="13490"/>
    <n v="21990"/>
    <n v="8500"/>
    <n v="0.9"/>
    <n v="0.39"/>
    <x v="2"/>
    <n v="11976"/>
    <n v="263352240"/>
  </r>
  <r>
    <x v="423"/>
    <s v="Electronics|HomeTheater,TV&amp;Video|Televisions|SmartTelevisions"/>
    <x v="29"/>
    <n v="13490"/>
    <n v="21990"/>
    <n v="8500"/>
    <n v="0.56999999999999995"/>
    <n v="0.39"/>
    <x v="2"/>
    <n v="11976"/>
    <n v="263352240"/>
  </r>
  <r>
    <x v="424"/>
    <s v="Home&amp;Kitchen|Heating,Cooling&amp;AirQuality|WaterHeaters&amp;Geysers|StorageWaterHeaters"/>
    <x v="85"/>
    <n v="7349"/>
    <n v="10900"/>
    <n v="3551"/>
    <n v="0.5"/>
    <n v="0.33"/>
    <x v="5"/>
    <n v="11957"/>
    <n v="130331300"/>
  </r>
  <r>
    <x v="425"/>
    <s v="Home&amp;Kitchen|Kitchen&amp;HomeAppliances|Vacuum,Cleaning&amp;Ironing|Vacuums&amp;FloorCare|Vacuums|CanisterVacuums"/>
    <x v="43"/>
    <n v="3799"/>
    <n v="6000"/>
    <n v="2201"/>
    <n v="0.02"/>
    <n v="0.37"/>
    <x v="5"/>
    <n v="11935"/>
    <n v="71610000"/>
  </r>
  <r>
    <x v="426"/>
    <s v="Home&amp;Kitchen|Heating,Cooling&amp;AirQuality|WaterHeaters&amp;Geysers|InstantWaterHeaters"/>
    <x v="26"/>
    <n v="3600"/>
    <n v="6190"/>
    <n v="2590"/>
    <n v="0.24"/>
    <n v="0.42"/>
    <x v="2"/>
    <n v="11924"/>
    <n v="73809560"/>
  </r>
  <r>
    <x v="427"/>
    <s v="Home&amp;Kitchen|Kitchen&amp;HomeAppliances|SmallKitchenAppliances|MixerGrinders"/>
    <x v="31"/>
    <n v="3599"/>
    <n v="9455"/>
    <n v="5856"/>
    <n v="0"/>
    <n v="0.62"/>
    <x v="1"/>
    <n v="11828"/>
    <n v="111833740"/>
  </r>
  <r>
    <x v="428"/>
    <s v="Computers&amp;Accessories|Accessories&amp;Peripherals|Keyboards,Mice&amp;InputDevices|Mice"/>
    <x v="23"/>
    <n v="299"/>
    <n v="449"/>
    <n v="150"/>
    <n v="0.65"/>
    <n v="0.33"/>
    <x v="9"/>
    <n v="11827"/>
    <n v="5310323"/>
  </r>
  <r>
    <x v="429"/>
    <s v="Computers&amp;Accessories|NetworkingDevices"/>
    <x v="102"/>
    <n v="1199"/>
    <n v="3490"/>
    <n v="2291"/>
    <n v="0.6"/>
    <n v="0.66"/>
    <x v="1"/>
    <n v="11716"/>
    <n v="40888840"/>
  </r>
  <r>
    <x v="430"/>
    <s v="Electronics|GeneralPurposeBatteries&amp;BatteryChargers|RechargeableBatteries"/>
    <x v="49"/>
    <n v="479"/>
    <n v="599"/>
    <n v="120"/>
    <n v="0.79"/>
    <n v="0.2"/>
    <x v="2"/>
    <n v="11687"/>
    <n v="7000513"/>
  </r>
  <r>
    <x v="431"/>
    <s v="Home&amp;Kitchen|Kitchen&amp;HomeAppliances|SmallKitchenAppliances|MixerGrinders"/>
    <x v="31"/>
    <n v="6999"/>
    <n v="10590"/>
    <n v="3591"/>
    <n v="0.25"/>
    <n v="0.34"/>
    <x v="0"/>
    <n v="11499"/>
    <n v="121774410"/>
  </r>
  <r>
    <x v="432"/>
    <s v="Home&amp;Kitchen|Kitchen&amp;HomeAppliances|WaterPurifiers&amp;Accessories|WaterFilters&amp;Purifiers"/>
    <x v="70"/>
    <n v="1699"/>
    <n v="1900"/>
    <n v="201"/>
    <n v="0.46"/>
    <n v="0.11"/>
    <x v="11"/>
    <n v="11456"/>
    <n v="21766400"/>
  </r>
  <r>
    <x v="433"/>
    <s v="Electronics|Mobiles&amp;Accessories|MobileAccessories|Chargers|WallChargers"/>
    <x v="61"/>
    <n v="99"/>
    <n v="171"/>
    <n v="72"/>
    <n v="0.66"/>
    <n v="0.42"/>
    <x v="3"/>
    <n v="11339"/>
    <n v="1938969"/>
  </r>
  <r>
    <x v="434"/>
    <s v="Computers&amp;Accessories|Accessories&amp;Peripherals|LaptopAccessories|Bags&amp;Sleeves|LaptopSleeves&amp;Slipcases"/>
    <x v="59"/>
    <n v="449"/>
    <n v="999"/>
    <n v="550"/>
    <n v="0.43"/>
    <n v="0.55000000000000004"/>
    <x v="2"/>
    <n v="11330"/>
    <n v="11318670"/>
  </r>
  <r>
    <x v="435"/>
    <s v="Home&amp;Kitchen|Kitchen&amp;HomeAppliances|SmallKitchenAppliances|JuicerMixerGrinders"/>
    <x v="55"/>
    <n v="3299"/>
    <n v="6500"/>
    <n v="3201"/>
    <n v="0.62"/>
    <n v="0.49"/>
    <x v="8"/>
    <n v="11217"/>
    <n v="72910500"/>
  </r>
  <r>
    <x v="436"/>
    <s v="Computers&amp;Accessories|NetworkingDevices|DataCards&amp;Dongles"/>
    <x v="103"/>
    <n v="2099"/>
    <n v="3250"/>
    <n v="1151"/>
    <n v="0.62"/>
    <n v="0.35"/>
    <x v="4"/>
    <n v="11213"/>
    <n v="36442250"/>
  </r>
  <r>
    <x v="437"/>
    <s v="Home&amp;Kitchen|Kitchen&amp;HomeAppliances|WaterPurifiers&amp;Accessories|WaterFilters&amp;Purifiers"/>
    <x v="70"/>
    <n v="15999"/>
    <n v="24500"/>
    <n v="8501"/>
    <n v="0.62"/>
    <n v="0.35"/>
    <x v="7"/>
    <n v="11206"/>
    <n v="274547000"/>
  </r>
  <r>
    <x v="438"/>
    <s v="Home&amp;Kitchen|Kitchen&amp;HomeAppliances|SmallKitchenAppliances|InductionCooktop"/>
    <x v="25"/>
    <n v="2089"/>
    <n v="4000"/>
    <n v="1911"/>
    <n v="0.57999999999999996"/>
    <n v="0.48"/>
    <x v="5"/>
    <n v="11199"/>
    <n v="44796000"/>
  </r>
  <r>
    <x v="439"/>
    <s v="Home&amp;Kitchen|Kitchen&amp;HomeAppliances|SmallKitchenAppliances|HandBlenders"/>
    <x v="71"/>
    <n v="2742"/>
    <n v="3995"/>
    <n v="1253"/>
    <n v="0.57999999999999996"/>
    <n v="0.31"/>
    <x v="0"/>
    <n v="11148"/>
    <n v="44536260"/>
  </r>
  <r>
    <x v="440"/>
    <s v="Computers&amp;Accessories|NetworkingDevices|Routers"/>
    <x v="12"/>
    <n v="1565"/>
    <n v="2999"/>
    <n v="1434"/>
    <n v="0.56000000000000005"/>
    <n v="0.48"/>
    <x v="7"/>
    <n v="11113"/>
    <n v="33327887"/>
  </r>
  <r>
    <x v="441"/>
    <s v="Computers&amp;Accessories|Accessories&amp;Peripherals|LaptopAccessories"/>
    <x v="104"/>
    <n v="1399"/>
    <n v="2490"/>
    <n v="1091"/>
    <n v="0.42"/>
    <n v="0.44"/>
    <x v="2"/>
    <n v="11074"/>
    <n v="27574260"/>
  </r>
  <r>
    <x v="442"/>
    <s v="Electronics|Mobiles&amp;Accessories|Smartphones&amp;BasicMobiles|Smartphones"/>
    <x v="2"/>
    <n v="34999"/>
    <n v="38999"/>
    <n v="4000"/>
    <n v="0.31"/>
    <n v="0.1"/>
    <x v="5"/>
    <n v="11029"/>
    <n v="430119971"/>
  </r>
  <r>
    <x v="443"/>
    <s v="Electronics|Headphones,Earbuds&amp;Accessories|Headphones|In-Ear"/>
    <x v="1"/>
    <n v="1598"/>
    <n v="2990"/>
    <n v="1392"/>
    <n v="0.26"/>
    <n v="0.47"/>
    <x v="4"/>
    <n v="11015"/>
    <n v="32934850"/>
  </r>
  <r>
    <x v="444"/>
    <s v="Computers&amp;Accessories|Accessories&amp;Peripherals|TabletAccessories|Bags,Cases&amp;Sleeves|Cases"/>
    <x v="80"/>
    <n v="549"/>
    <n v="1499"/>
    <n v="950"/>
    <n v="0.39"/>
    <n v="0.63"/>
    <x v="2"/>
    <n v="11006"/>
    <n v="16497994"/>
  </r>
  <r>
    <x v="445"/>
    <s v="Home&amp;Kitchen|Kitchen&amp;HomeAppliances|SmallKitchenAppliances|MixerGrinders"/>
    <x v="31"/>
    <n v="2237.81"/>
    <n v="3899"/>
    <n v="1661.19"/>
    <n v="0"/>
    <n v="0.43"/>
    <x v="6"/>
    <n v="11004"/>
    <n v="42904596"/>
  </r>
  <r>
    <x v="446"/>
    <s v="Computers&amp;Accessories|Accessories&amp;Peripherals|Audio&amp;VideoAccessories|Webcams&amp;VoIPEquipment|Webcams"/>
    <x v="66"/>
    <n v="1890"/>
    <n v="5490"/>
    <n v="3600"/>
    <n v="0.27"/>
    <n v="0.66"/>
    <x v="1"/>
    <n v="10976"/>
    <n v="60258240"/>
  </r>
  <r>
    <x v="447"/>
    <s v="Electronics|HomeTheater,TV&amp;Video|Accessories|Cables|HDMICables"/>
    <x v="0"/>
    <n v="279"/>
    <n v="499"/>
    <n v="220"/>
    <n v="0.28000000000000003"/>
    <n v="0.44"/>
    <x v="8"/>
    <n v="10962"/>
    <n v="5470038"/>
  </r>
  <r>
    <x v="447"/>
    <s v="Electronics|HomeTheater,TV&amp;Video|Accessories|Cables|HDMICables"/>
    <x v="0"/>
    <n v="279"/>
    <n v="499"/>
    <n v="220"/>
    <n v="0.28000000000000003"/>
    <n v="0.44"/>
    <x v="8"/>
    <n v="10962"/>
    <n v="5470038"/>
  </r>
  <r>
    <x v="448"/>
    <s v="Computers&amp;Accessories|Accessories&amp;Peripherals|Cables&amp;Accessories|Cables|USBCables"/>
    <x v="8"/>
    <n v="299"/>
    <n v="485"/>
    <n v="186"/>
    <n v="0.28000000000000003"/>
    <n v="0.38"/>
    <x v="2"/>
    <n v="10911"/>
    <n v="5291835"/>
  </r>
  <r>
    <x v="449"/>
    <s v="Home&amp;Kitchen|Kitchen&amp;HomeAppliances|WaterPurifiers&amp;Accessories|WaterPurifierAccessories"/>
    <x v="105"/>
    <n v="600"/>
    <n v="600"/>
    <n v="0"/>
    <n v="0.15"/>
    <n v="0"/>
    <x v="1"/>
    <n v="10907"/>
    <n v="6544200"/>
  </r>
  <r>
    <x v="450"/>
    <s v="Computers&amp;Accessories|Accessories&amp;Peripherals|LaptopAccessories|CameraPrivacyCovers"/>
    <x v="106"/>
    <n v="149"/>
    <n v="149"/>
    <n v="0"/>
    <n v="0.03"/>
    <n v="0"/>
    <x v="2"/>
    <n v="10833"/>
    <n v="1614117"/>
  </r>
  <r>
    <x v="450"/>
    <s v="Computers&amp;Accessories|Accessories&amp;Peripherals|LaptopAccessories|CameraPrivacyCovers"/>
    <x v="106"/>
    <n v="149"/>
    <n v="149"/>
    <n v="0"/>
    <n v="0.66"/>
    <n v="0"/>
    <x v="2"/>
    <n v="10833"/>
    <n v="1614117"/>
  </r>
  <r>
    <x v="451"/>
    <s v="Electronics|Cameras&amp;Photography|Accessories|Tripods&amp;Monopods|Tabletop&amp;TravelTripods"/>
    <x v="50"/>
    <n v="326"/>
    <n v="799"/>
    <n v="473"/>
    <n v="0.45"/>
    <n v="0.59"/>
    <x v="0"/>
    <n v="10773"/>
    <n v="8607627"/>
  </r>
  <r>
    <x v="452"/>
    <s v="Computers&amp;Accessories|Accessories&amp;Peripherals|PCGamingPeripherals|GamingMice"/>
    <x v="72"/>
    <n v="1995"/>
    <n v="2895"/>
    <n v="900"/>
    <n v="0.77"/>
    <n v="0.31"/>
    <x v="12"/>
    <n v="10760"/>
    <n v="31150200"/>
  </r>
  <r>
    <x v="453"/>
    <s v="Electronics|HomeAudio|Speakers|BluetoothSpeakers"/>
    <x v="22"/>
    <n v="899"/>
    <n v="1199"/>
    <n v="300"/>
    <n v="0.7"/>
    <n v="0.25"/>
    <x v="4"/>
    <n v="10751"/>
    <n v="12890449"/>
  </r>
  <r>
    <x v="454"/>
    <s v="Computers&amp;Accessories|NetworkingDevices|Routers"/>
    <x v="12"/>
    <n v="1199"/>
    <n v="2999"/>
    <n v="1800"/>
    <n v="0.77"/>
    <n v="0.6"/>
    <x v="1"/>
    <n v="10725"/>
    <n v="32164275"/>
  </r>
  <r>
    <x v="455"/>
    <s v="Home&amp;Kitchen|CraftMaterials|DrawingMaterials|DrawingMedia|Pens"/>
    <x v="107"/>
    <n v="90"/>
    <n v="100"/>
    <n v="10"/>
    <n v="0.77"/>
    <n v="0.1"/>
    <x v="0"/>
    <n v="10718"/>
    <n v="1071800"/>
  </r>
  <r>
    <x v="456"/>
    <s v="Electronics|WearableTechnology|SmartWatches"/>
    <x v="17"/>
    <n v="1898"/>
    <n v="4999"/>
    <n v="3101"/>
    <n v="0.12"/>
    <n v="0.62"/>
    <x v="1"/>
    <n v="10689"/>
    <n v="53434311"/>
  </r>
  <r>
    <x v="456"/>
    <s v="Electronics|WearableTechnology|SmartWatches"/>
    <x v="17"/>
    <n v="1999"/>
    <n v="4999"/>
    <n v="3000"/>
    <n v="0.46"/>
    <n v="0.6"/>
    <x v="1"/>
    <n v="10689"/>
    <n v="53434311"/>
  </r>
  <r>
    <x v="457"/>
    <s v="Computers&amp;Accessories|Accessories&amp;Peripherals|Keyboards,Mice&amp;InputDevices|Mice"/>
    <x v="23"/>
    <n v="1490"/>
    <n v="2295"/>
    <n v="805"/>
    <n v="0.15"/>
    <n v="0.35"/>
    <x v="12"/>
    <n v="10652"/>
    <n v="24446340"/>
  </r>
  <r>
    <x v="458"/>
    <s v="Computers&amp;Accessories|Accessories&amp;Peripherals|Cables&amp;Accessories|Cables|USBCables"/>
    <x v="8"/>
    <n v="325"/>
    <n v="1299"/>
    <n v="974"/>
    <n v="0.4"/>
    <n v="0.75"/>
    <x v="5"/>
    <n v="10576"/>
    <n v="13738224"/>
  </r>
  <r>
    <x v="459"/>
    <s v="Computers&amp;Accessories|Accessories&amp;Peripherals|Cables&amp;Accessories|Cables|USBCables"/>
    <x v="8"/>
    <n v="325"/>
    <n v="1099"/>
    <n v="774"/>
    <n v="0.37"/>
    <n v="0.7"/>
    <x v="5"/>
    <n v="10576"/>
    <n v="11623024"/>
  </r>
  <r>
    <x v="458"/>
    <s v="Computers&amp;Accessories|Accessories&amp;Peripherals|Cables&amp;Accessories|Cables|USBCables"/>
    <x v="8"/>
    <n v="325"/>
    <n v="1299"/>
    <n v="974"/>
    <n v="0.49"/>
    <n v="0.75"/>
    <x v="5"/>
    <n v="10576"/>
    <n v="13738224"/>
  </r>
  <r>
    <x v="460"/>
    <s v="Computers&amp;Accessories|Accessories&amp;Peripherals|PCGamingPeripherals|GamingMice"/>
    <x v="72"/>
    <n v="1495"/>
    <n v="1995"/>
    <n v="500"/>
    <n v="0.43"/>
    <n v="0.25"/>
    <x v="3"/>
    <n v="10541"/>
    <n v="21029295"/>
  </r>
  <r>
    <x v="461"/>
    <s v="Electronics|HomeTheater,TV&amp;Video|Projectors"/>
    <x v="108"/>
    <n v="9490"/>
    <n v="15990"/>
    <n v="6500"/>
    <n v="0.75"/>
    <n v="0.41"/>
    <x v="6"/>
    <n v="10480"/>
    <n v="167575200"/>
  </r>
  <r>
    <x v="462"/>
    <s v="Computers&amp;Accessories|Accessories&amp;Peripherals|Keyboards,Mice&amp;InputDevices|Keyboard&amp;MouseSets"/>
    <x v="41"/>
    <n v="1149"/>
    <n v="1499"/>
    <n v="350"/>
    <n v="0.41"/>
    <n v="0.23"/>
    <x v="1"/>
    <n v="10443"/>
    <n v="15654057"/>
  </r>
  <r>
    <x v="463"/>
    <s v="Home&amp;Kitchen|Kitchen&amp;HomeAppliances|Vacuum,Cleaning&amp;Ironing|Vacuums&amp;FloorCare|Vacuums|Wet-DryVacuums"/>
    <x v="109"/>
    <n v="6199"/>
    <n v="10999"/>
    <n v="4800"/>
    <n v="0.35"/>
    <n v="0.44"/>
    <x v="5"/>
    <n v="10429"/>
    <n v="114708571"/>
  </r>
  <r>
    <x v="464"/>
    <s v="Home&amp;Kitchen|Heating,Cooling&amp;AirQuality|WaterHeaters&amp;Geysers|InstantWaterHeaters"/>
    <x v="26"/>
    <n v="3599"/>
    <n v="7299"/>
    <n v="3700"/>
    <n v="0.5"/>
    <n v="0.51"/>
    <x v="7"/>
    <n v="10324"/>
    <n v="75354876"/>
  </r>
  <r>
    <x v="465"/>
    <s v="Home&amp;Kitchen|Heating,Cooling&amp;AirQuality|WaterHeaters&amp;Geysers|StorageWaterHeaters"/>
    <x v="85"/>
    <n v="6800"/>
    <n v="11500"/>
    <n v="4700"/>
    <n v="0.28000000000000003"/>
    <n v="0.41"/>
    <x v="1"/>
    <n v="10308"/>
    <n v="118542000"/>
  </r>
  <r>
    <x v="466"/>
    <s v="Home&amp;Kitchen|HomeStorage&amp;Organization|LaundryOrganization|LaundryBaskets"/>
    <x v="110"/>
    <n v="199"/>
    <n v="499"/>
    <n v="300"/>
    <n v="0.25"/>
    <n v="0.6"/>
    <x v="7"/>
    <n v="10234"/>
    <n v="5106766"/>
  </r>
  <r>
    <x v="467"/>
    <s v="Electronics|WearableTechnology|SmartWatches"/>
    <x v="17"/>
    <n v="3999"/>
    <n v="6999"/>
    <n v="3000"/>
    <n v="0.22"/>
    <n v="0.43"/>
    <x v="1"/>
    <n v="10229"/>
    <n v="71592771"/>
  </r>
  <r>
    <x v="468"/>
    <s v="Computers&amp;Accessories|Accessories&amp;Peripherals|LaptopAccessories|LaptopChargers&amp;PowerSupplies"/>
    <x v="111"/>
    <n v="179"/>
    <n v="499"/>
    <n v="320"/>
    <n v="0.25"/>
    <n v="0.64"/>
    <x v="1"/>
    <n v="10174"/>
    <n v="5076826"/>
  </r>
  <r>
    <x v="469"/>
    <s v="Home&amp;Kitchen|CraftMaterials|PaintingMaterials|Paints"/>
    <x v="112"/>
    <n v="200"/>
    <n v="230"/>
    <n v="30"/>
    <n v="0.22"/>
    <n v="0.13"/>
    <x v="0"/>
    <n v="10170"/>
    <n v="2339100"/>
  </r>
  <r>
    <x v="470"/>
    <s v="Computers&amp;Accessories|NetworkingDevices|NetworkAdapters|WirelessUSBAdapters"/>
    <x v="6"/>
    <n v="269"/>
    <n v="800"/>
    <n v="531"/>
    <n v="0.2"/>
    <n v="0.66"/>
    <x v="11"/>
    <n v="10134"/>
    <n v="8107200"/>
  </r>
  <r>
    <x v="470"/>
    <s v="Computers&amp;Accessories|NetworkingDevices|NetworkAdapters|WirelessUSBAdapters"/>
    <x v="6"/>
    <n v="269"/>
    <n v="800"/>
    <n v="531"/>
    <n v="0.03"/>
    <n v="0.66"/>
    <x v="11"/>
    <n v="10134"/>
    <n v="8107200"/>
  </r>
  <r>
    <x v="471"/>
    <s v="Computers&amp;Accessories|Accessories&amp;Peripherals|Keyboards,Mice&amp;InputDevices|Keyboard&amp;MiceAccessories|MousePads"/>
    <x v="113"/>
    <n v="199"/>
    <n v="499"/>
    <n v="300"/>
    <n v="0.38"/>
    <n v="0.6"/>
    <x v="2"/>
    <n v="9998"/>
    <n v="4989002"/>
  </r>
  <r>
    <x v="472"/>
    <s v="Computers&amp;Accessories|Accessories&amp;Peripherals|LaptopAccessories|Bags&amp;Sleeves|LaptopSleeves&amp;Slipcases"/>
    <x v="59"/>
    <n v="449"/>
    <n v="999"/>
    <n v="550"/>
    <n v="0.38"/>
    <n v="0.55000000000000004"/>
    <x v="0"/>
    <n v="9940"/>
    <n v="9930060"/>
  </r>
  <r>
    <x v="473"/>
    <s v="Computers&amp;Accessories|Accessories&amp;Peripherals|Cables&amp;Accessories|Cables|USBCables"/>
    <x v="8"/>
    <n v="333"/>
    <n v="999"/>
    <n v="666"/>
    <n v="0.15"/>
    <n v="0.67"/>
    <x v="14"/>
    <n v="9792"/>
    <n v="9782208"/>
  </r>
  <r>
    <x v="473"/>
    <s v="Computers&amp;Accessories|Accessories&amp;Peripherals|Cables&amp;Accessories|Cables|USBCables"/>
    <x v="8"/>
    <n v="333"/>
    <n v="999"/>
    <n v="666"/>
    <n v="0.06"/>
    <n v="0.67"/>
    <x v="14"/>
    <n v="9792"/>
    <n v="9782208"/>
  </r>
  <r>
    <x v="474"/>
    <s v="Home&amp;Kitchen|Kitchen&amp;HomeAppliances|SmallKitchenAppliances|InductionCooktop"/>
    <x v="25"/>
    <n v="1799"/>
    <n v="3595"/>
    <n v="1796"/>
    <n v="0.5"/>
    <n v="0.5"/>
    <x v="4"/>
    <n v="9791"/>
    <n v="35198645"/>
  </r>
  <r>
    <x v="475"/>
    <s v="Home&amp;Kitchen|Kitchen&amp;HomeAppliances|Vacuum,Cleaning&amp;Ironing|Irons,Steamers&amp;Accessories|Irons|DryIrons"/>
    <x v="27"/>
    <n v="1099"/>
    <n v="1920"/>
    <n v="821"/>
    <n v="0.28000000000000003"/>
    <n v="0.43"/>
    <x v="5"/>
    <n v="9772"/>
    <n v="18762240"/>
  </r>
  <r>
    <x v="476"/>
    <s v="Home&amp;Kitchen|Kitchen&amp;HomeAppliances|SmallKitchenAppliances|OvenToasterGrills"/>
    <x v="114"/>
    <n v="8599"/>
    <n v="8995"/>
    <n v="396"/>
    <n v="0.39"/>
    <n v="0.04"/>
    <x v="0"/>
    <n v="9734"/>
    <n v="87557330"/>
  </r>
  <r>
    <x v="477"/>
    <s v="Computers&amp;Accessories|Accessories&amp;Peripherals|LaptopAccessories|Bags&amp;Sleeves|LaptopSleeves&amp;Slipcases"/>
    <x v="59"/>
    <n v="449"/>
    <n v="999"/>
    <n v="550"/>
    <n v="0.31"/>
    <n v="0.55000000000000004"/>
    <x v="2"/>
    <n v="9701"/>
    <n v="9691299"/>
  </r>
  <r>
    <x v="478"/>
    <s v="Home&amp;Kitchen|Kitchen&amp;HomeAppliances|SmallKitchenAppliances|DigitalKitchenScales|DigitalScales"/>
    <x v="115"/>
    <n v="799"/>
    <n v="1500"/>
    <n v="701"/>
    <n v="0.41"/>
    <n v="0.47"/>
    <x v="2"/>
    <n v="9695"/>
    <n v="14542500"/>
  </r>
  <r>
    <x v="479"/>
    <s v="Home&amp;Kitchen|Heating,Cooling&amp;AirQuality|Fans|CeilingFans"/>
    <x v="47"/>
    <n v="2199"/>
    <n v="3190"/>
    <n v="991"/>
    <n v="0.32"/>
    <n v="0.31"/>
    <x v="2"/>
    <n v="9650"/>
    <n v="30783500"/>
  </r>
  <r>
    <x v="480"/>
    <s v="Computers&amp;Accessories|Accessories&amp;Peripherals|Keyboards,Mice&amp;InputDevices|GraphicTablets"/>
    <x v="91"/>
    <n v="100"/>
    <n v="499"/>
    <n v="399"/>
    <n v="0.34"/>
    <n v="0.8"/>
    <x v="9"/>
    <n v="9638"/>
    <n v="4809362"/>
  </r>
  <r>
    <x v="481"/>
    <s v="Electronics|Headphones,Earbuds&amp;Accessories|Headphones|In-Ear"/>
    <x v="1"/>
    <n v="1399"/>
    <n v="5499"/>
    <n v="4100"/>
    <n v="0.56000000000000005"/>
    <n v="0.75"/>
    <x v="6"/>
    <n v="9504"/>
    <n v="52262496"/>
  </r>
  <r>
    <x v="482"/>
    <s v="Electronics|Mobiles&amp;Accessories|Smartphones&amp;BasicMobiles|Smartphones"/>
    <x v="2"/>
    <n v="20999"/>
    <n v="29990"/>
    <n v="8991"/>
    <n v="0.56000000000000005"/>
    <n v="0.3"/>
    <x v="2"/>
    <n v="9499"/>
    <n v="284875010"/>
  </r>
  <r>
    <x v="483"/>
    <s v="Electronics|Mobiles&amp;Accessories|Smartphones&amp;BasicMobiles|Smartphones"/>
    <x v="2"/>
    <n v="20999"/>
    <n v="29990"/>
    <n v="8991"/>
    <n v="0.22"/>
    <n v="0.3"/>
    <x v="2"/>
    <n v="9499"/>
    <n v="284875010"/>
  </r>
  <r>
    <x v="484"/>
    <s v="Electronics|Mobiles&amp;Accessories|Smartphones&amp;BasicMobiles|Smartphones"/>
    <x v="2"/>
    <n v="19999"/>
    <n v="27990"/>
    <n v="7991"/>
    <n v="0.4"/>
    <n v="0.28999999999999998"/>
    <x v="2"/>
    <n v="9499"/>
    <n v="265877010"/>
  </r>
  <r>
    <x v="485"/>
    <s v="Home&amp;Kitchen|CraftMaterials|PaintingMaterials"/>
    <x v="116"/>
    <n v="230"/>
    <n v="230"/>
    <n v="0"/>
    <n v="0.28000000000000003"/>
    <n v="0"/>
    <x v="3"/>
    <n v="9427"/>
    <n v="2168210"/>
  </r>
  <r>
    <x v="486"/>
    <s v="Computers&amp;Accessories|Accessories&amp;Peripherals|USBHubs"/>
    <x v="117"/>
    <n v="179"/>
    <n v="499"/>
    <n v="320"/>
    <n v="0.11"/>
    <n v="0.64"/>
    <x v="13"/>
    <n v="9385"/>
    <n v="4683115"/>
  </r>
  <r>
    <x v="487"/>
    <s v="Computers&amp;Accessories|Accessories&amp;Peripherals|Cables&amp;Accessories|Cables|USBCables"/>
    <x v="8"/>
    <n v="59"/>
    <n v="199"/>
    <n v="140"/>
    <n v="0.15"/>
    <n v="0.7"/>
    <x v="7"/>
    <n v="9378"/>
    <n v="1866222"/>
  </r>
  <r>
    <x v="488"/>
    <s v="Computers&amp;Accessories|Accessories&amp;Peripherals|Cables&amp;Accessories|Cables|USBCables"/>
    <x v="8"/>
    <n v="59"/>
    <n v="199"/>
    <n v="140"/>
    <n v="0.65"/>
    <n v="0.7"/>
    <x v="7"/>
    <n v="9378"/>
    <n v="1866222"/>
  </r>
  <r>
    <x v="489"/>
    <s v="Computers&amp;Accessories|Accessories&amp;Peripherals|Cables&amp;Accessories|Cables|USBCables"/>
    <x v="8"/>
    <n v="139"/>
    <n v="249"/>
    <n v="110"/>
    <n v="0.35"/>
    <n v="0.44"/>
    <x v="7"/>
    <n v="9378"/>
    <n v="2335122"/>
  </r>
  <r>
    <x v="490"/>
    <s v="Computers&amp;Accessories|Accessories&amp;Peripherals|Cables&amp;Accessories|Cables|USBCables"/>
    <x v="8"/>
    <n v="88"/>
    <n v="299"/>
    <n v="211"/>
    <n v="0.54"/>
    <n v="0.71"/>
    <x v="7"/>
    <n v="9378"/>
    <n v="2804022"/>
  </r>
  <r>
    <x v="491"/>
    <s v="Computers&amp;Accessories|Accessories&amp;Peripherals|Cables&amp;Accessories|Cables|USBCables"/>
    <x v="8"/>
    <n v="57.89"/>
    <n v="199"/>
    <n v="141.11000000000001"/>
    <n v="0.38"/>
    <n v="0.71"/>
    <x v="7"/>
    <n v="9378"/>
    <n v="1866222"/>
  </r>
  <r>
    <x v="492"/>
    <s v="Computers&amp;Accessories|Accessories&amp;Peripherals|Cables&amp;Accessories|Cables|USBCables"/>
    <x v="8"/>
    <n v="129"/>
    <n v="249"/>
    <n v="120"/>
    <n v="0.28000000000000003"/>
    <n v="0.48"/>
    <x v="7"/>
    <n v="9378"/>
    <n v="2335122"/>
  </r>
  <r>
    <x v="493"/>
    <s v="Computers&amp;Accessories|Accessories&amp;Peripherals|Cables&amp;Accessories|Cables|USBCables"/>
    <x v="8"/>
    <n v="182"/>
    <n v="599"/>
    <n v="417"/>
    <n v="0.53"/>
    <n v="0.7"/>
    <x v="7"/>
    <n v="9378"/>
    <n v="5617422"/>
  </r>
  <r>
    <x v="494"/>
    <s v="Electronics|Mobiles&amp;Accessories|Smartphones&amp;BasicMobiles|BasicMobiles"/>
    <x v="10"/>
    <n v="1399"/>
    <n v="1630"/>
    <n v="231"/>
    <n v="0.14000000000000001"/>
    <n v="0.14000000000000001"/>
    <x v="7"/>
    <n v="9378"/>
    <n v="15286140"/>
  </r>
  <r>
    <x v="495"/>
    <s v="Electronics|Mobiles&amp;Accessories|Smartphones&amp;BasicMobiles|BasicMobiles"/>
    <x v="10"/>
    <n v="1399"/>
    <n v="1630"/>
    <n v="231"/>
    <n v="0.32"/>
    <n v="0.14000000000000001"/>
    <x v="7"/>
    <n v="9378"/>
    <n v="15286140"/>
  </r>
  <r>
    <x v="487"/>
    <s v="Computers&amp;Accessories|Accessories&amp;Peripherals|Cables&amp;Accessories|Cables|USBCables"/>
    <x v="8"/>
    <n v="59"/>
    <n v="199"/>
    <n v="140"/>
    <n v="0.48"/>
    <n v="0.7"/>
    <x v="7"/>
    <n v="9377"/>
    <n v="1866023"/>
  </r>
  <r>
    <x v="496"/>
    <s v="Computers&amp;Accessories|Accessories&amp;Peripherals|Cables&amp;Accessories|Cables|USBCables"/>
    <x v="8"/>
    <n v="139"/>
    <n v="249"/>
    <n v="110"/>
    <n v="0.31"/>
    <n v="0.44"/>
    <x v="7"/>
    <n v="9377"/>
    <n v="2334873"/>
  </r>
  <r>
    <x v="487"/>
    <s v="Computers&amp;Accessories|Accessories&amp;Peripherals|Cables&amp;Accessories|Cables|USBCables"/>
    <x v="8"/>
    <n v="59"/>
    <n v="199"/>
    <n v="140"/>
    <n v="0.57999999999999996"/>
    <n v="0.7"/>
    <x v="7"/>
    <n v="9377"/>
    <n v="1866023"/>
  </r>
  <r>
    <x v="497"/>
    <s v="Home&amp;Kitchen|Heating,Cooling&amp;AirQuality|Fans|CeilingFans"/>
    <x v="47"/>
    <n v="1399"/>
    <n v="2660"/>
    <n v="1261"/>
    <n v="0.28999999999999998"/>
    <n v="0.47"/>
    <x v="1"/>
    <n v="9349"/>
    <n v="24868340"/>
  </r>
  <r>
    <x v="498"/>
    <s v="OfficeProducts|OfficePaperProducts|Paper|Stationery|Notebooks,WritingPads&amp;Diaries|Notepads&amp;MemoBooks"/>
    <x v="118"/>
    <n v="198"/>
    <n v="800"/>
    <n v="602"/>
    <n v="0.53"/>
    <n v="0.75"/>
    <x v="1"/>
    <n v="9344"/>
    <n v="7475200"/>
  </r>
  <r>
    <x v="499"/>
    <s v="Electronics|Mobiles&amp;Accessories|MobileAccessories|Mounts|Shower&amp;WallMounts"/>
    <x v="119"/>
    <n v="89"/>
    <n v="499"/>
    <n v="410"/>
    <n v="0.55000000000000004"/>
    <n v="0.82"/>
    <x v="1"/>
    <n v="9340"/>
    <n v="4660660"/>
  </r>
  <r>
    <x v="500"/>
    <s v="Home&amp;Kitchen|Kitchen&amp;HomeAppliances|SmallKitchenAppliances|Pop-upToasters"/>
    <x v="120"/>
    <n v="1499"/>
    <n v="1499"/>
    <n v="0"/>
    <n v="0.66"/>
    <n v="0"/>
    <x v="2"/>
    <n v="9331"/>
    <n v="13987169"/>
  </r>
  <r>
    <x v="501"/>
    <s v="Computers&amp;Accessories|Accessories&amp;Peripherals|Keyboards,Mice&amp;InputDevices|Mice"/>
    <x v="23"/>
    <n v="569"/>
    <n v="1299"/>
    <n v="730"/>
    <n v="0.66"/>
    <n v="0.56000000000000005"/>
    <x v="0"/>
    <n v="9275"/>
    <n v="12048225"/>
  </r>
  <r>
    <x v="502"/>
    <s v="Home&amp;Kitchen|Heating,Cooling&amp;AirQuality|WaterHeaters&amp;Geysers|ImmersionRods"/>
    <x v="38"/>
    <n v="999"/>
    <n v="1075"/>
    <n v="76"/>
    <n v="0.66"/>
    <n v="7.0000000000000007E-2"/>
    <x v="1"/>
    <n v="9275"/>
    <n v="9970625"/>
  </r>
  <r>
    <x v="503"/>
    <s v="Electronics|Headphones,Earbuds&amp;Accessories|Headphones|In-Ear"/>
    <x v="1"/>
    <n v="499"/>
    <n v="1499"/>
    <n v="1000"/>
    <n v="0.1"/>
    <n v="0.67"/>
    <x v="11"/>
    <n v="9169"/>
    <n v="13744331"/>
  </r>
  <r>
    <x v="504"/>
    <s v="Electronics|WearableTechnology|SmartWatches"/>
    <x v="17"/>
    <n v="2499"/>
    <n v="9999"/>
    <n v="7500"/>
    <n v="0.46"/>
    <n v="0.75"/>
    <x v="7"/>
    <n v="9090"/>
    <n v="90890910"/>
  </r>
  <r>
    <x v="505"/>
    <s v="Home&amp;Kitchen|Heating,Cooling&amp;AirQuality|Fans|CeilingFans"/>
    <x v="47"/>
    <n v="1449"/>
    <n v="2349"/>
    <n v="900"/>
    <n v="0.66"/>
    <n v="0.38"/>
    <x v="6"/>
    <n v="9019"/>
    <n v="21185631"/>
  </r>
  <r>
    <x v="506"/>
    <s v="Home&amp;Kitchen|Kitchen&amp;HomeAppliances|SmallKitchenAppliances|MixerGrinders"/>
    <x v="31"/>
    <n v="2899"/>
    <n v="5500"/>
    <n v="2601"/>
    <n v="0.23"/>
    <n v="0.47"/>
    <x v="4"/>
    <n v="8958"/>
    <n v="49269000"/>
  </r>
  <r>
    <x v="507"/>
    <s v="Home&amp;Kitchen|Kitchen&amp;HomeAppliances|WaterPurifiers&amp;Accessories|WaterFilters&amp;Purifiers"/>
    <x v="70"/>
    <n v="13999"/>
    <n v="24850"/>
    <n v="10851"/>
    <n v="0.21"/>
    <n v="0.44"/>
    <x v="0"/>
    <n v="8948"/>
    <n v="222357800"/>
  </r>
  <r>
    <x v="508"/>
    <s v="OfficeProducts|OfficePaperProducts|Paper|Stationery|Notebooks,WritingPads&amp;Diaries|WireboundNotebooks"/>
    <x v="121"/>
    <n v="114"/>
    <n v="120"/>
    <n v="6"/>
    <n v="0.39"/>
    <n v="0.05"/>
    <x v="5"/>
    <n v="8938"/>
    <n v="1072560"/>
  </r>
  <r>
    <x v="509"/>
    <s v="Electronics|Mobiles&amp;Accessories|MobileAccessories|Chargers|WallChargers"/>
    <x v="61"/>
    <n v="1219"/>
    <n v="1699"/>
    <n v="480"/>
    <n v="0.6"/>
    <n v="0.28000000000000003"/>
    <x v="0"/>
    <n v="8891"/>
    <n v="15105809"/>
  </r>
  <r>
    <x v="510"/>
    <s v="Electronics|Mobiles&amp;Accessories|MobileAccessories|Maintenance,Upkeep&amp;Repairs|ScreenProtectors"/>
    <x v="51"/>
    <n v="299"/>
    <n v="999"/>
    <n v="700"/>
    <n v="0.6"/>
    <n v="0.7"/>
    <x v="2"/>
    <n v="8891"/>
    <n v="8882109"/>
  </r>
  <r>
    <x v="511"/>
    <s v="Home&amp;Kitchen|Kitchen&amp;HomeAppliances|SmallKitchenAppliances|OvenToasterGrills"/>
    <x v="114"/>
    <n v="1699"/>
    <n v="1999"/>
    <n v="300"/>
    <n v="0.57999999999999996"/>
    <n v="0.15"/>
    <x v="1"/>
    <n v="8873"/>
    <n v="17737127"/>
  </r>
  <r>
    <x v="512"/>
    <s v="Electronics|Mobiles&amp;Accessories|Smartphones&amp;BasicMobiles|Smartphones"/>
    <x v="2"/>
    <n v="23999"/>
    <n v="32999"/>
    <n v="9000"/>
    <n v="0.33"/>
    <n v="0.27"/>
    <x v="6"/>
    <n v="8866"/>
    <n v="292569134"/>
  </r>
  <r>
    <x v="513"/>
    <s v="Home&amp;Kitchen|Kitchen&amp;HomeAppliances|SmallKitchenAppliances|MixerGrinders"/>
    <x v="31"/>
    <n v="2464"/>
    <n v="6000"/>
    <n v="3536"/>
    <n v="0.44"/>
    <n v="0.59"/>
    <x v="1"/>
    <n v="8866"/>
    <n v="53196000"/>
  </r>
  <r>
    <x v="514"/>
    <s v="Computers&amp;Accessories|Accessories&amp;Peripherals|Cables&amp;Accessories|CableConnectionProtectors"/>
    <x v="122"/>
    <n v="99"/>
    <n v="999"/>
    <n v="900"/>
    <n v="0.41"/>
    <n v="0.9"/>
    <x v="1"/>
    <n v="8751"/>
    <n v="8742249"/>
  </r>
  <r>
    <x v="515"/>
    <s v="Electronics|HomeTheater,TV&amp;Video|Accessories|Cables|HDMICables"/>
    <x v="0"/>
    <n v="299"/>
    <n v="700"/>
    <n v="401"/>
    <n v="0.33"/>
    <n v="0.56999999999999995"/>
    <x v="0"/>
    <n v="8714"/>
    <n v="6099800"/>
  </r>
  <r>
    <x v="516"/>
    <s v="Computers&amp;Accessories|NetworkingDevices|Routers"/>
    <x v="12"/>
    <n v="1499"/>
    <n v="2999"/>
    <n v="1500"/>
    <n v="0"/>
    <n v="0.5"/>
    <x v="3"/>
    <n v="8656"/>
    <n v="25959344"/>
  </r>
  <r>
    <x v="517"/>
    <s v="OfficeProducts|OfficePaperProducts|Paper|Stationery|Notebooks,WritingPads&amp;Diaries|WireboundNotebooks"/>
    <x v="121"/>
    <n v="157"/>
    <n v="160"/>
    <n v="3"/>
    <n v="0.4"/>
    <n v="0.02"/>
    <x v="3"/>
    <n v="8618"/>
    <n v="1378880"/>
  </r>
  <r>
    <x v="518"/>
    <s v="Computers&amp;Accessories|Printers,Inks&amp;Accessories|Inks,Toners&amp;Cartridges|InkjetInkCartridges"/>
    <x v="123"/>
    <n v="309"/>
    <n v="404"/>
    <n v="95"/>
    <n v="0.24"/>
    <n v="0.24"/>
    <x v="0"/>
    <n v="8614"/>
    <n v="3480056"/>
  </r>
  <r>
    <x v="519"/>
    <s v="OfficeProducts|OfficeElectronics|Calculators|Basic"/>
    <x v="124"/>
    <n v="440"/>
    <n v="440"/>
    <n v="0"/>
    <n v="0.57999999999999996"/>
    <n v="0"/>
    <x v="3"/>
    <n v="8610"/>
    <n v="3788400"/>
  </r>
  <r>
    <x v="520"/>
    <s v="Electronics|Mobiles&amp;Accessories|MobileAccessories|Chargers|WallChargers"/>
    <x v="61"/>
    <n v="529"/>
    <n v="1499"/>
    <n v="970"/>
    <n v="0"/>
    <n v="0.65"/>
    <x v="1"/>
    <n v="8599"/>
    <n v="12889901"/>
  </r>
  <r>
    <x v="521"/>
    <s v="Computers&amp;Accessories|Accessories&amp;Peripherals|Cables&amp;Accessories|Cables|USBCables"/>
    <x v="8"/>
    <n v="799"/>
    <n v="1999"/>
    <n v="1200"/>
    <n v="0"/>
    <n v="0.6"/>
    <x v="5"/>
    <n v="8583"/>
    <n v="17157417"/>
  </r>
  <r>
    <x v="522"/>
    <s v="Computers&amp;Accessories|Accessories&amp;Peripherals|USBHubs"/>
    <x v="117"/>
    <n v="330"/>
    <n v="499"/>
    <n v="169"/>
    <n v="0.53"/>
    <n v="0.34"/>
    <x v="8"/>
    <n v="8566"/>
    <n v="4274434"/>
  </r>
  <r>
    <x v="523"/>
    <s v="Computers&amp;Accessories|Accessories&amp;Peripherals|PCGamingPeripherals|GamingMice"/>
    <x v="72"/>
    <n v="575"/>
    <n v="2799"/>
    <n v="2224"/>
    <n v="0.73"/>
    <n v="0.79"/>
    <x v="5"/>
    <n v="8537"/>
    <n v="23895063"/>
  </r>
  <r>
    <x v="524"/>
    <s v="Home&amp;Kitchen|Kitchen&amp;HomeAppliances|SmallKitchenAppliances|Kettles&amp;HotWaterDispensers|ElectricKettles"/>
    <x v="11"/>
    <n v="699"/>
    <n v="1345"/>
    <n v="646"/>
    <n v="0.2"/>
    <n v="0.48"/>
    <x v="6"/>
    <n v="8446"/>
    <n v="11359870"/>
  </r>
  <r>
    <x v="525"/>
    <s v="Home&amp;Kitchen|Kitchen&amp;HomeAppliances|SmallKitchenAppliances|HandBlenders"/>
    <x v="71"/>
    <n v="249"/>
    <n v="499"/>
    <n v="250"/>
    <n v="0.54"/>
    <n v="0.5"/>
    <x v="14"/>
    <n v="8427"/>
    <n v="4205073"/>
  </r>
  <r>
    <x v="526"/>
    <s v="Electronics|Mobiles&amp;Accessories|Smartphones&amp;BasicMobiles|Smartphones"/>
    <x v="2"/>
    <n v="29990"/>
    <n v="39990"/>
    <n v="10000"/>
    <n v="0.78"/>
    <n v="0.25"/>
    <x v="2"/>
    <n v="8399"/>
    <n v="335876010"/>
  </r>
  <r>
    <x v="527"/>
    <s v="Electronics|Mobiles&amp;Accessories|MobileAccessories|Chargers|PowerBanks"/>
    <x v="7"/>
    <n v="2179"/>
    <n v="3999"/>
    <n v="1820"/>
    <n v="0.69"/>
    <n v="0.46"/>
    <x v="7"/>
    <n v="8380"/>
    <n v="33511620"/>
  </r>
  <r>
    <x v="528"/>
    <s v="Computers&amp;Accessories|Accessories&amp;Peripherals|Cables&amp;Accessories|Cables|EthernetCables"/>
    <x v="125"/>
    <n v="238"/>
    <n v="699"/>
    <n v="461"/>
    <n v="0.52"/>
    <n v="0.66"/>
    <x v="0"/>
    <n v="8372"/>
    <n v="5852028"/>
  </r>
  <r>
    <x v="529"/>
    <s v="Computers&amp;Accessories|Accessories&amp;Peripherals|Cables&amp;Accessories|Cables|USBCables"/>
    <x v="8"/>
    <n v="350"/>
    <n v="599"/>
    <n v="249"/>
    <n v="0.57999999999999996"/>
    <n v="0.42"/>
    <x v="6"/>
    <n v="8314"/>
    <n v="4980086"/>
  </r>
  <r>
    <x v="530"/>
    <s v="Computers&amp;Accessories|Printers,Inks&amp;Accessories|Printers"/>
    <x v="62"/>
    <n v="5299"/>
    <n v="6355"/>
    <n v="1056"/>
    <n v="0.59"/>
    <n v="0.17"/>
    <x v="6"/>
    <n v="8280"/>
    <n v="52619400"/>
  </r>
  <r>
    <x v="531"/>
    <s v="Computers&amp;Accessories|Accessories&amp;Peripherals|Keyboards,Mice&amp;InputDevices|Mice"/>
    <x v="23"/>
    <n v="681"/>
    <n v="1199"/>
    <n v="518"/>
    <n v="0.65"/>
    <n v="0.43"/>
    <x v="5"/>
    <n v="8258"/>
    <n v="9901342"/>
  </r>
  <r>
    <x v="532"/>
    <s v="Computers&amp;Accessories|Accessories&amp;Peripherals|Cables&amp;Accessories|Cables|USBCables"/>
    <x v="8"/>
    <n v="799"/>
    <n v="2100"/>
    <n v="1301"/>
    <n v="0.2"/>
    <n v="0.62"/>
    <x v="2"/>
    <n v="8188"/>
    <n v="17194800"/>
  </r>
  <r>
    <x v="532"/>
    <s v="Computers&amp;Accessories|Accessories&amp;Peripherals|Cables&amp;Accessories|Cables|USBCables"/>
    <x v="8"/>
    <n v="799"/>
    <n v="2100"/>
    <n v="1301"/>
    <n v="0.53"/>
    <n v="0.62"/>
    <x v="2"/>
    <n v="8188"/>
    <n v="17194800"/>
  </r>
  <r>
    <x v="532"/>
    <s v="Computers&amp;Accessories|Accessories&amp;Peripherals|Cables&amp;Accessories|Cables|USBCables"/>
    <x v="8"/>
    <n v="799"/>
    <n v="2100"/>
    <n v="1301"/>
    <n v="0.62"/>
    <n v="0.62"/>
    <x v="2"/>
    <n v="8188"/>
    <n v="17194800"/>
  </r>
  <r>
    <x v="533"/>
    <s v="Computers&amp;Accessories|NetworkingDevices|NetworkAdapters|WirelessUSBAdapters"/>
    <x v="6"/>
    <n v="507"/>
    <n v="1208"/>
    <n v="701"/>
    <n v="0.28000000000000003"/>
    <n v="0.57999999999999996"/>
    <x v="1"/>
    <n v="8131"/>
    <n v="9822248"/>
  </r>
  <r>
    <x v="533"/>
    <s v="Computers&amp;Accessories|NetworkingDevices|NetworkAdapters|WirelessUSBAdapters"/>
    <x v="6"/>
    <n v="507"/>
    <n v="1208"/>
    <n v="701"/>
    <n v="0.5"/>
    <n v="0.57999999999999996"/>
    <x v="1"/>
    <n v="8131"/>
    <n v="9822248"/>
  </r>
  <r>
    <x v="534"/>
    <s v="Home&amp;Kitchen|Kitchen&amp;HomeAppliances|Vacuum,Cleaning&amp;Ironing|Vacuums&amp;FloorCare|Vacuums|Wet-DryVacuums"/>
    <x v="109"/>
    <n v="3859"/>
    <n v="10295"/>
    <n v="6436"/>
    <n v="0.5"/>
    <n v="0.63"/>
    <x v="6"/>
    <n v="8095"/>
    <n v="83338025"/>
  </r>
  <r>
    <x v="535"/>
    <s v="Home&amp;Kitchen|Kitchen&amp;HomeAppliances|SmallKitchenAppliances|Kettles&amp;HotWaterDispensers|ElectricKettles"/>
    <x v="11"/>
    <n v="699"/>
    <n v="1595"/>
    <n v="896"/>
    <n v="0.5"/>
    <n v="0.56000000000000005"/>
    <x v="1"/>
    <n v="8090"/>
    <n v="12903550"/>
  </r>
  <r>
    <x v="536"/>
    <s v="Computers&amp;Accessories|Accessories&amp;Peripherals|Cables&amp;Accessories|Cables|EthernetCables"/>
    <x v="125"/>
    <n v="287"/>
    <n v="499"/>
    <n v="212"/>
    <n v="0.61"/>
    <n v="0.42"/>
    <x v="0"/>
    <n v="8076"/>
    <n v="4029924"/>
  </r>
  <r>
    <x v="537"/>
    <s v="OfficeProducts|OfficePaperProducts|Paper|Stationery|Notebooks,WritingPads&amp;Diaries|CompositionNotebooks"/>
    <x v="126"/>
    <n v="125"/>
    <n v="180"/>
    <n v="55"/>
    <n v="0.43"/>
    <n v="0.31"/>
    <x v="0"/>
    <n v="8053"/>
    <n v="1449540"/>
  </r>
  <r>
    <x v="538"/>
    <s v="Home&amp;Kitchen|Heating,Cooling&amp;AirQuality|Fans|ExhaustFans"/>
    <x v="96"/>
    <n v="1399"/>
    <n v="1890"/>
    <n v="491"/>
    <n v="0.38"/>
    <n v="0.26"/>
    <x v="7"/>
    <n v="8031"/>
    <n v="15178590"/>
  </r>
  <r>
    <x v="539"/>
    <s v="Home&amp;Kitchen|Kitchen&amp;HomeAppliances|SmallKitchenAppliances|MixerGrinders"/>
    <x v="31"/>
    <n v="1699"/>
    <n v="3398"/>
    <n v="1699"/>
    <n v="0.26"/>
    <n v="0.5"/>
    <x v="4"/>
    <n v="7988"/>
    <n v="27143224"/>
  </r>
  <r>
    <x v="540"/>
    <s v="Home&amp;Kitchen|Heating,Cooling&amp;AirQuality|WaterHeaters&amp;Geysers|InstantWaterHeaters"/>
    <x v="26"/>
    <n v="2949"/>
    <n v="4849"/>
    <n v="1900"/>
    <n v="0.79"/>
    <n v="0.39"/>
    <x v="5"/>
    <n v="7968"/>
    <n v="38636832"/>
  </r>
  <r>
    <x v="541"/>
    <s v="Home&amp;Kitchen|Kitchen&amp;HomeAppliances|SmallKitchenAppliances|Pop-upToasters"/>
    <x v="120"/>
    <n v="2095"/>
    <n v="2095"/>
    <n v="0"/>
    <n v="0.37"/>
    <n v="0"/>
    <x v="3"/>
    <n v="7949"/>
    <n v="16653155"/>
  </r>
  <r>
    <x v="542"/>
    <s v="Home&amp;Kitchen|Kitchen&amp;HomeAppliances|SmallKitchenAppliances|MiniFoodProcessors&amp;Choppers"/>
    <x v="127"/>
    <n v="1819"/>
    <n v="2490"/>
    <n v="671"/>
    <n v="0.4"/>
    <n v="0.27"/>
    <x v="0"/>
    <n v="7946"/>
    <n v="19785540"/>
  </r>
  <r>
    <x v="543"/>
    <s v="Home&amp;Kitchen|HomeStorage&amp;Organization|LaundryOrganization|LaundryBaskets"/>
    <x v="110"/>
    <n v="199"/>
    <n v="399"/>
    <n v="200"/>
    <n v="0"/>
    <n v="0.5"/>
    <x v="8"/>
    <n v="7945"/>
    <n v="3170055"/>
  </r>
  <r>
    <x v="544"/>
    <s v="Computers&amp;Accessories|Accessories&amp;Peripherals|Cables&amp;Accessories|Cables|USBCables"/>
    <x v="8"/>
    <n v="199"/>
    <n v="1899"/>
    <n v="1700"/>
    <n v="0.49"/>
    <n v="0.9"/>
    <x v="6"/>
    <n v="7928"/>
    <n v="15055272"/>
  </r>
  <r>
    <x v="544"/>
    <s v="Computers&amp;Accessories|Accessories&amp;Peripherals|Cables&amp;Accessories|Cables|USBCables"/>
    <x v="8"/>
    <n v="199"/>
    <n v="999"/>
    <n v="800"/>
    <n v="0.72"/>
    <n v="0.8"/>
    <x v="6"/>
    <n v="7928"/>
    <n v="7920072"/>
  </r>
  <r>
    <x v="544"/>
    <s v="Computers&amp;Accessories|Accessories&amp;Peripherals|Cables&amp;Accessories|Cables|USBCables"/>
    <x v="8"/>
    <n v="199"/>
    <n v="999"/>
    <n v="800"/>
    <n v="0.59"/>
    <n v="0.8"/>
    <x v="6"/>
    <n v="7928"/>
    <n v="7920072"/>
  </r>
  <r>
    <x v="545"/>
    <s v="Electronics|Mobiles&amp;Accessories|Smartphones&amp;BasicMobiles|Smartphones"/>
    <x v="2"/>
    <n v="6499"/>
    <n v="8999"/>
    <n v="2500"/>
    <n v="0.52"/>
    <n v="0.28000000000000003"/>
    <x v="7"/>
    <n v="7807"/>
    <n v="70255193"/>
  </r>
  <r>
    <x v="546"/>
    <s v="Electronics|Mobiles&amp;Accessories|Smartphones&amp;BasicMobiles|Smartphones"/>
    <x v="2"/>
    <n v="6499"/>
    <n v="8999"/>
    <n v="2500"/>
    <n v="0.65"/>
    <n v="0.28000000000000003"/>
    <x v="7"/>
    <n v="7807"/>
    <n v="70255193"/>
  </r>
  <r>
    <x v="547"/>
    <s v="Electronics|Mobiles&amp;Accessories|Smartphones&amp;BasicMobiles|Smartphones"/>
    <x v="2"/>
    <n v="6499"/>
    <n v="8999"/>
    <n v="2500"/>
    <n v="0"/>
    <n v="0.28000000000000003"/>
    <x v="7"/>
    <n v="7807"/>
    <n v="70255193"/>
  </r>
  <r>
    <x v="548"/>
    <s v="Home&amp;Kitchen|Heating,Cooling&amp;AirQuality|Fans|ExhaustFans"/>
    <x v="96"/>
    <n v="1999"/>
    <n v="2360"/>
    <n v="361"/>
    <n v="0.61"/>
    <n v="0.15"/>
    <x v="5"/>
    <n v="7801"/>
    <n v="18410360"/>
  </r>
  <r>
    <x v="549"/>
    <s v="Home&amp;Kitchen|Kitchen&amp;HomeAppliances|WaterPurifiers&amp;Accessories|WaterCartridges"/>
    <x v="95"/>
    <n v="649"/>
    <n v="670"/>
    <n v="21"/>
    <n v="0"/>
    <n v="0.03"/>
    <x v="1"/>
    <n v="7786"/>
    <n v="5216620"/>
  </r>
  <r>
    <x v="550"/>
    <s v="Electronics|Mobiles&amp;Accessories|MobileAccessories|Maintenance,Upkeep&amp;Repairs|ScreenProtectors"/>
    <x v="51"/>
    <n v="999"/>
    <n v="2899"/>
    <n v="1900"/>
    <n v="0.48"/>
    <n v="0.66"/>
    <x v="15"/>
    <n v="7779"/>
    <n v="22551321"/>
  </r>
  <r>
    <x v="551"/>
    <s v="Computers&amp;Accessories|ExternalDevices&amp;DataStorage|ExternalMemoryCardReaders"/>
    <x v="128"/>
    <n v="549"/>
    <n v="999"/>
    <n v="450"/>
    <n v="0.5"/>
    <n v="0.45"/>
    <x v="2"/>
    <n v="7758"/>
    <n v="7750242"/>
  </r>
  <r>
    <x v="552"/>
    <s v="Computers&amp;Accessories|Accessories&amp;Peripherals|Cables&amp;Accessories|Cables|USBCables"/>
    <x v="8"/>
    <n v="115"/>
    <n v="499"/>
    <n v="384"/>
    <n v="0"/>
    <n v="0.77"/>
    <x v="7"/>
    <n v="7732"/>
    <n v="3858268"/>
  </r>
  <r>
    <x v="553"/>
    <s v="Computers&amp;Accessories|Accessories&amp;Peripherals|Cables&amp;Accessories|Cables|USBCables"/>
    <x v="8"/>
    <n v="149"/>
    <n v="499"/>
    <n v="350"/>
    <n v="0.6"/>
    <n v="0.7"/>
    <x v="7"/>
    <n v="7732"/>
    <n v="3858268"/>
  </r>
  <r>
    <x v="552"/>
    <s v="Computers&amp;Accessories|Accessories&amp;Peripherals|Cables&amp;Accessories|Cables|USBCables"/>
    <x v="8"/>
    <n v="115"/>
    <n v="499"/>
    <n v="384"/>
    <n v="0.6"/>
    <n v="0.77"/>
    <x v="7"/>
    <n v="7732"/>
    <n v="3858268"/>
  </r>
  <r>
    <x v="552"/>
    <s v="Computers&amp;Accessories|Accessories&amp;Peripherals|Cables&amp;Accessories|Cables|USBCables"/>
    <x v="8"/>
    <n v="115"/>
    <n v="499"/>
    <n v="384"/>
    <n v="0.6"/>
    <n v="0.77"/>
    <x v="7"/>
    <n v="7732"/>
    <n v="3858268"/>
  </r>
  <r>
    <x v="554"/>
    <s v="Computers&amp;Accessories|Accessories&amp;Peripherals|LaptopAccessories|LaptopChargers&amp;PowerSupplies"/>
    <x v="111"/>
    <n v="1699"/>
    <n v="3499"/>
    <n v="1800"/>
    <n v="0.6"/>
    <n v="0.51"/>
    <x v="11"/>
    <n v="7689"/>
    <n v="26903811"/>
  </r>
  <r>
    <x v="555"/>
    <s v="Home&amp;Kitchen|Kitchen&amp;HomeAppliances|Vacuum,Cleaning&amp;Ironing|Irons,Steamers&amp;Accessories|Irons|SteamIrons"/>
    <x v="37"/>
    <n v="1849"/>
    <n v="2095"/>
    <n v="246"/>
    <n v="0.9"/>
    <n v="0.12"/>
    <x v="2"/>
    <n v="7681"/>
    <n v="16091695"/>
  </r>
  <r>
    <x v="556"/>
    <s v="Electronics|HomeTheater,TV&amp;Video|SatelliteEquipment|SatelliteReceivers"/>
    <x v="129"/>
    <n v="1249"/>
    <n v="2299"/>
    <n v="1050"/>
    <n v="0"/>
    <n v="0.46"/>
    <x v="2"/>
    <n v="7636"/>
    <n v="17555164"/>
  </r>
  <r>
    <x v="557"/>
    <s v="Home&amp;Kitchen|Kitchen&amp;HomeAppliances|Vacuum,Cleaning&amp;Ironing|Irons,Steamers&amp;Accessories|Irons|DryIrons"/>
    <x v="27"/>
    <n v="850"/>
    <n v="1000"/>
    <n v="150"/>
    <n v="0.7"/>
    <n v="0.15"/>
    <x v="1"/>
    <n v="7619"/>
    <n v="7619000"/>
  </r>
  <r>
    <x v="558"/>
    <s v="Computers&amp;Accessories|Accessories&amp;Peripherals|LaptopAccessories|CoolingPads"/>
    <x v="48"/>
    <n v="599"/>
    <n v="999"/>
    <n v="400"/>
    <n v="0.36"/>
    <n v="0.4"/>
    <x v="7"/>
    <n v="7601"/>
    <n v="7593399"/>
  </r>
  <r>
    <x v="559"/>
    <s v="Electronics|WearableTechnology|SmartWatches"/>
    <x v="17"/>
    <n v="1999"/>
    <n v="4999"/>
    <n v="3000"/>
    <n v="0.14000000000000001"/>
    <n v="0.6"/>
    <x v="6"/>
    <n v="7571"/>
    <n v="37847429"/>
  </r>
  <r>
    <x v="560"/>
    <s v="Electronics|WearableTechnology|SmartWatches"/>
    <x v="17"/>
    <n v="2499"/>
    <n v="4999"/>
    <n v="2500"/>
    <n v="0.42"/>
    <n v="0.5"/>
    <x v="6"/>
    <n v="7571"/>
    <n v="37847429"/>
  </r>
  <r>
    <x v="561"/>
    <s v="Electronics|Mobiles&amp;Accessories|MobileAccessories|Chargers|WallChargers"/>
    <x v="61"/>
    <n v="1075"/>
    <n v="1699"/>
    <n v="624"/>
    <n v="0.32"/>
    <n v="0.37"/>
    <x v="0"/>
    <n v="7462"/>
    <n v="12677938"/>
  </r>
  <r>
    <x v="562"/>
    <s v="OfficeProducts|OfficePaperProducts|Paper|Stationery|Notebooks,WritingPads&amp;Diaries|Notepads&amp;MemoBooks"/>
    <x v="118"/>
    <n v="90"/>
    <n v="175"/>
    <n v="85"/>
    <n v="0.31"/>
    <n v="0.49"/>
    <x v="0"/>
    <n v="7429"/>
    <n v="1300075"/>
  </r>
  <r>
    <x v="563"/>
    <s v="Computers&amp;Accessories|Accessories&amp;Peripherals|Keyboards,Mice&amp;InputDevices|GraphicTablets"/>
    <x v="91"/>
    <n v="217"/>
    <n v="237"/>
    <n v="20"/>
    <n v="0.31"/>
    <n v="0.08"/>
    <x v="4"/>
    <n v="7354"/>
    <n v="1742898"/>
  </r>
  <r>
    <x v="564"/>
    <s v="Computers&amp;Accessories|Accessories&amp;Peripherals|Audio&amp;VideoAccessories|PCSpeakers"/>
    <x v="130"/>
    <n v="849"/>
    <n v="1499"/>
    <n v="650"/>
    <n v="0.24"/>
    <n v="0.43"/>
    <x v="7"/>
    <n v="7352"/>
    <n v="11020648"/>
  </r>
  <r>
    <x v="565"/>
    <s v="Computers&amp;Accessories|Accessories&amp;Peripherals|HardDriveAccessories|Caddies"/>
    <x v="131"/>
    <n v="199"/>
    <n v="799"/>
    <n v="600"/>
    <n v="0.5"/>
    <n v="0.75"/>
    <x v="1"/>
    <n v="7333"/>
    <n v="5859067"/>
  </r>
  <r>
    <x v="566"/>
    <s v="Computers&amp;Accessories|Accessories&amp;Peripherals|Cables&amp;Accessories|Cables|USBCables"/>
    <x v="8"/>
    <n v="999"/>
    <n v="1699"/>
    <n v="700"/>
    <n v="0.57999999999999996"/>
    <n v="0.41"/>
    <x v="0"/>
    <n v="7318"/>
    <n v="12433282"/>
  </r>
  <r>
    <x v="567"/>
    <s v="Computers&amp;Accessories|Accessories&amp;Peripherals|Cables&amp;Accessories|Cables|USBCables"/>
    <x v="8"/>
    <n v="1299"/>
    <n v="1999"/>
    <n v="700"/>
    <n v="0.55000000000000004"/>
    <n v="0.35"/>
    <x v="0"/>
    <n v="7318"/>
    <n v="14628682"/>
  </r>
  <r>
    <x v="568"/>
    <s v="Computers&amp;Accessories|Accessories&amp;Peripherals|Keyboards,Mice&amp;InputDevices|Keyboard&amp;MiceAccessories|MousePads"/>
    <x v="113"/>
    <n v="999"/>
    <n v="1995"/>
    <n v="996"/>
    <n v="0.28999999999999998"/>
    <n v="0.5"/>
    <x v="3"/>
    <n v="7317"/>
    <n v="14597415"/>
  </r>
  <r>
    <x v="569"/>
    <s v="Electronics|HomeTheater,TV&amp;Video|Televisions|SmartTelevisions"/>
    <x v="29"/>
    <n v="32999"/>
    <n v="45999"/>
    <n v="13000"/>
    <n v="0"/>
    <n v="0.28000000000000003"/>
    <x v="5"/>
    <n v="7298"/>
    <n v="335700702"/>
  </r>
  <r>
    <x v="570"/>
    <s v="Electronics|HomeTheater,TV&amp;Video|Televisions|SmartTelevisions"/>
    <x v="29"/>
    <n v="29999"/>
    <n v="39999"/>
    <n v="10000"/>
    <n v="0.04"/>
    <n v="0.25"/>
    <x v="5"/>
    <n v="7298"/>
    <n v="291912702"/>
  </r>
  <r>
    <x v="571"/>
    <s v="Home&amp;Kitchen|HomeStorage&amp;Organization|LaundryOrganization|LaundryBaskets"/>
    <x v="110"/>
    <n v="998.06"/>
    <n v="1282"/>
    <n v="283.94000000000005"/>
    <n v="0.6"/>
    <n v="0.22"/>
    <x v="5"/>
    <n v="7274"/>
    <n v="9325268"/>
  </r>
  <r>
    <x v="572"/>
    <s v="Computers&amp;Accessories|Accessories&amp;Peripherals|Keyboards,Mice&amp;InputDevices|Keyboard&amp;MouseSets"/>
    <x v="41"/>
    <n v="1495"/>
    <n v="1995"/>
    <n v="500"/>
    <n v="0.02"/>
    <n v="0.25"/>
    <x v="2"/>
    <n v="7241"/>
    <n v="14445795"/>
  </r>
  <r>
    <x v="573"/>
    <s v="Home&amp;Kitchen|Kitchen&amp;HomeAppliances|SmallKitchenAppliances|JuicerMixerGrinders"/>
    <x v="55"/>
    <n v="5890"/>
    <n v="7506"/>
    <n v="1616"/>
    <n v="0.94"/>
    <n v="0.22"/>
    <x v="3"/>
    <n v="7241"/>
    <n v="54350946"/>
  </r>
  <r>
    <x v="574"/>
    <s v="Home&amp;Kitchen|Heating,Cooling&amp;AirQuality|WaterHeaters&amp;Geysers|ImmersionRods"/>
    <x v="38"/>
    <n v="510"/>
    <n v="640"/>
    <n v="130"/>
    <n v="0"/>
    <n v="0.2"/>
    <x v="1"/>
    <n v="7229"/>
    <n v="4626560"/>
  </r>
  <r>
    <x v="575"/>
    <s v="Home&amp;Kitchen|Kitchen&amp;HomeAppliances|Vacuum,Cleaning&amp;Ironing|Irons,Steamers&amp;Accessories|Irons|DryIrons"/>
    <x v="27"/>
    <n v="949"/>
    <n v="975"/>
    <n v="26"/>
    <n v="0.27"/>
    <n v="0.03"/>
    <x v="2"/>
    <n v="7223"/>
    <n v="7042425"/>
  </r>
  <r>
    <x v="576"/>
    <s v="Computers&amp;Accessories|Accessories&amp;Peripherals|Audio&amp;VideoAccessories|PCHeadsets"/>
    <x v="132"/>
    <n v="649"/>
    <n v="999"/>
    <n v="350"/>
    <n v="0.7"/>
    <n v="0.35"/>
    <x v="9"/>
    <n v="7222"/>
    <n v="7214778"/>
  </r>
  <r>
    <x v="577"/>
    <s v="Electronics|Mobiles&amp;Accessories|MobileAccessories|Chargers|PowerBanks"/>
    <x v="7"/>
    <n v="999"/>
    <n v="1599"/>
    <n v="600"/>
    <n v="0.41"/>
    <n v="0.38"/>
    <x v="7"/>
    <n v="7222"/>
    <n v="11547978"/>
  </r>
  <r>
    <x v="578"/>
    <s v="Electronics|Mobiles&amp;Accessories|MobileAccessories|Chargers|PowerBanks"/>
    <x v="7"/>
    <n v="999"/>
    <n v="1599"/>
    <n v="600"/>
    <n v="0"/>
    <n v="0.38"/>
    <x v="7"/>
    <n v="7222"/>
    <n v="11547978"/>
  </r>
  <r>
    <x v="579"/>
    <s v="Home&amp;Kitchen|CraftMaterials|PaintingMaterials|Paints"/>
    <x v="112"/>
    <n v="191"/>
    <n v="225"/>
    <n v="34"/>
    <n v="0.42"/>
    <n v="0.15"/>
    <x v="0"/>
    <n v="7203"/>
    <n v="1620675"/>
  </r>
  <r>
    <x v="580"/>
    <s v="Computers&amp;Accessories|Printers,Inks&amp;Accessories|Inks,Toners&amp;Cartridges|InkjetInkCartridges"/>
    <x v="123"/>
    <n v="717"/>
    <n v="761"/>
    <n v="44"/>
    <n v="0.39"/>
    <n v="0.06"/>
    <x v="7"/>
    <n v="7199"/>
    <n v="5478439"/>
  </r>
  <r>
    <x v="581"/>
    <s v="Electronics|WearableTechnology|SmartWatches"/>
    <x v="17"/>
    <n v="2999"/>
    <n v="5999"/>
    <n v="3000"/>
    <n v="0.41"/>
    <n v="0.5"/>
    <x v="1"/>
    <n v="7148"/>
    <n v="42880852"/>
  </r>
  <r>
    <x v="582"/>
    <s v="Home&amp;Kitchen|Heating,Cooling&amp;AirQuality|Fans|CeilingFans"/>
    <x v="47"/>
    <n v="2899"/>
    <n v="4005"/>
    <n v="1106"/>
    <n v="0.53"/>
    <n v="0.28000000000000003"/>
    <x v="2"/>
    <n v="7140"/>
    <n v="28595700"/>
  </r>
  <r>
    <x v="583"/>
    <s v="Computers&amp;Accessories|Accessories&amp;Peripherals|Keyboards,Mice&amp;InputDevices|Keyboard&amp;MouseSets"/>
    <x v="41"/>
    <n v="1349"/>
    <n v="2198"/>
    <n v="849"/>
    <n v="0.28999999999999998"/>
    <n v="0.39"/>
    <x v="7"/>
    <n v="7113"/>
    <n v="15634374"/>
  </r>
  <r>
    <x v="584"/>
    <s v="Electronics|HomeTheater,TV&amp;Video|Televisions|SmartTelevisions"/>
    <x v="29"/>
    <n v="32990"/>
    <n v="47900"/>
    <n v="14910"/>
    <n v="0.27"/>
    <n v="0.31"/>
    <x v="2"/>
    <n v="7109"/>
    <n v="340521100"/>
  </r>
  <r>
    <x v="585"/>
    <s v="Electronics|HomeTheater,TV&amp;Video|Televisions|SmartTelevisions"/>
    <x v="29"/>
    <n v="30990"/>
    <n v="52900"/>
    <n v="21910"/>
    <n v="0.75"/>
    <n v="0.41"/>
    <x v="2"/>
    <n v="7109"/>
    <n v="376066100"/>
  </r>
  <r>
    <x v="586"/>
    <s v="Electronics|HomeTheater,TV&amp;Video|Televisions|SmartTelevisions"/>
    <x v="29"/>
    <n v="47990"/>
    <n v="70900"/>
    <n v="22910"/>
    <n v="0.77"/>
    <n v="0.32"/>
    <x v="2"/>
    <n v="7109"/>
    <n v="504028100"/>
  </r>
  <r>
    <x v="587"/>
    <s v="Electronics|HomeTheater,TV&amp;Video|Televisions|SmartTelevisions"/>
    <x v="29"/>
    <n v="45999"/>
    <n v="69900"/>
    <n v="23901"/>
    <n v="0.25"/>
    <n v="0.34"/>
    <x v="2"/>
    <n v="7109"/>
    <n v="496919100"/>
  </r>
  <r>
    <x v="588"/>
    <s v="Computers&amp;Accessories|Accessories&amp;Peripherals|Cables&amp;Accessories|Cables|USBCables"/>
    <x v="8"/>
    <n v="154"/>
    <n v="349"/>
    <n v="195"/>
    <n v="0.5"/>
    <n v="0.56000000000000005"/>
    <x v="2"/>
    <n v="7064"/>
    <n v="2465336"/>
  </r>
  <r>
    <x v="588"/>
    <s v="Computers&amp;Accessories|Accessories&amp;Peripherals|Cables&amp;Accessories|Cables|USBCables"/>
    <x v="8"/>
    <n v="154"/>
    <n v="349"/>
    <n v="195"/>
    <n v="0.5"/>
    <n v="0.56000000000000005"/>
    <x v="2"/>
    <n v="7064"/>
    <n v="2465336"/>
  </r>
  <r>
    <x v="589"/>
    <s v="Home&amp;Kitchen|Kitchen&amp;HomeAppliances|SmallKitchenAppliances|SandwichMakers"/>
    <x v="35"/>
    <n v="2863"/>
    <n v="3690"/>
    <n v="827"/>
    <n v="0.23"/>
    <n v="0.22"/>
    <x v="2"/>
    <n v="6987"/>
    <n v="25782030"/>
  </r>
  <r>
    <x v="590"/>
    <s v="Home&amp;Kitchen|Kitchen&amp;HomeAppliances|SmallKitchenAppliances|InductionCooktop"/>
    <x v="25"/>
    <n v="3180"/>
    <n v="5295"/>
    <n v="2115"/>
    <n v="0.31"/>
    <n v="0.4"/>
    <x v="5"/>
    <n v="6919"/>
    <n v="36636105"/>
  </r>
  <r>
    <x v="591"/>
    <s v="Electronics|HomeTheater,TV&amp;Video|Televisions|SmartTelevisions"/>
    <x v="29"/>
    <n v="42999"/>
    <n v="59999"/>
    <n v="17000"/>
    <n v="0.33"/>
    <n v="0.28000000000000003"/>
    <x v="1"/>
    <n v="6753"/>
    <n v="405173247"/>
  </r>
  <r>
    <x v="592"/>
    <s v="Electronics|HomeTheater,TV&amp;Video|Televisions|SmartTelevisions"/>
    <x v="29"/>
    <n v="61999"/>
    <n v="69999"/>
    <n v="8000"/>
    <n v="0.46"/>
    <n v="0.11"/>
    <x v="1"/>
    <n v="6753"/>
    <n v="472703247"/>
  </r>
  <r>
    <x v="593"/>
    <s v="Electronics|HomeAudio|Speakers|MultimediaSpeakerSystems"/>
    <x v="133"/>
    <n v="499"/>
    <n v="799"/>
    <n v="300"/>
    <n v="0.48"/>
    <n v="0.38"/>
    <x v="6"/>
    <n v="6742"/>
    <n v="5386858"/>
  </r>
  <r>
    <x v="594"/>
    <s v="Computers&amp;Accessories|Accessories&amp;Peripherals|Cables&amp;Accessories|Cables|USBCables"/>
    <x v="8"/>
    <n v="849"/>
    <n v="999"/>
    <n v="150"/>
    <n v="0.37"/>
    <n v="0.15"/>
    <x v="1"/>
    <n v="6736"/>
    <n v="6729264"/>
  </r>
  <r>
    <x v="595"/>
    <s v="Electronics|Cameras&amp;Photography|Accessories|Tripods&amp;Monopods|TripodLegs"/>
    <x v="63"/>
    <n v="349"/>
    <n v="995"/>
    <n v="646"/>
    <n v="0.75"/>
    <n v="0.65"/>
    <x v="5"/>
    <n v="6676"/>
    <n v="6642620"/>
  </r>
  <r>
    <x v="596"/>
    <s v="Electronics|Mobiles&amp;Accessories|Smartphones&amp;BasicMobiles|Smartphones"/>
    <x v="2"/>
    <n v="8499"/>
    <n v="12999"/>
    <n v="4500"/>
    <n v="0.37"/>
    <n v="0.35"/>
    <x v="1"/>
    <n v="6662"/>
    <n v="86599338"/>
  </r>
  <r>
    <x v="597"/>
    <s v="Electronics|HomeTheater,TV&amp;Video|Televisions|SmartTelevisions"/>
    <x v="29"/>
    <n v="18990"/>
    <n v="40990"/>
    <n v="22000"/>
    <n v="0.6"/>
    <n v="0.54"/>
    <x v="5"/>
    <n v="6659"/>
    <n v="272952410"/>
  </r>
  <r>
    <x v="598"/>
    <s v="Computers&amp;Accessories|Accessories&amp;Peripherals|Cables&amp;Accessories|Cables|USBCables"/>
    <x v="8"/>
    <n v="249"/>
    <n v="399"/>
    <n v="150"/>
    <n v="0.76"/>
    <n v="0.38"/>
    <x v="7"/>
    <n v="6558"/>
    <n v="2616642"/>
  </r>
  <r>
    <x v="599"/>
    <s v="Home&amp;Kitchen|Kitchen&amp;HomeAppliances|SmallKitchenAppliances|MixerGrinders"/>
    <x v="31"/>
    <n v="6120"/>
    <n v="8478"/>
    <n v="2358"/>
    <n v="0.2"/>
    <n v="0.28000000000000003"/>
    <x v="12"/>
    <n v="6550"/>
    <n v="55530900"/>
  </r>
  <r>
    <x v="600"/>
    <s v="Computers&amp;Accessories|Accessories&amp;Peripherals|Cables&amp;Accessories|Cables|USBCables"/>
    <x v="8"/>
    <n v="849"/>
    <n v="1809"/>
    <n v="960"/>
    <n v="0.25"/>
    <n v="0.53"/>
    <x v="2"/>
    <n v="6547"/>
    <n v="11843523"/>
  </r>
  <r>
    <x v="601"/>
    <s v="OfficeProducts|OfficePaperProducts|Paper|Stationery|Notebooks,WritingPads&amp;Diaries|WireboundNotebooks"/>
    <x v="121"/>
    <n v="137"/>
    <n v="160"/>
    <n v="23"/>
    <n v="0.03"/>
    <n v="0.14000000000000001"/>
    <x v="0"/>
    <n v="6537"/>
    <n v="1045920"/>
  </r>
  <r>
    <x v="602"/>
    <s v="Home&amp;Kitchen|Kitchen&amp;HomeAppliances|SmallKitchenAppliances|HandMixers"/>
    <x v="77"/>
    <n v="1499"/>
    <n v="2199"/>
    <n v="700"/>
    <n v="0.11"/>
    <n v="0.32"/>
    <x v="0"/>
    <n v="6531"/>
    <n v="14361669"/>
  </r>
  <r>
    <x v="603"/>
    <s v="Home&amp;Kitchen|Kitchen&amp;HomeAppliances|SmallKitchenAppliances|MixerGrinders"/>
    <x v="31"/>
    <n v="1290"/>
    <n v="2500"/>
    <n v="1210"/>
    <n v="0.15"/>
    <n v="0.48"/>
    <x v="7"/>
    <n v="6530"/>
    <n v="16325000"/>
  </r>
  <r>
    <x v="604"/>
    <s v="Electronics|Headphones,Earbuds&amp;Accessories|Adapters"/>
    <x v="68"/>
    <n v="120"/>
    <n v="999"/>
    <n v="879"/>
    <n v="0.57999999999999996"/>
    <n v="0.88"/>
    <x v="6"/>
    <n v="6491"/>
    <n v="6484509"/>
  </r>
  <r>
    <x v="604"/>
    <s v="Electronics|Headphones,Earbuds&amp;Accessories|Adapters"/>
    <x v="68"/>
    <n v="120"/>
    <n v="999"/>
    <n v="879"/>
    <n v="0.53"/>
    <n v="0.88"/>
    <x v="6"/>
    <n v="6491"/>
    <n v="6484509"/>
  </r>
  <r>
    <x v="605"/>
    <s v="Computers&amp;Accessories|Accessories&amp;Peripherals|LaptopAccessories|Lapdesks"/>
    <x v="53"/>
    <n v="549"/>
    <n v="1999"/>
    <n v="1450"/>
    <n v="0.76"/>
    <n v="0.73"/>
    <x v="11"/>
    <n v="6422"/>
    <n v="12837578"/>
  </r>
  <r>
    <x v="606"/>
    <s v="Home&amp;Kitchen|Kitchen&amp;HomeAppliances|Vacuum,Cleaning&amp;Ironing|Irons,Steamers&amp;Accessories|Irons|DryIrons"/>
    <x v="27"/>
    <n v="889"/>
    <n v="1295"/>
    <n v="406"/>
    <n v="0.38"/>
    <n v="0.31"/>
    <x v="2"/>
    <n v="6400"/>
    <n v="8288000"/>
  </r>
  <r>
    <x v="607"/>
    <s v="Home&amp;Kitchen|Heating,Cooling&amp;AirQuality|WaterHeaters&amp;Geysers|StorageWaterHeaters"/>
    <x v="85"/>
    <n v="5499"/>
    <n v="13150"/>
    <n v="7651"/>
    <n v="0.42"/>
    <n v="0.57999999999999996"/>
    <x v="5"/>
    <n v="6398"/>
    <n v="84133700"/>
  </r>
  <r>
    <x v="608"/>
    <s v="Home&amp;Kitchen|Kitchen&amp;HomeAppliances|SmallKitchenAppliances|HandBlenders"/>
    <x v="71"/>
    <n v="1499"/>
    <n v="2100"/>
    <n v="601"/>
    <n v="0.35"/>
    <n v="0.28999999999999998"/>
    <x v="1"/>
    <n v="6355"/>
    <n v="13345500"/>
  </r>
  <r>
    <x v="609"/>
    <s v="Electronics|HomeTheater,TV&amp;Video|Televisions|SmartTelevisions"/>
    <x v="29"/>
    <n v="8999"/>
    <n v="18999"/>
    <n v="10000"/>
    <n v="0.54"/>
    <n v="0.53"/>
    <x v="7"/>
    <n v="6347"/>
    <n v="120586653"/>
  </r>
  <r>
    <x v="610"/>
    <s v="Computers&amp;Accessories|Accessories&amp;Peripherals|Keyboards,Mice&amp;InputDevices|Mice"/>
    <x v="23"/>
    <n v="629"/>
    <n v="1390"/>
    <n v="761"/>
    <n v="0.32"/>
    <n v="0.55000000000000004"/>
    <x v="0"/>
    <n v="6301"/>
    <n v="8758390"/>
  </r>
  <r>
    <x v="611"/>
    <s v="Computers&amp;Accessories|Accessories&amp;Peripherals|Cables&amp;Accessories|Cables|USBCables"/>
    <x v="8"/>
    <n v="339"/>
    <n v="999"/>
    <n v="660"/>
    <n v="0.38"/>
    <n v="0.66"/>
    <x v="2"/>
    <n v="6255"/>
    <n v="6248745"/>
  </r>
  <r>
    <x v="612"/>
    <s v="Computers&amp;Accessories|Accessories&amp;Peripherals|Cables&amp;Accessories|Cables|USBCables"/>
    <x v="8"/>
    <n v="339"/>
    <n v="999"/>
    <n v="660"/>
    <n v="0.12"/>
    <n v="0.66"/>
    <x v="2"/>
    <n v="6255"/>
    <n v="6248745"/>
  </r>
  <r>
    <x v="613"/>
    <s v="Electronics|Mobiles&amp;Accessories|MobileAccessories|StylusPens"/>
    <x v="73"/>
    <n v="2025"/>
    <n v="5999"/>
    <n v="3974"/>
    <n v="0.53"/>
    <n v="0.66"/>
    <x v="5"/>
    <n v="6233"/>
    <n v="37391767"/>
  </r>
  <r>
    <x v="614"/>
    <s v="OfficeProducts|OfficePaperProducts|Paper|Stationery|Pens,Pencils&amp;WritingSupplies|Pens&amp;Refills|LiquidInkRollerballPens"/>
    <x v="134"/>
    <n v="90"/>
    <n v="100"/>
    <n v="10"/>
    <n v="0.59"/>
    <n v="0.1"/>
    <x v="1"/>
    <n v="6199"/>
    <n v="619900"/>
  </r>
  <r>
    <x v="615"/>
    <s v="Electronics|Cameras&amp;Photography|Accessories|PhotoStudio&amp;Lighting|PhotoBackgroundAccessories|BackgroundSupports"/>
    <x v="135"/>
    <n v="699"/>
    <n v="1299"/>
    <n v="600"/>
    <n v="0.67"/>
    <n v="0.46"/>
    <x v="2"/>
    <n v="6183"/>
    <n v="8031717"/>
  </r>
  <r>
    <x v="616"/>
    <s v="Electronics|Mobiles&amp;Accessories|MobileAccessories|Maintenance,Upkeep&amp;Repairs|ScreenProtectors"/>
    <x v="51"/>
    <n v="999"/>
    <n v="2899"/>
    <n v="1900"/>
    <n v="0.47"/>
    <n v="0.66"/>
    <x v="12"/>
    <n v="6129"/>
    <n v="17767971"/>
  </r>
  <r>
    <x v="617"/>
    <s v="Electronics|HomeTheater,TV&amp;Video|Televisions|SmartTelevisions"/>
    <x v="29"/>
    <n v="9999"/>
    <n v="12999"/>
    <n v="3000"/>
    <n v="0.18"/>
    <n v="0.23"/>
    <x v="5"/>
    <n v="6088"/>
    <n v="79137912"/>
  </r>
  <r>
    <x v="618"/>
    <s v="Home&amp;Kitchen|Kitchen&amp;HomeAppliances|SmallKitchenAppliances|HandBlenders"/>
    <x v="71"/>
    <n v="765"/>
    <n v="970"/>
    <n v="205"/>
    <n v="0.8"/>
    <n v="0.21"/>
    <x v="5"/>
    <n v="6055"/>
    <n v="5873350"/>
  </r>
  <r>
    <x v="619"/>
    <s v="Home&amp;Kitchen|Kitchen&amp;HomeAppliances|SmallKitchenAppliances|MiniFoodProcessors&amp;Choppers"/>
    <x v="127"/>
    <n v="1656"/>
    <n v="2695"/>
    <n v="1039"/>
    <n v="0.8"/>
    <n v="0.39"/>
    <x v="0"/>
    <n v="6027"/>
    <n v="16242765"/>
  </r>
  <r>
    <x v="620"/>
    <s v="Electronics|Mobiles&amp;Accessories|MobileAccessories|D√©cor"/>
    <x v="136"/>
    <n v="119"/>
    <n v="299"/>
    <n v="180"/>
    <n v="0.36"/>
    <n v="0.6"/>
    <x v="1"/>
    <n v="5999"/>
    <n v="1793701"/>
  </r>
  <r>
    <x v="620"/>
    <s v="Electronics|Mobiles&amp;Accessories|MobileAccessories|D√©cor"/>
    <x v="136"/>
    <n v="119"/>
    <n v="299"/>
    <n v="180"/>
    <n v="0.6"/>
    <n v="0.6"/>
    <x v="1"/>
    <n v="5999"/>
    <n v="1793701"/>
  </r>
  <r>
    <x v="621"/>
    <s v="HomeImprovement|Electrical|CordManagement"/>
    <x v="137"/>
    <n v="249"/>
    <n v="599"/>
    <n v="350"/>
    <n v="0.73"/>
    <n v="0.57999999999999996"/>
    <x v="3"/>
    <n v="5985"/>
    <n v="3585015"/>
  </r>
  <r>
    <x v="622"/>
    <s v="Home&amp;Kitchen|Kitchen&amp;HomeAppliances|SmallKitchenAppliances|SandwichMakers"/>
    <x v="35"/>
    <n v="1199"/>
    <n v="1795"/>
    <n v="596"/>
    <n v="0.41"/>
    <n v="0.33"/>
    <x v="5"/>
    <n v="5967"/>
    <n v="10710765"/>
  </r>
  <r>
    <x v="623"/>
    <s v="Computers&amp;Accessories|Accessories&amp;Peripherals|USBGadgets|Lamps"/>
    <x v="90"/>
    <n v="59"/>
    <n v="59"/>
    <n v="0"/>
    <n v="0"/>
    <n v="0"/>
    <x v="4"/>
    <n v="5958"/>
    <n v="351522"/>
  </r>
  <r>
    <x v="624"/>
    <s v="Electronics|HomeTheater,TV&amp;Video|Televisions|SmartTelevisions"/>
    <x v="29"/>
    <n v="77990"/>
    <n v="139900"/>
    <n v="61910"/>
    <n v="0.47"/>
    <n v="0.44"/>
    <x v="15"/>
    <n v="5935"/>
    <n v="830306500"/>
  </r>
  <r>
    <x v="625"/>
    <s v="Home&amp;Kitchen|Heating,Cooling&amp;AirQuality|Fans|CeilingFans"/>
    <x v="47"/>
    <n v="1099"/>
    <n v="1990"/>
    <n v="891"/>
    <n v="0.59"/>
    <n v="0.45"/>
    <x v="6"/>
    <n v="5911"/>
    <n v="11762890"/>
  </r>
  <r>
    <x v="626"/>
    <s v="Home&amp;Kitchen|HomeStorage&amp;Organization|LaundryOrganization|LaundryBaskets"/>
    <x v="110"/>
    <n v="950"/>
    <n v="1599"/>
    <n v="649"/>
    <n v="0.25"/>
    <n v="0.41"/>
    <x v="2"/>
    <n v="5911"/>
    <n v="9451689"/>
  </r>
  <r>
    <x v="627"/>
    <s v="Home&amp;Kitchen|Kitchen&amp;HomeAppliances|WaterPurifiers&amp;Accessories|WaterFilters&amp;Purifiers"/>
    <x v="70"/>
    <n v="8699"/>
    <n v="13049"/>
    <n v="4350"/>
    <n v="0.43"/>
    <n v="0.33"/>
    <x v="2"/>
    <n v="5891"/>
    <n v="76871659"/>
  </r>
  <r>
    <x v="628"/>
    <s v="Home&amp;Kitchen|CraftMaterials|PaintingMaterials|Paints"/>
    <x v="112"/>
    <n v="310"/>
    <n v="310"/>
    <n v="0"/>
    <n v="0.18"/>
    <n v="0"/>
    <x v="3"/>
    <n v="5882"/>
    <n v="1823420"/>
  </r>
  <r>
    <x v="629"/>
    <s v="Home&amp;Kitchen|Heating,Cooling&amp;AirQuality|Fans|PedestalFans"/>
    <x v="138"/>
    <n v="1982.84"/>
    <n v="3300"/>
    <n v="1317.16"/>
    <n v="0.43"/>
    <n v="0.4"/>
    <x v="1"/>
    <n v="5873"/>
    <n v="19380900"/>
  </r>
  <r>
    <x v="630"/>
    <s v="Home&amp;Kitchen|Heating,Cooling&amp;AirQuality|WaterHeaters&amp;Geysers|StorageWaterHeaters"/>
    <x v="85"/>
    <n v="6499"/>
    <n v="8500"/>
    <n v="2001"/>
    <n v="0.82"/>
    <n v="0.24"/>
    <x v="0"/>
    <n v="5865"/>
    <n v="49852500"/>
  </r>
  <r>
    <x v="631"/>
    <s v="Electronics|WearableTechnology|SmartWatches"/>
    <x v="17"/>
    <n v="2499"/>
    <n v="5999"/>
    <n v="3500"/>
    <n v="0.49"/>
    <n v="0.57999999999999996"/>
    <x v="1"/>
    <n v="5852"/>
    <n v="35106148"/>
  </r>
  <r>
    <x v="632"/>
    <s v="OfficeProducts|OfficePaperProducts|Paper|Stationery|Pens,Pencils&amp;WritingSupplies|Pens&amp;Refills|GelInkRollerballPens"/>
    <x v="139"/>
    <n v="50"/>
    <n v="50"/>
    <n v="0"/>
    <n v="0.38"/>
    <n v="0"/>
    <x v="2"/>
    <n v="5792"/>
    <n v="289600"/>
  </r>
  <r>
    <x v="633"/>
    <s v="OfficeProducts|OfficeElectronics|Calculators|Scientific"/>
    <x v="100"/>
    <n v="1295"/>
    <n v="1295"/>
    <n v="0"/>
    <n v="0.22"/>
    <n v="0"/>
    <x v="3"/>
    <n v="5760"/>
    <n v="7459200"/>
  </r>
  <r>
    <x v="634"/>
    <s v="Computers&amp;Accessories|Accessories&amp;Peripherals|PCGamingPeripherals|Gamepads"/>
    <x v="42"/>
    <n v="699"/>
    <n v="1490"/>
    <n v="791"/>
    <n v="0.13"/>
    <n v="0.53"/>
    <x v="7"/>
    <n v="5736"/>
    <n v="8546640"/>
  </r>
  <r>
    <x v="635"/>
    <s v="Computers&amp;Accessories|Accessories&amp;Peripherals|TabletAccessories|ScreenProtectors"/>
    <x v="51"/>
    <n v="399"/>
    <n v="1499"/>
    <n v="1100"/>
    <n v="0"/>
    <n v="0.73"/>
    <x v="1"/>
    <n v="5730"/>
    <n v="8589270"/>
  </r>
  <r>
    <x v="636"/>
    <s v="OfficeProducts|OfficePaperProducts|Paper|Stationery|Pens,Pencils&amp;WritingSupplies|Pens&amp;Refills|RetractableBallpointPens"/>
    <x v="140"/>
    <n v="480"/>
    <n v="600"/>
    <n v="120"/>
    <n v="0.17"/>
    <n v="0.2"/>
    <x v="2"/>
    <n v="5719"/>
    <n v="3431400"/>
  </r>
  <r>
    <x v="637"/>
    <s v="Computers&amp;Accessories|Accessories&amp;Peripherals|Keyboards,Mice&amp;InputDevices|Keyboard&amp;MiceAccessories|DustCovers"/>
    <x v="78"/>
    <n v="115"/>
    <n v="999"/>
    <n v="884"/>
    <n v="0.62"/>
    <n v="0.88"/>
    <x v="14"/>
    <n v="5692"/>
    <n v="5686308"/>
  </r>
  <r>
    <x v="638"/>
    <s v="Computers&amp;Accessories|Accessories&amp;Peripherals|Cables&amp;Accessories|Cables|USBCables"/>
    <x v="8"/>
    <n v="799"/>
    <n v="1749"/>
    <n v="950"/>
    <n v="0"/>
    <n v="0.54"/>
    <x v="1"/>
    <n v="5626"/>
    <n v="9839874"/>
  </r>
  <r>
    <x v="639"/>
    <s v="Computers&amp;Accessories|Accessories&amp;Peripherals|TabletAccessories|Bags,Cases&amp;Sleeves|Cases"/>
    <x v="80"/>
    <n v="549"/>
    <n v="2499"/>
    <n v="1950"/>
    <n v="0.1"/>
    <n v="0.78"/>
    <x v="2"/>
    <n v="5556"/>
    <n v="13884444"/>
  </r>
  <r>
    <x v="640"/>
    <s v="Electronics|Cameras&amp;Photography|SecurityCameras|DomeCameras"/>
    <x v="15"/>
    <n v="2299"/>
    <n v="7500"/>
    <n v="5201"/>
    <n v="0.25"/>
    <n v="0.69"/>
    <x v="1"/>
    <n v="5554"/>
    <n v="41655000"/>
  </r>
  <r>
    <x v="641"/>
    <s v="Computers&amp;Accessories|Accessories&amp;Peripherals|Cables&amp;Accessories|Cables|USBCables"/>
    <x v="8"/>
    <n v="999"/>
    <n v="2100"/>
    <n v="1101"/>
    <n v="0.1"/>
    <n v="0.52"/>
    <x v="3"/>
    <n v="5492"/>
    <n v="11533200"/>
  </r>
  <r>
    <x v="642"/>
    <s v="Computers&amp;Accessories|Accessories&amp;Peripherals|Cables&amp;Accessories|Cables|USBCables"/>
    <x v="8"/>
    <n v="499"/>
    <n v="1200"/>
    <n v="701"/>
    <n v="0.66"/>
    <n v="0.57999999999999996"/>
    <x v="2"/>
    <n v="5451"/>
    <n v="6541200"/>
  </r>
  <r>
    <x v="643"/>
    <s v="Computers&amp;Accessories|Accessories&amp;Peripherals|Cables&amp;Accessories|Cables|USBCables"/>
    <x v="8"/>
    <n v="649"/>
    <n v="1600"/>
    <n v="951"/>
    <n v="0.47"/>
    <n v="0.59"/>
    <x v="2"/>
    <n v="5451"/>
    <n v="8721600"/>
  </r>
  <r>
    <x v="644"/>
    <s v="Home&amp;Kitchen|HomeStorage&amp;Organization|LaundryOrganization|LaundryBaskets"/>
    <x v="110"/>
    <n v="351"/>
    <n v="999"/>
    <n v="648"/>
    <n v="0.56999999999999995"/>
    <n v="0.65"/>
    <x v="7"/>
    <n v="5380"/>
    <n v="5374620"/>
  </r>
  <r>
    <x v="645"/>
    <s v="Home&amp;Kitchen|Kitchen&amp;HomeAppliances|Vacuum,Cleaning&amp;Ironing|Irons,Steamers&amp;Accessories|Irons|DryIrons"/>
    <x v="27"/>
    <n v="499"/>
    <n v="625"/>
    <n v="126"/>
    <n v="0.56000000000000005"/>
    <n v="0.2"/>
    <x v="5"/>
    <n v="5355"/>
    <n v="3346875"/>
  </r>
  <r>
    <x v="646"/>
    <s v="Home&amp;Kitchen|Kitchen&amp;HomeAppliances|Vacuum,Cleaning&amp;Ironing|Vacuums&amp;FloorCare|Vacuums|RoboticVacuums"/>
    <x v="141"/>
    <n v="27900"/>
    <n v="59900"/>
    <n v="32000"/>
    <n v="0.24"/>
    <n v="0.53"/>
    <x v="0"/>
    <n v="5298"/>
    <n v="317350200"/>
  </r>
  <r>
    <x v="647"/>
    <s v="Home&amp;Kitchen|Heating,Cooling&amp;AirQuality|WaterHeaters&amp;Geysers|InstantWaterHeaters"/>
    <x v="26"/>
    <n v="2088"/>
    <n v="5550"/>
    <n v="3462"/>
    <n v="0.53"/>
    <n v="0.62"/>
    <x v="7"/>
    <n v="5292"/>
    <n v="29370600"/>
  </r>
  <r>
    <x v="648"/>
    <s v="Home&amp;Kitchen|Kitchen&amp;HomeAppliances|SmallKitchenAppliances|MixerGrinders"/>
    <x v="31"/>
    <n v="2449"/>
    <n v="3390"/>
    <n v="941"/>
    <n v="0.56999999999999995"/>
    <n v="0.28000000000000003"/>
    <x v="7"/>
    <n v="5206"/>
    <n v="17648340"/>
  </r>
  <r>
    <x v="649"/>
    <s v="Computers&amp;Accessories|Accessories&amp;Peripherals|Audio&amp;VideoAccessories|PCSpeakers"/>
    <x v="130"/>
    <n v="649"/>
    <n v="1300"/>
    <n v="651"/>
    <n v="0.52"/>
    <n v="0.5"/>
    <x v="1"/>
    <n v="5195"/>
    <n v="6753500"/>
  </r>
  <r>
    <x v="650"/>
    <s v="Electronics|WearableTechnology|SmartWatches"/>
    <x v="17"/>
    <n v="2998"/>
    <n v="5999"/>
    <n v="3001"/>
    <n v="0.7"/>
    <n v="0.5"/>
    <x v="1"/>
    <n v="5179"/>
    <n v="31068821"/>
  </r>
  <r>
    <x v="650"/>
    <s v="Electronics|WearableTechnology|SmartWatches"/>
    <x v="17"/>
    <n v="2998"/>
    <n v="5999"/>
    <n v="3001"/>
    <n v="0.68"/>
    <n v="0.5"/>
    <x v="1"/>
    <n v="5179"/>
    <n v="31068821"/>
  </r>
  <r>
    <x v="651"/>
    <s v="Home&amp;Kitchen|Kitchen&amp;HomeAppliances|SmallKitchenAppliances|Kettles&amp;HotWaterDispensers|Kettle&amp;ToasterSets"/>
    <x v="39"/>
    <n v="1182"/>
    <n v="2995"/>
    <n v="1813"/>
    <n v="0.26"/>
    <n v="0.61"/>
    <x v="5"/>
    <n v="5178"/>
    <n v="15508110"/>
  </r>
  <r>
    <x v="652"/>
    <s v="Computers&amp;Accessories|Accessories&amp;Peripherals|Keyboards,Mice&amp;InputDevices|Keyboard&amp;MiceAccessories|MousePads"/>
    <x v="113"/>
    <n v="169"/>
    <n v="299"/>
    <n v="130"/>
    <n v="0.28999999999999998"/>
    <n v="0.43"/>
    <x v="0"/>
    <n v="5176"/>
    <n v="1547624"/>
  </r>
  <r>
    <x v="653"/>
    <s v="Home&amp;Kitchen|Heating,Cooling&amp;AirQuality|WaterHeaters&amp;Geysers|StorageWaterHeaters"/>
    <x v="85"/>
    <n v="7799"/>
    <n v="12500"/>
    <n v="4701"/>
    <n v="0.11"/>
    <n v="0.38"/>
    <x v="7"/>
    <n v="5160"/>
    <n v="64500000"/>
  </r>
  <r>
    <x v="654"/>
    <s v="Home&amp;Kitchen|Kitchen&amp;HomeAppliances|SmallKitchenAppliances|JuicerMixerGrinders"/>
    <x v="55"/>
    <n v="6525"/>
    <n v="8820"/>
    <n v="2295"/>
    <n v="0.8"/>
    <n v="0.26"/>
    <x v="3"/>
    <n v="5137"/>
    <n v="45308340"/>
  </r>
  <r>
    <x v="655"/>
    <s v="Electronics|Mobiles&amp;Accessories|MobileAccessories|Stands"/>
    <x v="32"/>
    <n v="279"/>
    <n v="1299"/>
    <n v="1020"/>
    <n v="0.14000000000000001"/>
    <n v="0.79"/>
    <x v="7"/>
    <n v="5072"/>
    <n v="6588528"/>
  </r>
  <r>
    <x v="656"/>
    <s v="Home&amp;Kitchen|Heating,Cooling&amp;AirQuality|WaterHeaters&amp;Geysers|ImmersionRods"/>
    <x v="38"/>
    <n v="640"/>
    <n v="1020"/>
    <n v="380"/>
    <n v="0.28000000000000003"/>
    <n v="0.37"/>
    <x v="1"/>
    <n v="5059"/>
    <n v="5160180"/>
  </r>
  <r>
    <x v="657"/>
    <s v="Computers&amp;Accessories|Accessories&amp;Peripherals|Keyboards,Mice&amp;InputDevices|Mice"/>
    <x v="23"/>
    <n v="149"/>
    <n v="249"/>
    <n v="100"/>
    <n v="0.66"/>
    <n v="0.4"/>
    <x v="7"/>
    <n v="5057"/>
    <n v="1259193"/>
  </r>
  <r>
    <x v="658"/>
    <s v="Home&amp;Kitchen|CraftMaterials|DrawingMaterials|DrawingMedia|Pencils|WoodenPencils"/>
    <x v="142"/>
    <n v="99"/>
    <n v="99"/>
    <n v="0"/>
    <n v="0.6"/>
    <n v="0"/>
    <x v="2"/>
    <n v="5036"/>
    <n v="498564"/>
  </r>
  <r>
    <x v="659"/>
    <s v="Home&amp;Kitchen|Kitchen&amp;HomeAppliances|SmallKitchenAppliances|MixerGrinders"/>
    <x v="31"/>
    <n v="3249"/>
    <n v="6375"/>
    <n v="3126"/>
    <n v="0.6"/>
    <n v="0.49"/>
    <x v="7"/>
    <n v="4978"/>
    <n v="31734750"/>
  </r>
  <r>
    <x v="660"/>
    <s v="Electronics|Mobiles&amp;Accessories|MobileAccessories|Cables&amp;Adapters|OTGAdapters"/>
    <x v="89"/>
    <n v="139"/>
    <n v="499"/>
    <n v="360"/>
    <n v="0.66"/>
    <n v="0.72"/>
    <x v="5"/>
    <n v="4971"/>
    <n v="2480529"/>
  </r>
  <r>
    <x v="661"/>
    <s v="Home&amp;Kitchen|Kitchen&amp;HomeAppliances|Coffee,Tea&amp;Espresso|CoffeeMakerAccessories|MeasuringSpoons"/>
    <x v="143"/>
    <n v="184"/>
    <n v="450"/>
    <n v="266"/>
    <n v="0.66"/>
    <n v="0.59"/>
    <x v="5"/>
    <n v="4971"/>
    <n v="2236950"/>
  </r>
  <r>
    <x v="662"/>
    <s v="Electronics|Mobiles&amp;Accessories|MobileAccessories|Chargers|AutomobileChargers"/>
    <x v="36"/>
    <n v="337"/>
    <n v="699"/>
    <n v="362"/>
    <n v="0.46"/>
    <n v="0.52"/>
    <x v="5"/>
    <n v="4969"/>
    <n v="3473331"/>
  </r>
  <r>
    <x v="663"/>
    <s v="Computers&amp;Accessories|ExternalDevices&amp;DataStorage|PenDrives"/>
    <x v="4"/>
    <n v="449"/>
    <n v="1300"/>
    <n v="851"/>
    <n v="0.25"/>
    <n v="0.65"/>
    <x v="5"/>
    <n v="4959"/>
    <n v="6446700"/>
  </r>
  <r>
    <x v="664"/>
    <s v="OfficeProducts|OfficePaperProducts|Paper|Stationery|Notebooks,WritingPads&amp;Diaries|CompositionNotebooks"/>
    <x v="126"/>
    <n v="120"/>
    <n v="120"/>
    <n v="0"/>
    <n v="0.25"/>
    <n v="0"/>
    <x v="3"/>
    <n v="4951"/>
    <n v="594120"/>
  </r>
  <r>
    <x v="665"/>
    <s v="Home&amp;Kitchen|Kitchen&amp;HomeAppliances|SmallKitchenAppliances|JuicerMixerGrinders"/>
    <x v="55"/>
    <n v="1969"/>
    <n v="5000"/>
    <n v="3031"/>
    <n v="0.24"/>
    <n v="0.61"/>
    <x v="1"/>
    <n v="4927"/>
    <n v="24635000"/>
  </r>
  <r>
    <x v="666"/>
    <s v="Home&amp;Kitchen|Kitchen&amp;HomeAppliances|Vacuum,Cleaning&amp;Ironing|Irons,Steamers&amp;Accessories|Irons|SteamIrons"/>
    <x v="37"/>
    <n v="999"/>
    <n v="1560"/>
    <n v="561"/>
    <n v="0.62"/>
    <n v="0.36"/>
    <x v="11"/>
    <n v="4881"/>
    <n v="7614360"/>
  </r>
  <r>
    <x v="667"/>
    <s v="Electronics|Cameras&amp;Photography|Accessories|Film"/>
    <x v="144"/>
    <n v="549"/>
    <n v="549"/>
    <n v="0"/>
    <n v="0.37"/>
    <n v="0"/>
    <x v="3"/>
    <n v="4875"/>
    <n v="2676375"/>
  </r>
  <r>
    <x v="668"/>
    <s v="Home&amp;Kitchen|Kitchen&amp;HomeAppliances|Vacuum,Cleaning&amp;Ironing|Irons,Steamers&amp;Accessories|Irons|DryIrons"/>
    <x v="27"/>
    <n v="717"/>
    <n v="1390"/>
    <n v="673"/>
    <n v="0.25"/>
    <n v="0.48"/>
    <x v="7"/>
    <n v="4867"/>
    <n v="6765130"/>
  </r>
  <r>
    <x v="669"/>
    <s v="Home&amp;Kitchen|Kitchen&amp;HomeAppliances|Vacuum,Cleaning&amp;Ironing|Irons,Steamers&amp;Accessories|LintShavers"/>
    <x v="145"/>
    <n v="499"/>
    <n v="999"/>
    <n v="500"/>
    <n v="0.47"/>
    <n v="0.5"/>
    <x v="1"/>
    <n v="4859"/>
    <n v="4854141"/>
  </r>
  <r>
    <x v="670"/>
    <s v="OfficeProducts|OfficePaperProducts|Paper|Stationery|Pens,Pencils&amp;WritingSupplies|Pens&amp;Refills|FountainPens"/>
    <x v="146"/>
    <n v="225"/>
    <n v="225"/>
    <n v="0"/>
    <n v="0.28000000000000003"/>
    <n v="0"/>
    <x v="1"/>
    <n v="4798"/>
    <n v="1079550"/>
  </r>
  <r>
    <x v="671"/>
    <s v="Computers&amp;Accessories|Accessories&amp;Peripherals|Cables&amp;Accessories|Cables|USBCables"/>
    <x v="8"/>
    <n v="159"/>
    <n v="399"/>
    <n v="240"/>
    <n v="0.64"/>
    <n v="0.6"/>
    <x v="1"/>
    <n v="4768"/>
    <n v="1902432"/>
  </r>
  <r>
    <x v="671"/>
    <s v="Computers&amp;Accessories|Accessories&amp;Peripherals|Cables&amp;Accessories|Cables|USBCables"/>
    <x v="8"/>
    <n v="159"/>
    <n v="399"/>
    <n v="240"/>
    <n v="0.64"/>
    <n v="0.6"/>
    <x v="1"/>
    <n v="4768"/>
    <n v="1902432"/>
  </r>
  <r>
    <x v="671"/>
    <s v="Computers&amp;Accessories|Accessories&amp;Peripherals|Cables&amp;Accessories|Cables|USBCables"/>
    <x v="8"/>
    <n v="159"/>
    <n v="399"/>
    <n v="240"/>
    <n v="0.49"/>
    <n v="0.6"/>
    <x v="1"/>
    <n v="4768"/>
    <n v="1902432"/>
  </r>
  <r>
    <x v="672"/>
    <s v="Electronics|WearableTechnology|SmartWatches"/>
    <x v="17"/>
    <n v="12000"/>
    <n v="29999"/>
    <n v="17999"/>
    <n v="0.67"/>
    <n v="0.6"/>
    <x v="2"/>
    <n v="4744"/>
    <n v="142315256"/>
  </r>
  <r>
    <x v="673"/>
    <s v="Electronics|Mobiles&amp;Accessories|MobileAccessories|Cases&amp;Covers|BasicCases"/>
    <x v="147"/>
    <n v="199"/>
    <n v="1899"/>
    <n v="1700"/>
    <n v="0.7"/>
    <n v="0.9"/>
    <x v="7"/>
    <n v="4740"/>
    <n v="9001260"/>
  </r>
  <r>
    <x v="674"/>
    <s v="Home&amp;Kitchen|Kitchen&amp;HomeAppliances|WaterPurifiers&amp;Accessories|WaterPurifierAccessories"/>
    <x v="105"/>
    <n v="980"/>
    <n v="980"/>
    <n v="0"/>
    <n v="0.81"/>
    <n v="0"/>
    <x v="5"/>
    <n v="4740"/>
    <n v="4645200"/>
  </r>
  <r>
    <x v="675"/>
    <s v="Computers&amp;Accessories|Accessories&amp;Peripherals|LaptopAccessories|NotebookComputerStands"/>
    <x v="57"/>
    <n v="599"/>
    <n v="1999"/>
    <n v="1400"/>
    <n v="0.66"/>
    <n v="0.7"/>
    <x v="0"/>
    <n v="4736"/>
    <n v="9467264"/>
  </r>
  <r>
    <x v="676"/>
    <s v="Computers&amp;Accessories|Accessories&amp;Peripherals|PCGamingPeripherals|GamingKeyboards"/>
    <x v="148"/>
    <n v="1149"/>
    <n v="1800"/>
    <n v="651"/>
    <n v="0"/>
    <n v="0.36"/>
    <x v="2"/>
    <n v="4723"/>
    <n v="8501400"/>
  </r>
  <r>
    <x v="677"/>
    <s v="Home&amp;Kitchen|Kitchen&amp;HomeAppliances|SmallKitchenAppliances|SandwichMakers"/>
    <x v="35"/>
    <n v="1699"/>
    <n v="1975"/>
    <n v="276"/>
    <n v="0.47"/>
    <n v="0.14000000000000001"/>
    <x v="1"/>
    <n v="4716"/>
    <n v="9314100"/>
  </r>
  <r>
    <x v="678"/>
    <s v="Electronics|HomeTheater,TV&amp;Video|Televisions|SmartTelevisions"/>
    <x v="29"/>
    <n v="11499"/>
    <n v="19990"/>
    <n v="8491"/>
    <n v="0.56999999999999995"/>
    <n v="0.42"/>
    <x v="2"/>
    <n v="4703"/>
    <n v="94012970"/>
  </r>
  <r>
    <x v="679"/>
    <s v="Electronics|HomeTheater,TV&amp;Video|Televisions|SmartTelevisions"/>
    <x v="29"/>
    <n v="27999"/>
    <n v="40990"/>
    <n v="12991"/>
    <n v="0.5"/>
    <n v="0.32"/>
    <x v="2"/>
    <n v="4703"/>
    <n v="192775970"/>
  </r>
  <r>
    <x v="680"/>
    <s v="Electronics|HomeTheater,TV&amp;Video|Televisions|SmartTelevisions"/>
    <x v="29"/>
    <n v="23999"/>
    <n v="34990"/>
    <n v="10991"/>
    <n v="0.63"/>
    <n v="0.31"/>
    <x v="2"/>
    <n v="4703"/>
    <n v="164557970"/>
  </r>
  <r>
    <x v="681"/>
    <s v="Electronics|HomeTheater,TV&amp;Video|Televisions|SmartTelevisions"/>
    <x v="29"/>
    <n v="32999"/>
    <n v="47990"/>
    <n v="14991"/>
    <n v="0.56999999999999995"/>
    <n v="0.31"/>
    <x v="2"/>
    <n v="4703"/>
    <n v="225696970"/>
  </r>
  <r>
    <x v="682"/>
    <s v="Electronics|HomeTheater,TV&amp;Video|Televisions|SmartTelevisions"/>
    <x v="29"/>
    <n v="18999"/>
    <n v="24990"/>
    <n v="5991"/>
    <n v="0.37"/>
    <n v="0.24"/>
    <x v="2"/>
    <n v="4702"/>
    <n v="117502980"/>
  </r>
  <r>
    <x v="683"/>
    <s v="Electronics|Mobiles&amp;Accessories|MobileAccessories|Maintenance,Upkeep&amp;Repairs|ScreenProtectors"/>
    <x v="51"/>
    <n v="299"/>
    <n v="599"/>
    <n v="300"/>
    <n v="0.48"/>
    <n v="0.5"/>
    <x v="2"/>
    <n v="4674"/>
    <n v="2799726"/>
  </r>
  <r>
    <x v="684"/>
    <s v="Home&amp;Kitchen|Kitchen&amp;HomeAppliances|SmallKitchenAppliances|MixerGrinders"/>
    <x v="31"/>
    <n v="3249"/>
    <n v="7795"/>
    <n v="4546"/>
    <n v="0"/>
    <n v="0.57999999999999996"/>
    <x v="5"/>
    <n v="4664"/>
    <n v="36355880"/>
  </r>
  <r>
    <x v="685"/>
    <s v="Computers&amp;Accessories|NetworkingDevices|NetworkAdapters|WirelessUSBAdapters"/>
    <x v="6"/>
    <n v="249"/>
    <n v="399"/>
    <n v="150"/>
    <n v="0.46"/>
    <n v="0.38"/>
    <x v="13"/>
    <n v="4642"/>
    <n v="1852158"/>
  </r>
  <r>
    <x v="686"/>
    <s v="Computers&amp;Accessories|Accessories&amp;Peripherals|LaptopAccessories|LaptopChargers&amp;PowerSupplies"/>
    <x v="111"/>
    <n v="1249"/>
    <n v="2796"/>
    <n v="1547"/>
    <n v="0.24"/>
    <n v="0.55000000000000004"/>
    <x v="0"/>
    <n v="4598"/>
    <n v="12856008"/>
  </r>
  <r>
    <x v="687"/>
    <s v="Home&amp;Kitchen|Kitchen&amp;HomeAppliances|SmallKitchenAppliances|DigitalKitchenScales"/>
    <x v="30"/>
    <n v="308"/>
    <n v="499"/>
    <n v="191"/>
    <n v="0.7"/>
    <n v="0.38"/>
    <x v="6"/>
    <n v="4584"/>
    <n v="2287416"/>
  </r>
  <r>
    <x v="688"/>
    <s v="Home&amp;Kitchen|Kitchen&amp;HomeAppliances|Vacuum,Cleaning&amp;Ironing|Irons,Steamers&amp;Accessories|Irons|DryIrons"/>
    <x v="27"/>
    <n v="1199"/>
    <n v="1690"/>
    <n v="491"/>
    <n v="0.8"/>
    <n v="0.28999999999999998"/>
    <x v="5"/>
    <n v="4580"/>
    <n v="7740200"/>
  </r>
  <r>
    <x v="689"/>
    <s v="Home&amp;Kitchen|Kitchen&amp;HomeAppliances|SmallKitchenAppliances|SmallApplianceParts&amp;Accessories|StandMixerAccessories"/>
    <x v="149"/>
    <n v="635"/>
    <n v="635"/>
    <n v="0"/>
    <n v="0.8"/>
    <n v="0"/>
    <x v="2"/>
    <n v="4570"/>
    <n v="2901950"/>
  </r>
  <r>
    <x v="690"/>
    <s v="Computers&amp;Accessories|Printers,Inks&amp;Accessories|Inks,Toners&amp;Cartridges|InkjetInkCartridges"/>
    <x v="123"/>
    <n v="828"/>
    <n v="861"/>
    <n v="33"/>
    <n v="0.15"/>
    <n v="0.04"/>
    <x v="5"/>
    <n v="4567"/>
    <n v="3932187"/>
  </r>
  <r>
    <x v="691"/>
    <s v="Electronics|HomeAudio|Speakers|SoundbarSpeakers"/>
    <x v="150"/>
    <n v="4999"/>
    <n v="12499"/>
    <n v="7500"/>
    <n v="0.34"/>
    <n v="0.6"/>
    <x v="5"/>
    <n v="4541"/>
    <n v="56757959"/>
  </r>
  <r>
    <x v="692"/>
    <s v="OfficeProducts|OfficePaperProducts|Paper|Stationery|Notebooks,WritingPads&amp;Diaries|WireboundNotebooks"/>
    <x v="121"/>
    <n v="157"/>
    <n v="160"/>
    <n v="3"/>
    <n v="0.26"/>
    <n v="0.02"/>
    <x v="3"/>
    <n v="4428"/>
    <n v="708480"/>
  </r>
  <r>
    <x v="693"/>
    <s v="Computers&amp;Accessories|Accessories&amp;Peripherals|Adapters|USBtoUSBAdapters"/>
    <x v="151"/>
    <n v="294"/>
    <n v="4999"/>
    <n v="4705"/>
    <n v="0.27"/>
    <n v="0.94"/>
    <x v="2"/>
    <n v="4426"/>
    <n v="22125574"/>
  </r>
  <r>
    <x v="694"/>
    <s v="OfficeProducts|OfficeElectronics|Calculators|Financial&amp;Business"/>
    <x v="152"/>
    <n v="535"/>
    <n v="535"/>
    <n v="0"/>
    <n v="0.85"/>
    <n v="0"/>
    <x v="0"/>
    <n v="4426"/>
    <n v="2367910"/>
  </r>
  <r>
    <x v="695"/>
    <s v="Electronics|WearableTechnology|SmartWatches"/>
    <x v="17"/>
    <n v="1299"/>
    <n v="5999"/>
    <n v="4700"/>
    <n v="0.6"/>
    <n v="0.78"/>
    <x v="14"/>
    <n v="4415"/>
    <n v="26485585"/>
  </r>
  <r>
    <x v="696"/>
    <s v="Electronics|WearableTechnology|SmartWatches"/>
    <x v="17"/>
    <n v="1399"/>
    <n v="5999"/>
    <n v="4600"/>
    <n v="0.6"/>
    <n v="0.77"/>
    <x v="14"/>
    <n v="4415"/>
    <n v="26485585"/>
  </r>
  <r>
    <x v="697"/>
    <s v="Electronics|WearableTechnology|SmartWatches"/>
    <x v="17"/>
    <n v="1299"/>
    <n v="5999"/>
    <n v="4700"/>
    <n v="0.14000000000000001"/>
    <n v="0.78"/>
    <x v="14"/>
    <n v="4415"/>
    <n v="26485585"/>
  </r>
  <r>
    <x v="698"/>
    <s v="Home&amp;Kitchen|Kitchen&amp;HomeAppliances|Coffee,Tea&amp;Espresso|MilkFrothers"/>
    <x v="153"/>
    <n v="1099"/>
    <n v="1499"/>
    <n v="400"/>
    <n v="0.56000000000000005"/>
    <n v="0.27"/>
    <x v="1"/>
    <n v="4401"/>
    <n v="6597099"/>
  </r>
  <r>
    <x v="699"/>
    <s v="Electronics|Headphones,Earbuds&amp;Accessories|Headphones|In-Ear"/>
    <x v="1"/>
    <n v="4790"/>
    <n v="15990"/>
    <n v="11200"/>
    <n v="0.12"/>
    <n v="0.7"/>
    <x v="7"/>
    <n v="4390"/>
    <n v="70196100"/>
  </r>
  <r>
    <x v="700"/>
    <s v="Home&amp;Kitchen|Kitchen&amp;HomeAppliances|SmallKitchenAppliances|MixerGrinders"/>
    <x v="31"/>
    <n v="1149"/>
    <n v="2499"/>
    <n v="1350"/>
    <n v="0.47"/>
    <n v="0.54"/>
    <x v="4"/>
    <n v="4383"/>
    <n v="10953117"/>
  </r>
  <r>
    <x v="701"/>
    <s v="Home&amp;Kitchen|Heating,Cooling&amp;AirQuality|Fans|TableFans"/>
    <x v="154"/>
    <n v="948"/>
    <n v="1620"/>
    <n v="672"/>
    <n v="0.56000000000000005"/>
    <n v="0.41"/>
    <x v="1"/>
    <n v="4370"/>
    <n v="7079400"/>
  </r>
  <r>
    <x v="702"/>
    <s v="Home&amp;Kitchen|Kitchen&amp;HomeAppliances|Vacuum,Cleaning&amp;Ironing|Vacuums&amp;FloorCare|Vacuums|Wet-DryVacuums"/>
    <x v="109"/>
    <n v="5499"/>
    <n v="9999"/>
    <n v="4500"/>
    <n v="0.08"/>
    <n v="0.45"/>
    <x v="4"/>
    <n v="4353"/>
    <n v="43525647"/>
  </r>
  <r>
    <x v="703"/>
    <s v="OfficeProducts|OfficePaperProducts|Paper|Stationery|Pens,Pencils&amp;WritingSupplies|Pens&amp;Refills|StickBallpointPens"/>
    <x v="155"/>
    <n v="120"/>
    <n v="120"/>
    <n v="0"/>
    <n v="0.61"/>
    <n v="0"/>
    <x v="1"/>
    <n v="4308"/>
    <n v="516960"/>
  </r>
  <r>
    <x v="704"/>
    <s v="Electronics|HomeTheater,TV&amp;Video|Accessories|Cables|RCACables"/>
    <x v="20"/>
    <n v="439"/>
    <n v="758"/>
    <n v="319"/>
    <n v="0.61"/>
    <n v="0.42"/>
    <x v="5"/>
    <n v="4296"/>
    <n v="3256368"/>
  </r>
  <r>
    <x v="705"/>
    <s v="Home&amp;Kitchen|Kitchen&amp;HomeAppliances|SmallKitchenAppliances|Pop-upToasters"/>
    <x v="120"/>
    <n v="1099"/>
    <n v="1795"/>
    <n v="696"/>
    <n v="0.61"/>
    <n v="0.39"/>
    <x v="5"/>
    <n v="4244"/>
    <n v="7617980"/>
  </r>
  <r>
    <x v="706"/>
    <s v="Home&amp;Kitchen|Kitchen&amp;HomeAppliances|Coffee,Tea&amp;Espresso|DripCoffeeMachines"/>
    <x v="156"/>
    <n v="292"/>
    <n v="499"/>
    <n v="207"/>
    <n v="0.55000000000000004"/>
    <n v="0.41"/>
    <x v="1"/>
    <n v="4238"/>
    <n v="2114762"/>
  </r>
  <r>
    <x v="707"/>
    <s v="Computers&amp;Accessories|Accessories&amp;Peripherals|Keyboards,Mice&amp;InputDevices|Keyboard&amp;MiceAccessories|MousePads"/>
    <x v="113"/>
    <n v="425"/>
    <n v="899"/>
    <n v="474"/>
    <n v="0.45"/>
    <n v="0.53"/>
    <x v="3"/>
    <n v="4219"/>
    <n v="3792881"/>
  </r>
  <r>
    <x v="708"/>
    <s v="Home&amp;Kitchen|Kitchen&amp;HomeAppliances|SmallKitchenAppliances|JuicerMixerGrinders"/>
    <x v="55"/>
    <n v="3349"/>
    <n v="4799"/>
    <n v="1450"/>
    <n v="0.6"/>
    <n v="0.3"/>
    <x v="8"/>
    <n v="4200"/>
    <n v="20155800"/>
  </r>
  <r>
    <x v="709"/>
    <s v="Computers&amp;Accessories|Printers,Inks&amp;Accessories|Printers"/>
    <x v="62"/>
    <n v="5899"/>
    <n v="7005"/>
    <n v="1106"/>
    <n v="0.35"/>
    <n v="0.16"/>
    <x v="11"/>
    <n v="4199"/>
    <n v="29413995"/>
  </r>
  <r>
    <x v="710"/>
    <s v="Home&amp;Kitchen|Kitchen&amp;HomeAppliances|Vacuum,Cleaning&amp;Ironing|Irons,Steamers&amp;Accessories|Irons|DryIrons"/>
    <x v="27"/>
    <n v="849"/>
    <n v="1190"/>
    <n v="341"/>
    <n v="0.38"/>
    <n v="0.28999999999999998"/>
    <x v="5"/>
    <n v="4184"/>
    <n v="4978960"/>
  </r>
  <r>
    <x v="711"/>
    <s v="Home&amp;Kitchen|Heating,Cooling&amp;AirQuality|AirPurifiers|HEPAAirPurifiers"/>
    <x v="157"/>
    <n v="8799"/>
    <n v="11995"/>
    <n v="3196"/>
    <n v="0.63"/>
    <n v="0.27"/>
    <x v="1"/>
    <n v="4157"/>
    <n v="49863215"/>
  </r>
  <r>
    <x v="712"/>
    <s v="Computers&amp;Accessories|Accessories&amp;Peripherals|TabletAccessories|ScreenProtectors"/>
    <x v="51"/>
    <n v="379"/>
    <n v="1499"/>
    <n v="1120"/>
    <n v="0.39"/>
    <n v="0.75"/>
    <x v="5"/>
    <n v="4149"/>
    <n v="6219351"/>
  </r>
  <r>
    <x v="713"/>
    <s v="Electronics|HomeTheater,TV&amp;Video|Accessories|RemoteControls"/>
    <x v="158"/>
    <n v="349"/>
    <n v="1499"/>
    <n v="1150"/>
    <n v="0.05"/>
    <n v="0.77"/>
    <x v="2"/>
    <n v="4145"/>
    <n v="6213355"/>
  </r>
  <r>
    <x v="714"/>
    <s v="Home&amp;Kitchen|Kitchen&amp;HomeAppliances|SmallKitchenAppliances|Rice&amp;PastaCookers"/>
    <x v="92"/>
    <n v="2280"/>
    <n v="3045"/>
    <n v="765"/>
    <n v="0.55000000000000004"/>
    <n v="0.25"/>
    <x v="1"/>
    <n v="4118"/>
    <n v="12539310"/>
  </r>
  <r>
    <x v="715"/>
    <s v="Computers&amp;Accessories|Accessories&amp;Peripherals|Keyboards,Mice&amp;InputDevices|Mice"/>
    <x v="23"/>
    <n v="1439"/>
    <n v="2890"/>
    <n v="1451"/>
    <n v="0.38"/>
    <n v="0.5"/>
    <x v="3"/>
    <n v="4099"/>
    <n v="11846110"/>
  </r>
  <r>
    <x v="716"/>
    <s v="Home&amp;Kitchen|Kitchen&amp;HomeAppliances|Coffee,Tea&amp;Espresso|CoffeeMakerAccessories|MeasuringSpoons"/>
    <x v="143"/>
    <n v="149"/>
    <n v="300"/>
    <n v="151"/>
    <n v="0.54"/>
    <n v="0.5"/>
    <x v="1"/>
    <n v="4074"/>
    <n v="1222200"/>
  </r>
  <r>
    <x v="717"/>
    <s v="Home&amp;Kitchen|Heating,Cooling&amp;AirQuality|AirPurifiers|HEPAAirPurifiers"/>
    <x v="157"/>
    <n v="9970"/>
    <n v="12999"/>
    <n v="3029"/>
    <n v="0.6"/>
    <n v="0.23"/>
    <x v="2"/>
    <n v="4049"/>
    <n v="52632951"/>
  </r>
  <r>
    <x v="718"/>
    <s v="Home&amp;Kitchen|Kitchen&amp;HomeAppliances|Vacuum,Cleaning&amp;Ironing|Irons,Steamers&amp;Accessories|Irons|DryIrons"/>
    <x v="27"/>
    <n v="1110"/>
    <n v="1599"/>
    <n v="489"/>
    <n v="0.28000000000000003"/>
    <n v="0.31"/>
    <x v="2"/>
    <n v="4022"/>
    <n v="6431178"/>
  </r>
  <r>
    <x v="719"/>
    <s v="Computers&amp;Accessories|Accessories&amp;Peripherals|Keyboards,Mice&amp;InputDevices|Mice"/>
    <x v="23"/>
    <n v="599"/>
    <n v="899"/>
    <n v="300"/>
    <n v="0.16"/>
    <n v="0.33"/>
    <x v="7"/>
    <n v="4018"/>
    <n v="3612182"/>
  </r>
  <r>
    <x v="720"/>
    <s v="Electronics|HomeTheater,TV&amp;Video|Televisions|StandardTelevisions"/>
    <x v="159"/>
    <n v="6999"/>
    <n v="12999"/>
    <n v="6000"/>
    <n v="0.2"/>
    <n v="0.46"/>
    <x v="5"/>
    <n v="4003"/>
    <n v="52034997"/>
  </r>
  <r>
    <x v="721"/>
    <s v="Electronics|HomeTheater,TV&amp;Video|Televisions|StandardTelevisions"/>
    <x v="159"/>
    <n v="5699"/>
    <n v="11000"/>
    <n v="5301"/>
    <n v="0.25"/>
    <n v="0.48"/>
    <x v="5"/>
    <n v="4003"/>
    <n v="44033000"/>
  </r>
  <r>
    <x v="722"/>
    <s v="Home&amp;Kitchen|Heating,Cooling&amp;AirQuality|Humidifiers"/>
    <x v="160"/>
    <n v="2249"/>
    <n v="3550"/>
    <n v="1301"/>
    <n v="0.81"/>
    <n v="0.37"/>
    <x v="7"/>
    <n v="3973"/>
    <n v="14104150"/>
  </r>
  <r>
    <x v="723"/>
    <s v="Home&amp;Kitchen|Kitchen&amp;HomeAppliances|SmallKitchenAppliances|DeepFatFryers|AirFryers"/>
    <x v="161"/>
    <n v="4995"/>
    <n v="20049"/>
    <n v="15054"/>
    <n v="0.84"/>
    <n v="0.75"/>
    <x v="10"/>
    <n v="3964"/>
    <n v="79474236"/>
  </r>
  <r>
    <x v="724"/>
    <s v="Home&amp;Kitchen|Kitchen&amp;HomeAppliances|SmallKitchenAppliances|Kettles&amp;HotWaterDispensers|Kettle&amp;ToasterSets"/>
    <x v="39"/>
    <n v="1199"/>
    <n v="1899"/>
    <n v="700"/>
    <n v="0.81"/>
    <n v="0.37"/>
    <x v="5"/>
    <n v="3858"/>
    <n v="7326342"/>
  </r>
  <r>
    <x v="725"/>
    <s v="Home&amp;Kitchen|HomeStorage&amp;Organization|LaundryOrganization|LaundryBags"/>
    <x v="162"/>
    <n v="320"/>
    <n v="799"/>
    <n v="479"/>
    <n v="0.64"/>
    <n v="0.6"/>
    <x v="5"/>
    <n v="3846"/>
    <n v="3072954"/>
  </r>
  <r>
    <x v="726"/>
    <s v="Home&amp;Kitchen|Heating,Cooling&amp;AirQuality|WaterHeaters&amp;Geysers|InstantWaterHeaters"/>
    <x v="26"/>
    <n v="1899"/>
    <n v="3790"/>
    <n v="1891"/>
    <n v="0.64"/>
    <n v="0.5"/>
    <x v="4"/>
    <n v="3842"/>
    <n v="14561180"/>
  </r>
  <r>
    <x v="727"/>
    <s v="Home&amp;Kitchen|Heating,Cooling&amp;AirQuality|AirPurifiers|HEPAAirPurifiers"/>
    <x v="157"/>
    <n v="14400"/>
    <n v="59900"/>
    <n v="45500"/>
    <n v="0"/>
    <n v="0.76"/>
    <x v="0"/>
    <n v="3837"/>
    <n v="229836300"/>
  </r>
  <r>
    <x v="728"/>
    <s v="Home&amp;Kitchen|Kitchen&amp;HomeAppliances|Coffee,Tea&amp;Espresso|EspressoMachines"/>
    <x v="163"/>
    <n v="4799"/>
    <n v="5795"/>
    <n v="996"/>
    <n v="0.63"/>
    <n v="0.17"/>
    <x v="6"/>
    <n v="3815"/>
    <n v="22107925"/>
  </r>
  <r>
    <x v="729"/>
    <s v="OfficeProducts|OfficePaperProducts|Paper|Stationery|Notebooks,WritingPads&amp;Diaries|CompositionNotebooks"/>
    <x v="126"/>
    <n v="252"/>
    <n v="315"/>
    <n v="63"/>
    <n v="0.09"/>
    <n v="0.2"/>
    <x v="3"/>
    <n v="3785"/>
    <n v="1192275"/>
  </r>
  <r>
    <x v="730"/>
    <s v="Home&amp;Kitchen|Kitchen&amp;HomeAppliances|SmallKitchenAppliances|Rice&amp;PastaCookers"/>
    <x v="92"/>
    <n v="2976"/>
    <n v="3945"/>
    <n v="969"/>
    <n v="0.43"/>
    <n v="0.25"/>
    <x v="5"/>
    <n v="3740"/>
    <n v="14754300"/>
  </r>
  <r>
    <x v="731"/>
    <s v="Home&amp;Kitchen|Kitchen&amp;HomeAppliances|SmallKitchenAppliances|DigitalKitchenScales"/>
    <x v="30"/>
    <n v="379"/>
    <n v="389"/>
    <n v="10"/>
    <n v="0.42"/>
    <n v="0.03"/>
    <x v="5"/>
    <n v="3739"/>
    <n v="1454471"/>
  </r>
  <r>
    <x v="732"/>
    <s v="Home&amp;Kitchen|HomeStorage&amp;Organization|LaundryOrganization|LaundryBaskets"/>
    <x v="110"/>
    <n v="177"/>
    <n v="199"/>
    <n v="22"/>
    <n v="0.66"/>
    <n v="0.11"/>
    <x v="1"/>
    <n v="3688"/>
    <n v="733912"/>
  </r>
  <r>
    <x v="733"/>
    <s v="OfficeProducts|OfficePaperProducts|Paper|Stationery|Pens,Pencils&amp;WritingSupplies|Pens&amp;Refills|StickBallpointPens"/>
    <x v="155"/>
    <n v="272"/>
    <n v="320"/>
    <n v="48"/>
    <n v="0.38"/>
    <n v="0.15"/>
    <x v="7"/>
    <n v="3686"/>
    <n v="1179520"/>
  </r>
  <r>
    <x v="734"/>
    <s v="Electronics|HomeTheater,TV&amp;Video|Accessories|Cables|HDMICables"/>
    <x v="0"/>
    <n v="999"/>
    <n v="2399"/>
    <n v="1400"/>
    <n v="0.6"/>
    <n v="0.57999999999999996"/>
    <x v="12"/>
    <n v="3664"/>
    <n v="8789936"/>
  </r>
  <r>
    <x v="735"/>
    <s v="Health&amp;PersonalCare|HomeMedicalSupplies&amp;Equipment|HealthMonitors|WeighingScales|DigitalBathroomScales"/>
    <x v="164"/>
    <n v="899"/>
    <n v="1900"/>
    <n v="1001"/>
    <n v="0.6"/>
    <n v="0.53"/>
    <x v="7"/>
    <n v="3663"/>
    <n v="6959700"/>
  </r>
  <r>
    <x v="736"/>
    <s v="Computers&amp;Accessories|Printers,Inks&amp;Accessories|Printers|InkjetPrinters"/>
    <x v="99"/>
    <n v="8349"/>
    <n v="9625"/>
    <n v="1276"/>
    <n v="0.6"/>
    <n v="0.13"/>
    <x v="4"/>
    <n v="3652"/>
    <n v="35150500"/>
  </r>
  <r>
    <x v="737"/>
    <s v="Electronics|Mobiles&amp;Accessories|MobileAccessories|AutomobileAccessories|Cradles"/>
    <x v="28"/>
    <n v="489"/>
    <n v="1999"/>
    <n v="1510"/>
    <n v="0.6"/>
    <n v="0.76"/>
    <x v="7"/>
    <n v="3626"/>
    <n v="7248374"/>
  </r>
  <r>
    <x v="738"/>
    <s v="Electronics|Cameras&amp;Photography|SecurityCameras|DomeCameras"/>
    <x v="15"/>
    <n v="2490"/>
    <n v="3990"/>
    <n v="1500"/>
    <n v="0.62"/>
    <n v="0.38"/>
    <x v="1"/>
    <n v="3606"/>
    <n v="14387940"/>
  </r>
  <r>
    <x v="739"/>
    <s v="Electronics|HomeTheater,TV&amp;Video|Televisions|SmartTelevisions"/>
    <x v="29"/>
    <n v="37999"/>
    <n v="65000"/>
    <n v="27001"/>
    <n v="0.5"/>
    <n v="0.42"/>
    <x v="2"/>
    <n v="3587"/>
    <n v="233155000"/>
  </r>
  <r>
    <x v="740"/>
    <s v="Electronics|HomeTheater,TV&amp;Video|Televisions|SmartTelevisions"/>
    <x v="29"/>
    <n v="54990"/>
    <n v="85000"/>
    <n v="30010"/>
    <n v="0.54"/>
    <n v="0.35"/>
    <x v="2"/>
    <n v="3587"/>
    <n v="304895000"/>
  </r>
  <r>
    <x v="741"/>
    <s v="Home&amp;Kitchen|Heating,Cooling&amp;AirQuality|WaterHeaters&amp;Geysers|InstantWaterHeaters"/>
    <x v="26"/>
    <n v="5365"/>
    <n v="7445"/>
    <n v="2080"/>
    <n v="0.48"/>
    <n v="0.28000000000000003"/>
    <x v="6"/>
    <n v="3584"/>
    <n v="26682880"/>
  </r>
  <r>
    <x v="742"/>
    <s v="Home&amp;Kitchen|Kitchen&amp;HomeAppliances|Vacuum,Cleaning&amp;Ironing|Irons,Steamers&amp;Accessories|LintShavers"/>
    <x v="145"/>
    <n v="455"/>
    <n v="999"/>
    <n v="544"/>
    <n v="0.51"/>
    <n v="0.54"/>
    <x v="1"/>
    <n v="3578"/>
    <n v="3574422"/>
  </r>
  <r>
    <x v="743"/>
    <s v="Electronics|HomeTheater,TV&amp;Video|Accessories|Cables|OpticalCables"/>
    <x v="46"/>
    <n v="1089"/>
    <n v="1600"/>
    <n v="511"/>
    <n v="0.37"/>
    <n v="0.32"/>
    <x v="7"/>
    <n v="3565"/>
    <n v="5704000"/>
  </r>
  <r>
    <x v="744"/>
    <s v="Home&amp;Kitchen|Kitchen&amp;HomeAppliances|Vacuum,Cleaning&amp;Ironing|Vacuums&amp;FloorCare|Vacuums|Wet-DryVacuums"/>
    <x v="109"/>
    <n v="6236"/>
    <n v="9999"/>
    <n v="3763"/>
    <n v="0.56000000000000005"/>
    <n v="0.38"/>
    <x v="1"/>
    <n v="3552"/>
    <n v="35516448"/>
  </r>
  <r>
    <x v="745"/>
    <s v="Home&amp;Kitchen|Kitchen&amp;HomeAppliances|Vacuum,Cleaning&amp;Ironing|Irons,Steamers&amp;Accessories|LintShavers"/>
    <x v="145"/>
    <n v="1490"/>
    <n v="1695"/>
    <n v="205"/>
    <n v="0.53"/>
    <n v="0.12"/>
    <x v="0"/>
    <n v="3543"/>
    <n v="6005385"/>
  </r>
  <r>
    <x v="746"/>
    <s v="OfficeProducts|OfficePaperProducts|Paper|Stationery|Notebooks,WritingPads&amp;Diaries"/>
    <x v="165"/>
    <n v="1399"/>
    <n v="2999"/>
    <n v="1600"/>
    <n v="0.47"/>
    <n v="0.53"/>
    <x v="2"/>
    <n v="3530"/>
    <n v="10586470"/>
  </r>
  <r>
    <x v="747"/>
    <s v="Home&amp;Kitchen|Kitchen&amp;HomeAppliances|SmallKitchenAppliances|Juicers"/>
    <x v="166"/>
    <n v="499"/>
    <n v="2199"/>
    <n v="1700"/>
    <n v="0.34"/>
    <n v="0.77"/>
    <x v="16"/>
    <n v="3527"/>
    <n v="7755873"/>
  </r>
  <r>
    <x v="748"/>
    <s v="Home&amp;Kitchen|Heating,Cooling&amp;AirQuality|Parts&amp;Accessories|FanParts&amp;Accessories"/>
    <x v="167"/>
    <n v="699"/>
    <n v="1690"/>
    <n v="991"/>
    <n v="0.41"/>
    <n v="0.59"/>
    <x v="1"/>
    <n v="3524"/>
    <n v="5955560"/>
  </r>
  <r>
    <x v="749"/>
    <s v="Electronics|HomeTheater,TV&amp;Video|Televisions|SmartTelevisions"/>
    <x v="29"/>
    <n v="24499"/>
    <n v="50000"/>
    <n v="25501"/>
    <n v="0.6"/>
    <n v="0.51"/>
    <x v="6"/>
    <n v="3518"/>
    <n v="175900000"/>
  </r>
  <r>
    <x v="750"/>
    <s v="Electronics|Headphones,Earbuds&amp;Accessories|Headphones|In-Ear"/>
    <x v="1"/>
    <n v="1799"/>
    <n v="3999"/>
    <n v="2200"/>
    <n v="0.49"/>
    <n v="0.55000000000000004"/>
    <x v="6"/>
    <n v="3517"/>
    <n v="14064483"/>
  </r>
  <r>
    <x v="751"/>
    <s v="Electronics|Mobiles&amp;Accessories|MobileAccessories|Chargers|WallChargers"/>
    <x v="61"/>
    <n v="329"/>
    <n v="999"/>
    <n v="670"/>
    <n v="0.53"/>
    <n v="0.67"/>
    <x v="5"/>
    <n v="3492"/>
    <n v="3488508"/>
  </r>
  <r>
    <x v="752"/>
    <s v="Computers&amp;Accessories|Accessories&amp;Peripherals|Keyboards,Mice&amp;InputDevices|Mice"/>
    <x v="23"/>
    <n v="579"/>
    <n v="1090"/>
    <n v="511"/>
    <n v="0"/>
    <n v="0.47"/>
    <x v="0"/>
    <n v="3482"/>
    <n v="3795380"/>
  </r>
  <r>
    <x v="753"/>
    <s v="Electronics|Headphones,Earbuds&amp;Accessories|Headphones|In-Ear"/>
    <x v="1"/>
    <n v="399"/>
    <n v="699"/>
    <n v="300"/>
    <n v="0.55000000000000004"/>
    <n v="0.43"/>
    <x v="13"/>
    <n v="3454"/>
    <n v="2414346"/>
  </r>
  <r>
    <x v="754"/>
    <s v="Computers&amp;Accessories|Accessories&amp;Peripherals|Keyboards,Mice&amp;InputDevices|Mice"/>
    <x v="23"/>
    <n v="328"/>
    <n v="399"/>
    <n v="71"/>
    <n v="0.38"/>
    <n v="0.18"/>
    <x v="1"/>
    <n v="3441"/>
    <n v="1372959"/>
  </r>
  <r>
    <x v="755"/>
    <s v="Electronics|Headphones,Earbuds&amp;Accessories|Headphones|In-Ear"/>
    <x v="1"/>
    <n v="999"/>
    <n v="4499"/>
    <n v="3500"/>
    <n v="0.18"/>
    <n v="0.78"/>
    <x v="4"/>
    <n v="3390"/>
    <n v="15251610"/>
  </r>
  <r>
    <x v="756"/>
    <s v="Electronics|Mobiles&amp;Accessories|MobileAccessories|Photo&amp;VideoAccessories|SelfieSticks"/>
    <x v="84"/>
    <n v="399"/>
    <n v="1999"/>
    <n v="1600"/>
    <n v="0.37"/>
    <n v="0.8"/>
    <x v="7"/>
    <n v="3382"/>
    <n v="6760618"/>
  </r>
  <r>
    <x v="756"/>
    <s v="Electronics|Mobiles&amp;Accessories|MobileAccessories|Photo&amp;VideoAccessories|SelfieSticks"/>
    <x v="84"/>
    <n v="399"/>
    <n v="1999"/>
    <n v="1600"/>
    <n v="0.33"/>
    <n v="0.8"/>
    <x v="7"/>
    <n v="3382"/>
    <n v="6760618"/>
  </r>
  <r>
    <x v="757"/>
    <s v="Electronics|Cameras&amp;Photography|VideoCameras"/>
    <x v="168"/>
    <n v="499"/>
    <n v="1999"/>
    <n v="1500"/>
    <n v="0.51"/>
    <n v="0.75"/>
    <x v="8"/>
    <n v="3369"/>
    <n v="6734631"/>
  </r>
  <r>
    <x v="758"/>
    <s v="Home&amp;Kitchen|Heating,Cooling&amp;AirQuality|WaterHeaters&amp;Geysers|ImmersionRods"/>
    <x v="38"/>
    <n v="653"/>
    <n v="1020"/>
    <n v="367"/>
    <n v="0.46"/>
    <n v="0.36"/>
    <x v="1"/>
    <n v="3366"/>
    <n v="3433320"/>
  </r>
  <r>
    <x v="759"/>
    <s v="Computers&amp;Accessories|Accessories&amp;Peripherals|USBGadgets|Lamps"/>
    <x v="90"/>
    <n v="39"/>
    <n v="39"/>
    <n v="0"/>
    <n v="0.28000000000000003"/>
    <n v="0"/>
    <x v="4"/>
    <n v="3344"/>
    <n v="130416"/>
  </r>
  <r>
    <x v="760"/>
    <s v="Electronics|HomeTheater,TV&amp;Video|SatelliteEquipment|SatelliteReceivers"/>
    <x v="129"/>
    <n v="917"/>
    <n v="2299"/>
    <n v="1382"/>
    <n v="0.5"/>
    <n v="0.6"/>
    <x v="5"/>
    <n v="3300"/>
    <n v="7586700"/>
  </r>
  <r>
    <x v="761"/>
    <s v="Electronics|HomeAudio|Accessories|SpeakerAccessories|Mounts"/>
    <x v="169"/>
    <n v="349"/>
    <n v="1299"/>
    <n v="950"/>
    <n v="0.67"/>
    <n v="0.73"/>
    <x v="7"/>
    <n v="3295"/>
    <n v="4280205"/>
  </r>
  <r>
    <x v="762"/>
    <s v="Home&amp;Kitchen|Kitchen&amp;HomeAppliances|Vacuum,Cleaning&amp;Ironing|Irons,Steamers&amp;Accessories|Irons|DryIrons"/>
    <x v="27"/>
    <n v="645"/>
    <n v="1100"/>
    <n v="455"/>
    <n v="0.52"/>
    <n v="0.41"/>
    <x v="7"/>
    <n v="3271"/>
    <n v="3598100"/>
  </r>
  <r>
    <x v="763"/>
    <s v="Home&amp;Kitchen|Kitchen&amp;HomeAppliances|WaterPurifiers&amp;Accessories|WaterPurifierAccessories"/>
    <x v="105"/>
    <n v="825"/>
    <n v="825"/>
    <n v="0"/>
    <n v="0.2"/>
    <n v="0"/>
    <x v="7"/>
    <n v="3246"/>
    <n v="2677950"/>
  </r>
  <r>
    <x v="764"/>
    <s v="Home&amp;Kitchen|Kitchen&amp;HomeAppliances|Vacuum,Cleaning&amp;Ironing|Vacuums&amp;FloorCare|Vacuums|Wet-DryVacuums"/>
    <x v="109"/>
    <n v="3199"/>
    <n v="5999"/>
    <n v="2800"/>
    <n v="0.4"/>
    <n v="0.47"/>
    <x v="7"/>
    <n v="3242"/>
    <n v="19448758"/>
  </r>
  <r>
    <x v="765"/>
    <s v="Electronics|Mobiles&amp;Accessories|MobileAccessories|Mounts|Bedstand&amp;DeskMounts"/>
    <x v="170"/>
    <n v="251"/>
    <n v="999"/>
    <n v="748"/>
    <n v="0.7"/>
    <n v="0.75"/>
    <x v="8"/>
    <n v="3234"/>
    <n v="3230766"/>
  </r>
  <r>
    <x v="766"/>
    <s v="Home&amp;Kitchen|Heating,Cooling&amp;AirQuality|WaterHeaters&amp;Geysers|StorageWaterHeaters"/>
    <x v="85"/>
    <n v="6299"/>
    <n v="15270"/>
    <n v="8971"/>
    <n v="0.63"/>
    <n v="0.59"/>
    <x v="1"/>
    <n v="3233"/>
    <n v="49367910"/>
  </r>
  <r>
    <x v="767"/>
    <s v="Computers&amp;Accessories|Accessories&amp;Peripherals|Cables&amp;Accessories|Cables|USBCables"/>
    <x v="8"/>
    <n v="449"/>
    <n v="599"/>
    <n v="150"/>
    <n v="0.77"/>
    <n v="0.25"/>
    <x v="7"/>
    <n v="3231"/>
    <n v="1935369"/>
  </r>
  <r>
    <x v="768"/>
    <s v="Home&amp;Kitchen|Heating,Cooling&amp;AirQuality|AirConditioners|Split-SystemAirConditioners"/>
    <x v="171"/>
    <n v="42990"/>
    <n v="75990"/>
    <n v="33000"/>
    <n v="0.18"/>
    <n v="0.43"/>
    <x v="2"/>
    <n v="3231"/>
    <n v="245523690"/>
  </r>
  <r>
    <x v="769"/>
    <s v="Computers&amp;Accessories|Printers,Inks&amp;Accessories|Inks,Toners&amp;Cartridges|InkjetInkCartridges"/>
    <x v="123"/>
    <n v="596"/>
    <n v="723"/>
    <n v="127"/>
    <n v="0.63"/>
    <n v="0.18"/>
    <x v="0"/>
    <n v="3219"/>
    <n v="2327337"/>
  </r>
  <r>
    <x v="770"/>
    <s v="Computers&amp;Accessories|Accessories&amp;Peripherals|USBHubs"/>
    <x v="117"/>
    <n v="570"/>
    <n v="999"/>
    <n v="429"/>
    <n v="0.63"/>
    <n v="0.43"/>
    <x v="5"/>
    <n v="3201"/>
    <n v="3197799"/>
  </r>
  <r>
    <x v="771"/>
    <s v="Electronics|Mobiles&amp;Accessories|MobileAccessories|Chargers|WallChargers"/>
    <x v="61"/>
    <n v="199"/>
    <n v="1099"/>
    <n v="900"/>
    <n v="0.37"/>
    <n v="0.82"/>
    <x v="7"/>
    <n v="3197"/>
    <n v="3513503"/>
  </r>
  <r>
    <x v="772"/>
    <s v="Home&amp;Kitchen|Heating,Cooling&amp;AirQuality|WaterHeaters&amp;Geysers|ImmersionRods"/>
    <x v="38"/>
    <n v="335"/>
    <n v="510"/>
    <n v="175"/>
    <n v="0.46"/>
    <n v="0.34"/>
    <x v="4"/>
    <n v="3195"/>
    <n v="1629450"/>
  </r>
  <r>
    <x v="773"/>
    <s v="Home&amp;Kitchen|Heating,Cooling&amp;AirQuality|WaterHeaters&amp;Geysers|StorageWaterHeaters"/>
    <x v="85"/>
    <n v="8699"/>
    <n v="16899"/>
    <n v="8200"/>
    <n v="0.5"/>
    <n v="0.49"/>
    <x v="5"/>
    <n v="3195"/>
    <n v="53992305"/>
  </r>
  <r>
    <x v="774"/>
    <s v="Home&amp;Kitchen|Kitchen&amp;HomeAppliances|SmallKitchenAppliances|DeepFatFryers|AirFryers"/>
    <x v="161"/>
    <n v="6790"/>
    <n v="10995"/>
    <n v="4205"/>
    <n v="0.49"/>
    <n v="0.38"/>
    <x v="3"/>
    <n v="3192"/>
    <n v="35096040"/>
  </r>
  <r>
    <x v="775"/>
    <s v="OfficeProducts|OfficePaperProducts|Paper|Stationery|Notebooks,WritingPads&amp;Diaries|CompositionNotebooks"/>
    <x v="126"/>
    <n v="561"/>
    <n v="720"/>
    <n v="159"/>
    <n v="0.74"/>
    <n v="0.22"/>
    <x v="0"/>
    <n v="3182"/>
    <n v="2291040"/>
  </r>
  <r>
    <x v="776"/>
    <s v="Home&amp;Kitchen|Kitchen&amp;HomeAppliances|Vacuum,Cleaning&amp;Ironing|Irons,Steamers&amp;Accessories|Irons|SteamIrons"/>
    <x v="37"/>
    <n v="7799"/>
    <n v="8995"/>
    <n v="1196"/>
    <n v="0.41"/>
    <n v="0.13"/>
    <x v="7"/>
    <n v="3160"/>
    <n v="28424200"/>
  </r>
  <r>
    <x v="777"/>
    <s v="Home&amp;Kitchen|Kitchen&amp;HomeAppliances|WaterPurifiers&amp;Accessories|WaterFilters&amp;Purifiers"/>
    <x v="70"/>
    <n v="698"/>
    <n v="699"/>
    <n v="1"/>
    <n v="0.74"/>
    <n v="0"/>
    <x v="5"/>
    <n v="3160"/>
    <n v="2208840"/>
  </r>
  <r>
    <x v="778"/>
    <s v="Electronics|Mobiles&amp;Accessories|MobileAccessories|Chargers|PowerBanks"/>
    <x v="7"/>
    <n v="2499"/>
    <n v="2999"/>
    <n v="500"/>
    <n v="0.5"/>
    <n v="0.17"/>
    <x v="1"/>
    <n v="3156"/>
    <n v="9464844"/>
  </r>
  <r>
    <x v="779"/>
    <s v="Electronics|Mobiles&amp;Accessories|Smartphones&amp;BasicMobiles|Smartphones"/>
    <x v="2"/>
    <n v="8999"/>
    <n v="13499"/>
    <n v="4500"/>
    <n v="0.55000000000000004"/>
    <n v="0.33"/>
    <x v="4"/>
    <n v="3145"/>
    <n v="42454355"/>
  </r>
  <r>
    <x v="780"/>
    <s v="Home&amp;Kitchen|Kitchen&amp;HomeAppliances|SmallKitchenAppliances|EggBoilers"/>
    <x v="76"/>
    <n v="379"/>
    <n v="999"/>
    <n v="620"/>
    <n v="0.63"/>
    <n v="0.62"/>
    <x v="2"/>
    <n v="3096"/>
    <n v="3092904"/>
  </r>
  <r>
    <x v="781"/>
    <s v="OfficeProducts|OfficePaperProducts|Paper|Stationery|Pens,Pencils&amp;WritingSupplies|Pens&amp;Refills|BottledInk"/>
    <x v="172"/>
    <n v="100"/>
    <n v="100"/>
    <n v="0"/>
    <n v="0.55000000000000004"/>
    <n v="0"/>
    <x v="2"/>
    <n v="3095"/>
    <n v="309500"/>
  </r>
  <r>
    <x v="782"/>
    <s v="Electronics|Mobiles&amp;Accessories|Smartphones&amp;BasicMobiles|Smartphones"/>
    <x v="2"/>
    <n v="44999"/>
    <n v="49999"/>
    <n v="5000"/>
    <n v="0.55000000000000004"/>
    <n v="0.1"/>
    <x v="2"/>
    <n v="3075"/>
    <n v="153746925"/>
  </r>
  <r>
    <x v="783"/>
    <s v="Computers&amp;Accessories|Accessories&amp;Peripherals|Keyboards,Mice&amp;InputDevices|Keyboards"/>
    <x v="40"/>
    <n v="299"/>
    <n v="599"/>
    <n v="300"/>
    <n v="0.55000000000000004"/>
    <n v="0.5"/>
    <x v="4"/>
    <n v="3066"/>
    <n v="1836534"/>
  </r>
  <r>
    <x v="784"/>
    <s v="Home&amp;Kitchen|Kitchen&amp;HomeAppliances|Vacuum,Cleaning&amp;Ironing|Vacuums&amp;FloorCare|Vacuums|Wet-DryVacuums"/>
    <x v="109"/>
    <n v="8886"/>
    <n v="11850"/>
    <n v="2964"/>
    <n v="0.24"/>
    <n v="0.25"/>
    <x v="5"/>
    <n v="3065"/>
    <n v="36320250"/>
  </r>
  <r>
    <x v="785"/>
    <s v="OfficeProducts|OfficePaperProducts|Paper|Stationery|Pens,Pencils&amp;WritingSupplies|Pens&amp;Refills|BottledInk"/>
    <x v="172"/>
    <n v="90"/>
    <n v="100"/>
    <n v="10"/>
    <n v="0.41"/>
    <n v="0.1"/>
    <x v="2"/>
    <n v="3061"/>
    <n v="306100"/>
  </r>
  <r>
    <x v="786"/>
    <s v="Computers&amp;Accessories|Accessories&amp;Peripherals|Cables&amp;Accessories|Cables|USBCables"/>
    <x v="8"/>
    <n v="379"/>
    <n v="1099"/>
    <n v="720"/>
    <n v="0.9"/>
    <n v="0.66"/>
    <x v="2"/>
    <n v="3049"/>
    <n v="3350851"/>
  </r>
  <r>
    <x v="787"/>
    <s v="Computers&amp;Accessories|Accessories&amp;Peripherals|Keyboards,Mice&amp;InputDevices|Mice"/>
    <x v="23"/>
    <n v="139"/>
    <n v="299"/>
    <n v="160"/>
    <n v="0.9"/>
    <n v="0.54"/>
    <x v="4"/>
    <n v="3044"/>
    <n v="910156"/>
  </r>
  <r>
    <x v="788"/>
    <s v="Home&amp;Kitchen|Kitchen&amp;HomeAppliances|Vacuum,Cleaning&amp;Ironing|Irons,Steamers&amp;Accessories|Irons|DryIrons"/>
    <x v="27"/>
    <n v="499"/>
    <n v="940"/>
    <n v="441"/>
    <n v="0.5"/>
    <n v="0.47"/>
    <x v="1"/>
    <n v="3036"/>
    <n v="2853840"/>
  </r>
  <r>
    <x v="789"/>
    <s v="Computers&amp;Accessories|Components|InternalSolidStateDrives"/>
    <x v="16"/>
    <n v="1709"/>
    <n v="4000"/>
    <n v="2291"/>
    <n v="0.38"/>
    <n v="0.56999999999999995"/>
    <x v="0"/>
    <n v="3029"/>
    <n v="12116000"/>
  </r>
  <r>
    <x v="790"/>
    <s v="Computers&amp;Accessories|Accessories&amp;Peripherals|HardDiskBags"/>
    <x v="64"/>
    <n v="397"/>
    <n v="899"/>
    <n v="502"/>
    <n v="0.4"/>
    <n v="0.56000000000000005"/>
    <x v="7"/>
    <n v="3025"/>
    <n v="2719475"/>
  </r>
  <r>
    <x v="791"/>
    <s v="Electronics|HomeTheater,TV&amp;Video|Televisions|StandardTelevisions"/>
    <x v="159"/>
    <n v="7999"/>
    <n v="15999"/>
    <n v="8000"/>
    <n v="0.21"/>
    <n v="0.5"/>
    <x v="4"/>
    <n v="3022"/>
    <n v="48348978"/>
  </r>
  <r>
    <x v="792"/>
    <s v="Home&amp;Kitchen|Kitchen&amp;HomeAppliances|SmallKitchenAppliances|DeepFatFryers|AirFryers"/>
    <x v="161"/>
    <n v="8799"/>
    <n v="11595"/>
    <n v="2796"/>
    <n v="0.73"/>
    <n v="0.24"/>
    <x v="0"/>
    <n v="2981"/>
    <n v="34564695"/>
  </r>
  <r>
    <x v="793"/>
    <s v="Home&amp;Kitchen|Heating,Cooling&amp;AirQuality|RoomHeaters"/>
    <x v="173"/>
    <n v="6549"/>
    <n v="13999"/>
    <n v="7450"/>
    <n v="0.57999999999999996"/>
    <n v="0.53"/>
    <x v="7"/>
    <n v="2961"/>
    <n v="41451039"/>
  </r>
  <r>
    <x v="794"/>
    <s v="Electronics|HomeTheater,TV&amp;Video|Accessories|RemoteControls"/>
    <x v="158"/>
    <n v="230"/>
    <n v="499"/>
    <n v="269"/>
    <n v="0.5"/>
    <n v="0.54"/>
    <x v="8"/>
    <n v="2960"/>
    <n v="1477040"/>
  </r>
  <r>
    <x v="795"/>
    <s v="Computers&amp;Accessories|Accessories&amp;Peripherals|Cables&amp;Accessories|Cables|USBCables"/>
    <x v="8"/>
    <n v="299"/>
    <n v="699"/>
    <n v="400"/>
    <n v="0.5"/>
    <n v="0.56999999999999995"/>
    <x v="1"/>
    <n v="2957"/>
    <n v="2066943"/>
  </r>
  <r>
    <x v="796"/>
    <s v="Electronics|HomeTheater,TV&amp;Video|Televisions|SmartTelevisions"/>
    <x v="29"/>
    <n v="24990"/>
    <n v="51990"/>
    <n v="27000"/>
    <n v="0.35"/>
    <n v="0.52"/>
    <x v="5"/>
    <n v="2951"/>
    <n v="153422490"/>
  </r>
  <r>
    <x v="797"/>
    <s v="Electronics|HomeAudio|Speakers|BluetoothSpeakers"/>
    <x v="22"/>
    <n v="1199"/>
    <n v="3990"/>
    <n v="2791"/>
    <n v="0.86"/>
    <n v="0.7"/>
    <x v="5"/>
    <n v="2908"/>
    <n v="11602920"/>
  </r>
  <r>
    <x v="798"/>
    <s v="Computers&amp;Accessories|Accessories&amp;Peripherals|Cables&amp;Accessories|Cables|USBCables"/>
    <x v="8"/>
    <n v="254"/>
    <n v="799"/>
    <n v="545"/>
    <n v="0.85"/>
    <n v="0.68"/>
    <x v="7"/>
    <n v="2905"/>
    <n v="2321095"/>
  </r>
  <r>
    <x v="799"/>
    <s v="Home&amp;Kitchen|Kitchen&amp;HomeAppliances|SmallKitchenAppliances|Kettles&amp;HotWaterDispensers|ElectricKettles"/>
    <x v="11"/>
    <n v="1260"/>
    <n v="1699"/>
    <n v="439"/>
    <n v="0.86"/>
    <n v="0.26"/>
    <x v="5"/>
    <n v="2891"/>
    <n v="4911809"/>
  </r>
  <r>
    <x v="800"/>
    <s v="Computers&amp;Accessories|Tablets"/>
    <x v="174"/>
    <n v="26999"/>
    <n v="37999"/>
    <n v="11000"/>
    <n v="0.45"/>
    <n v="0.28999999999999998"/>
    <x v="12"/>
    <n v="2886"/>
    <n v="109665114"/>
  </r>
  <r>
    <x v="801"/>
    <s v="Home&amp;Kitchen|Kitchen&amp;HomeAppliances|SmallKitchenAppliances|VacuumSealers"/>
    <x v="67"/>
    <n v="1595"/>
    <n v="1799"/>
    <n v="204"/>
    <n v="0.43"/>
    <n v="0.11"/>
    <x v="7"/>
    <n v="2877"/>
    <n v="5175723"/>
  </r>
  <r>
    <x v="802"/>
    <s v="Computers&amp;Accessories|Accessories&amp;Peripherals|LaptopAccessories|Bags&amp;Sleeves|LaptopSleeves&amp;Slipcases"/>
    <x v="59"/>
    <n v="299"/>
    <n v="1499"/>
    <n v="1200"/>
    <n v="0.24"/>
    <n v="0.8"/>
    <x v="5"/>
    <n v="2868"/>
    <n v="4299132"/>
  </r>
  <r>
    <x v="803"/>
    <s v="Electronics|GeneralPurposeBatteries&amp;BatteryChargers|DisposableBatteries"/>
    <x v="44"/>
    <n v="190"/>
    <n v="220"/>
    <n v="30"/>
    <n v="0.24"/>
    <n v="0.14000000000000001"/>
    <x v="0"/>
    <n v="2866"/>
    <n v="630520"/>
  </r>
  <r>
    <x v="804"/>
    <s v="Home&amp;Kitchen|Kitchen&amp;HomeAppliances|SmallKitchenAppliances|Kettles&amp;HotWaterDispensers|Kettle&amp;ToasterSets"/>
    <x v="39"/>
    <n v="1199"/>
    <n v="1950"/>
    <n v="751"/>
    <n v="0.64"/>
    <n v="0.39"/>
    <x v="6"/>
    <n v="2832"/>
    <n v="5522400"/>
  </r>
  <r>
    <x v="805"/>
    <s v="Home&amp;Kitchen|Kitchen&amp;HomeAppliances|SmallKitchenAppliances|Juicers"/>
    <x v="166"/>
    <n v="6499"/>
    <n v="8995"/>
    <n v="2496"/>
    <n v="0.11"/>
    <n v="0.28000000000000003"/>
    <x v="2"/>
    <n v="2810"/>
    <n v="25275950"/>
  </r>
  <r>
    <x v="806"/>
    <s v="Computers&amp;Accessories|Accessories&amp;Peripherals|Keyboards,Mice&amp;InputDevices|Mice"/>
    <x v="23"/>
    <n v="399"/>
    <n v="1190"/>
    <n v="791"/>
    <n v="0.53"/>
    <n v="0.66"/>
    <x v="1"/>
    <n v="2809"/>
    <n v="3342710"/>
  </r>
  <r>
    <x v="807"/>
    <s v="Computers&amp;Accessories|Accessories&amp;Peripherals|Cables&amp;Accessories|Cables|USBCables"/>
    <x v="8"/>
    <n v="399"/>
    <n v="999"/>
    <n v="600"/>
    <n v="0.47"/>
    <n v="0.6"/>
    <x v="2"/>
    <n v="2806"/>
    <n v="2803194"/>
  </r>
  <r>
    <x v="808"/>
    <s v="Computers&amp;Accessories|Accessories&amp;Peripherals|Cables&amp;Accessories|Cables|USBCables"/>
    <x v="8"/>
    <n v="399"/>
    <n v="999"/>
    <n v="600"/>
    <n v="0.83"/>
    <n v="0.6"/>
    <x v="2"/>
    <n v="2806"/>
    <n v="2803194"/>
  </r>
  <r>
    <x v="809"/>
    <s v="Computers&amp;Accessories|Accessories&amp;Peripherals|Cables&amp;Accessories|Cables|USBCables"/>
    <x v="8"/>
    <n v="379"/>
    <n v="1099"/>
    <n v="720"/>
    <n v="0.6"/>
    <n v="0.66"/>
    <x v="2"/>
    <n v="2806"/>
    <n v="3083794"/>
  </r>
  <r>
    <x v="810"/>
    <s v="Computers&amp;Accessories|Accessories&amp;Peripherals|Cables&amp;Accessories|Cables|USBCables"/>
    <x v="8"/>
    <n v="379"/>
    <n v="1099"/>
    <n v="720"/>
    <n v="0.59"/>
    <n v="0.66"/>
    <x v="2"/>
    <n v="2806"/>
    <n v="3083794"/>
  </r>
  <r>
    <x v="811"/>
    <s v="Computers&amp;Accessories|Accessories&amp;Peripherals|Audio&amp;VideoAccessories|PCMicrophones"/>
    <x v="81"/>
    <n v="199"/>
    <n v="499"/>
    <n v="300"/>
    <n v="0.66"/>
    <n v="0.6"/>
    <x v="14"/>
    <n v="2804"/>
    <n v="1399196"/>
  </r>
  <r>
    <x v="812"/>
    <s v="Home&amp;Kitchen|Kitchen&amp;HomeAppliances|SmallKitchenAppliances|VacuumSealers"/>
    <x v="67"/>
    <n v="160"/>
    <n v="299"/>
    <n v="139"/>
    <n v="0.4"/>
    <n v="0.46"/>
    <x v="12"/>
    <n v="2781"/>
    <n v="831519"/>
  </r>
  <r>
    <x v="813"/>
    <s v="Computers&amp;Accessories|Accessories&amp;Peripherals|Cables&amp;Accessories|Cables|USBCables"/>
    <x v="8"/>
    <n v="299"/>
    <n v="399"/>
    <n v="100"/>
    <n v="0.5"/>
    <n v="0.25"/>
    <x v="7"/>
    <n v="2766"/>
    <n v="1103634"/>
  </r>
  <r>
    <x v="813"/>
    <s v="Computers&amp;Accessories|Accessories&amp;Peripherals|Cables&amp;Accessories|Cables|USBCables"/>
    <x v="8"/>
    <n v="299"/>
    <n v="399"/>
    <n v="100"/>
    <n v="0.3"/>
    <n v="0.25"/>
    <x v="7"/>
    <n v="2766"/>
    <n v="1103634"/>
  </r>
  <r>
    <x v="814"/>
    <s v="Home&amp;Kitchen|Kitchen&amp;HomeAppliances|SmallKitchenAppliances|MixerGrinders"/>
    <x v="31"/>
    <n v="6120"/>
    <n v="8073"/>
    <n v="1953"/>
    <n v="0.12"/>
    <n v="0.24"/>
    <x v="12"/>
    <n v="2751"/>
    <n v="22208823"/>
  </r>
  <r>
    <x v="815"/>
    <s v="Computers&amp;Accessories|Accessories&amp;Peripherals|LaptopAccessories|Lapdesks"/>
    <x v="53"/>
    <n v="499"/>
    <n v="1299"/>
    <n v="800"/>
    <n v="0.18"/>
    <n v="0.62"/>
    <x v="1"/>
    <n v="2740"/>
    <n v="3559260"/>
  </r>
  <r>
    <x v="816"/>
    <s v="Home&amp;Kitchen|HomeStorage&amp;Organization|LaundryOrganization|IroningAccessories|SprayBottles"/>
    <x v="175"/>
    <n v="189"/>
    <n v="299"/>
    <n v="110"/>
    <n v="0.76"/>
    <n v="0.37"/>
    <x v="5"/>
    <n v="2737"/>
    <n v="818363"/>
  </r>
  <r>
    <x v="817"/>
    <s v="Home&amp;Kitchen|Kitchen&amp;HomeAppliances|SmallKitchenAppliances|JuicerMixerGrinders"/>
    <x v="55"/>
    <n v="5865"/>
    <n v="7776"/>
    <n v="1911"/>
    <n v="0.59"/>
    <n v="0.25"/>
    <x v="0"/>
    <n v="2737"/>
    <n v="21282912"/>
  </r>
  <r>
    <x v="818"/>
    <s v="Home&amp;Kitchen|Heating,Cooling&amp;AirQuality|RoomHeaters|ElectricHeaters"/>
    <x v="93"/>
    <n v="2499"/>
    <n v="3945"/>
    <n v="1446"/>
    <n v="0.27"/>
    <n v="0.37"/>
    <x v="4"/>
    <n v="2732"/>
    <n v="10777740"/>
  </r>
  <r>
    <x v="819"/>
    <s v="Electronics|HomeTheater,TV&amp;Video|Accessories|TVMounts,Stands&amp;Turntables|TVWall&amp;CeilingMounts"/>
    <x v="176"/>
    <n v="1599"/>
    <n v="2999"/>
    <n v="1400"/>
    <n v="0.61"/>
    <n v="0.47"/>
    <x v="5"/>
    <n v="2727"/>
    <n v="8178273"/>
  </r>
  <r>
    <x v="820"/>
    <s v="Home&amp;Kitchen|Heating,Cooling&amp;AirQuality|Fans|CeilingFans"/>
    <x v="47"/>
    <n v="2199"/>
    <n v="3045"/>
    <n v="846"/>
    <n v="0.52"/>
    <n v="0.28000000000000003"/>
    <x v="5"/>
    <n v="2686"/>
    <n v="8178870"/>
  </r>
  <r>
    <x v="821"/>
    <s v="Computers&amp;Accessories|Accessories&amp;Peripherals|Cables&amp;Accessories|Cables|USBCables"/>
    <x v="8"/>
    <n v="399"/>
    <n v="1099"/>
    <n v="700"/>
    <n v="0.52"/>
    <n v="0.64"/>
    <x v="1"/>
    <n v="2685"/>
    <n v="2950815"/>
  </r>
  <r>
    <x v="822"/>
    <s v="Computers&amp;Accessories|Accessories&amp;Peripherals|Cables&amp;Accessories|Cables|USBCables"/>
    <x v="8"/>
    <n v="399"/>
    <n v="1099"/>
    <n v="700"/>
    <n v="0.68"/>
    <n v="0.64"/>
    <x v="1"/>
    <n v="2685"/>
    <n v="2950815"/>
  </r>
  <r>
    <x v="823"/>
    <s v="Home&amp;Kitchen|Kitchen&amp;HomeAppliances|Vacuum,Cleaning&amp;Ironing|Vacuums&amp;FloorCare|VacuumAccessories|VacuumBags|HandheldBags"/>
    <x v="177"/>
    <n v="253"/>
    <n v="500"/>
    <n v="247"/>
    <n v="0.33"/>
    <n v="0.49"/>
    <x v="2"/>
    <n v="2664"/>
    <n v="1332000"/>
  </r>
  <r>
    <x v="824"/>
    <s v="Computers&amp;Accessories|Accessories&amp;Peripherals|Cables&amp;Accessories|Cables|USBCables"/>
    <x v="8"/>
    <n v="325"/>
    <n v="999"/>
    <n v="674"/>
    <n v="0.2"/>
    <n v="0.67"/>
    <x v="2"/>
    <n v="2651"/>
    <n v="2648349"/>
  </r>
  <r>
    <x v="825"/>
    <s v="Computers&amp;Accessories|Accessories&amp;Peripherals|Cables&amp;Accessories|Cables|USBCables"/>
    <x v="8"/>
    <n v="299"/>
    <n v="999"/>
    <n v="700"/>
    <n v="0.5"/>
    <n v="0.7"/>
    <x v="2"/>
    <n v="2651"/>
    <n v="2648349"/>
  </r>
  <r>
    <x v="826"/>
    <s v="Electronics|Mobiles&amp;Accessories|MobileAccessories|Cases&amp;Covers|BasicCases"/>
    <x v="147"/>
    <n v="279"/>
    <n v="1499"/>
    <n v="1220"/>
    <n v="0.59"/>
    <n v="0.81"/>
    <x v="5"/>
    <n v="2646"/>
    <n v="3966354"/>
  </r>
  <r>
    <x v="827"/>
    <s v="Electronics|HomeTheater,TV&amp;Video|Accessories|RemoteControls"/>
    <x v="158"/>
    <n v="239"/>
    <n v="699"/>
    <n v="460"/>
    <n v="0.76"/>
    <n v="0.66"/>
    <x v="0"/>
    <n v="2640"/>
    <n v="1845360"/>
  </r>
  <r>
    <x v="828"/>
    <s v="OfficeProducts|OfficePaperProducts|Paper|Stationery|Pens,Pencils&amp;WritingSupplies|Pens&amp;Refills|GelInkRollerballPens"/>
    <x v="139"/>
    <n v="250"/>
    <n v="250"/>
    <n v="0"/>
    <n v="0.52"/>
    <n v="0"/>
    <x v="5"/>
    <n v="2628"/>
    <n v="657000"/>
  </r>
  <r>
    <x v="829"/>
    <s v="Computers&amp;Accessories|Monitors"/>
    <x v="178"/>
    <n v="10099"/>
    <n v="19110"/>
    <n v="9011"/>
    <n v="0.4"/>
    <n v="0.47"/>
    <x v="2"/>
    <n v="2623"/>
    <n v="50125530"/>
  </r>
  <r>
    <x v="830"/>
    <s v="Home&amp;Kitchen|Heating,Cooling&amp;AirQuality|RoomHeaters|ElectricHeaters"/>
    <x v="93"/>
    <n v="1399"/>
    <n v="1549"/>
    <n v="150"/>
    <n v="0.47"/>
    <n v="0.1"/>
    <x v="6"/>
    <n v="2602"/>
    <n v="4030498"/>
  </r>
  <r>
    <x v="831"/>
    <s v="Home&amp;Kitchen|Kitchen&amp;HomeAppliances|WaterPurifiers&amp;Accessories|WaterCartridges"/>
    <x v="95"/>
    <n v="600"/>
    <n v="640"/>
    <n v="40"/>
    <n v="0.46"/>
    <n v="0.06"/>
    <x v="4"/>
    <n v="2593"/>
    <n v="1659520"/>
  </r>
  <r>
    <x v="832"/>
    <s v="Home&amp;Kitchen|Heating,Cooling&amp;AirQuality|WaterHeaters&amp;Geysers|InstantWaterHeaters"/>
    <x v="26"/>
    <n v="1499"/>
    <n v="3500"/>
    <n v="2001"/>
    <n v="0.12"/>
    <n v="0.56999999999999995"/>
    <x v="15"/>
    <n v="2591"/>
    <n v="9068500"/>
  </r>
  <r>
    <x v="833"/>
    <s v="Computers&amp;Accessories|Accessories&amp;Peripherals|LaptopAccessories|LaptopChargers&amp;PowerSupplies"/>
    <x v="111"/>
    <n v="770"/>
    <n v="1547"/>
    <n v="777"/>
    <n v="0.65"/>
    <n v="0.5"/>
    <x v="2"/>
    <n v="2585"/>
    <n v="3998995"/>
  </r>
  <r>
    <x v="834"/>
    <s v="Electronics|HomeTheater,TV&amp;Video|Televisions|StandardTelevisions"/>
    <x v="159"/>
    <n v="7390"/>
    <n v="20000"/>
    <n v="12610"/>
    <n v="0.69"/>
    <n v="0.63"/>
    <x v="1"/>
    <n v="2581"/>
    <n v="51620000"/>
  </r>
  <r>
    <x v="835"/>
    <s v="HomeImprovement|Electrical|Adapters&amp;Multi-Outlets"/>
    <x v="179"/>
    <n v="425"/>
    <n v="999"/>
    <n v="574"/>
    <n v="0.65"/>
    <n v="0.56999999999999995"/>
    <x v="7"/>
    <n v="2581"/>
    <n v="2578419"/>
  </r>
  <r>
    <x v="836"/>
    <s v="Home&amp;Kitchen|Heating,Cooling&amp;AirQuality|WaterHeaters&amp;Geysers|StorageWaterHeaters"/>
    <x v="85"/>
    <n v="3249"/>
    <n v="6299"/>
    <n v="3050"/>
    <n v="0.55000000000000004"/>
    <n v="0.48"/>
    <x v="6"/>
    <n v="2569"/>
    <n v="16182131"/>
  </r>
  <r>
    <x v="837"/>
    <s v="Home&amp;Kitchen|Kitchen&amp;HomeAppliances|Vacuum,Cleaning&amp;Ironing|Vacuums&amp;FloorCare|Vacuums|RoboticVacuums"/>
    <x v="141"/>
    <n v="18999"/>
    <n v="29999"/>
    <n v="11000"/>
    <n v="0.44"/>
    <n v="0.37"/>
    <x v="1"/>
    <n v="2536"/>
    <n v="76077464"/>
  </r>
  <r>
    <x v="838"/>
    <s v="Computers&amp;Accessories|Printers,Inks&amp;Accessories|Inks,Toners&amp;Cartridges|TonerCartridges"/>
    <x v="180"/>
    <n v="598"/>
    <n v="1150"/>
    <n v="552"/>
    <n v="0.88"/>
    <n v="0.48"/>
    <x v="1"/>
    <n v="2535"/>
    <n v="2915250"/>
  </r>
  <r>
    <x v="839"/>
    <s v="Computers&amp;Accessories|Accessories&amp;Peripherals|LaptopAccessories|LaptopChargers&amp;PowerSupplies"/>
    <x v="111"/>
    <n v="149"/>
    <n v="999"/>
    <n v="850"/>
    <n v="0.8"/>
    <n v="0.85"/>
    <x v="9"/>
    <n v="2523"/>
    <n v="2520477"/>
  </r>
  <r>
    <x v="840"/>
    <s v="Home&amp;Kitchen|Kitchen&amp;HomeAppliances|SmallKitchenAppliances|Kettles&amp;HotWaterDispensers|ElectricKettles"/>
    <x v="11"/>
    <n v="2695"/>
    <n v="2695"/>
    <n v="0"/>
    <n v="0.55000000000000004"/>
    <n v="0"/>
    <x v="0"/>
    <n v="2518"/>
    <n v="6786010"/>
  </r>
  <r>
    <x v="841"/>
    <s v="Computers&amp;Accessories|Components|InternalSolidStateDrives"/>
    <x v="16"/>
    <n v="3307"/>
    <n v="6100"/>
    <n v="2793"/>
    <n v="0.36"/>
    <n v="0.46"/>
    <x v="2"/>
    <n v="2515"/>
    <n v="15341500"/>
  </r>
  <r>
    <x v="842"/>
    <s v="OfficeProducts|OfficePaperProducts|Paper|Stationery|Pens,Pencils&amp;WritingSupplies|Pens&amp;Refills|StickBallpointPens"/>
    <x v="155"/>
    <n v="341"/>
    <n v="450"/>
    <n v="109"/>
    <n v="0.65"/>
    <n v="0.24"/>
    <x v="2"/>
    <n v="2493"/>
    <n v="1121850"/>
  </r>
  <r>
    <x v="843"/>
    <s v="Electronics|Headphones,Earbuds&amp;Accessories|Headphones|In-Ear"/>
    <x v="1"/>
    <n v="199"/>
    <n v="499"/>
    <n v="300"/>
    <n v="0.61"/>
    <n v="0.6"/>
    <x v="11"/>
    <n v="2492"/>
    <n v="1243508"/>
  </r>
  <r>
    <x v="844"/>
    <s v="Home&amp;Kitchen|Kitchen&amp;HomeAppliances|SmallKitchenAppliances|Kettles&amp;HotWaterDispensers|ElectricKettles"/>
    <x v="11"/>
    <n v="1345"/>
    <n v="1750"/>
    <n v="405"/>
    <n v="0.65"/>
    <n v="0.23"/>
    <x v="4"/>
    <n v="2466"/>
    <n v="4315500"/>
  </r>
  <r>
    <x v="845"/>
    <s v="Computers&amp;Accessories|Accessories&amp;Peripherals|Keyboards,Mice&amp;InputDevices|Keyboard&amp;MiceAccessories|MousePads"/>
    <x v="113"/>
    <n v="299"/>
    <n v="990"/>
    <n v="691"/>
    <n v="0.55000000000000004"/>
    <n v="0.7"/>
    <x v="3"/>
    <n v="2453"/>
    <n v="2428470"/>
  </r>
  <r>
    <x v="846"/>
    <s v="Electronics|Mobiles&amp;Accessories|MobileAccessories|Stands"/>
    <x v="32"/>
    <n v="99"/>
    <n v="499"/>
    <n v="400"/>
    <n v="0.35"/>
    <n v="0.8"/>
    <x v="1"/>
    <n v="2451"/>
    <n v="1223049"/>
  </r>
  <r>
    <x v="847"/>
    <s v="Electronics|Mobiles&amp;Accessories|MobileAccessories|Stands"/>
    <x v="32"/>
    <n v="99"/>
    <n v="499"/>
    <n v="400"/>
    <n v="0.46"/>
    <n v="0.8"/>
    <x v="1"/>
    <n v="2451"/>
    <n v="1223049"/>
  </r>
  <r>
    <x v="848"/>
    <s v="OfficeProducts|OfficePaperProducts|Paper|Stationery|Pens,Pencils&amp;WritingSupplies|Pens&amp;Refills|RetractableBallpointPens"/>
    <x v="140"/>
    <n v="178"/>
    <n v="210"/>
    <n v="32"/>
    <n v="0.46"/>
    <n v="0.15"/>
    <x v="2"/>
    <n v="2450"/>
    <n v="514500"/>
  </r>
  <r>
    <x v="849"/>
    <s v="Home&amp;Kitchen|Kitchen&amp;HomeAppliances|SewingMachines&amp;Accessories|Sewing&amp;EmbroideryMachines"/>
    <x v="94"/>
    <n v="721"/>
    <n v="1499"/>
    <n v="778"/>
    <n v="0.46"/>
    <n v="0.52"/>
    <x v="16"/>
    <n v="2449"/>
    <n v="3671051"/>
  </r>
  <r>
    <x v="850"/>
    <s v="Home&amp;Kitchen|Heating,Cooling&amp;AirQuality|RoomHeaters|ElectricHeaters"/>
    <x v="93"/>
    <n v="749"/>
    <n v="1129"/>
    <n v="380"/>
    <n v="0.55000000000000004"/>
    <n v="0.34"/>
    <x v="7"/>
    <n v="2446"/>
    <n v="2761534"/>
  </r>
  <r>
    <x v="851"/>
    <s v="Computers&amp;Accessories|Accessories&amp;Peripherals|Cables&amp;Accessories|Cables|USBCables"/>
    <x v="8"/>
    <n v="259"/>
    <n v="699"/>
    <n v="440"/>
    <n v="0.39"/>
    <n v="0.63"/>
    <x v="4"/>
    <n v="2399"/>
    <n v="1676901"/>
  </r>
  <r>
    <x v="852"/>
    <s v="Home&amp;Kitchen|Kitchen&amp;HomeAppliances|SmallKitchenAppliances|SandwichMakers"/>
    <x v="35"/>
    <n v="1928"/>
    <n v="2590"/>
    <n v="662"/>
    <n v="0.49"/>
    <n v="0.26"/>
    <x v="7"/>
    <n v="2377"/>
    <n v="6156430"/>
  </r>
  <r>
    <x v="853"/>
    <s v="Computers&amp;Accessories|Accessories&amp;Peripherals|Keyboards,Mice&amp;InputDevices|Mice"/>
    <x v="23"/>
    <n v="1099"/>
    <n v="1499"/>
    <n v="400"/>
    <n v="0.75"/>
    <n v="0.27"/>
    <x v="5"/>
    <n v="2375"/>
    <n v="3560125"/>
  </r>
  <r>
    <x v="854"/>
    <s v="Electronics|Mobiles&amp;Accessories|Smartphones&amp;BasicMobiles|BasicMobiles"/>
    <x v="10"/>
    <n v="1055"/>
    <n v="1249"/>
    <n v="194"/>
    <n v="0.7"/>
    <n v="0.16"/>
    <x v="4"/>
    <n v="2352"/>
    <n v="2937648"/>
  </r>
  <r>
    <x v="855"/>
    <s v="Electronics|Mobiles&amp;Accessories|MobileAccessories|Stands"/>
    <x v="32"/>
    <n v="89"/>
    <n v="599"/>
    <n v="510"/>
    <n v="0.55000000000000004"/>
    <n v="0.85"/>
    <x v="2"/>
    <n v="2351"/>
    <n v="1408249"/>
  </r>
  <r>
    <x v="856"/>
    <s v="Home&amp;Kitchen|Kitchen&amp;HomeAppliances|Coffee,Tea&amp;Espresso|CoffeeMakerAccessories|MeasuringSpoons"/>
    <x v="143"/>
    <n v="279"/>
    <n v="699"/>
    <n v="420"/>
    <n v="0.28999999999999998"/>
    <n v="0.6"/>
    <x v="2"/>
    <n v="2326"/>
    <n v="1625874"/>
  </r>
  <r>
    <x v="857"/>
    <s v="Home&amp;Kitchen|Kitchen&amp;HomeAppliances|SmallKitchenAppliances|Kettles&amp;HotWaterDispensers|ElectricKettles"/>
    <x v="11"/>
    <n v="949"/>
    <n v="2385"/>
    <n v="1436"/>
    <n v="0.75"/>
    <n v="0.6"/>
    <x v="1"/>
    <n v="2311"/>
    <n v="5511735"/>
  </r>
  <r>
    <x v="858"/>
    <s v="Computers&amp;Accessories|Accessories&amp;Peripherals|PCGamingPeripherals|GamingMice"/>
    <x v="72"/>
    <n v="599"/>
    <n v="700"/>
    <n v="101"/>
    <n v="0.38"/>
    <n v="0.14000000000000001"/>
    <x v="2"/>
    <n v="2301"/>
    <n v="1610700"/>
  </r>
  <r>
    <x v="859"/>
    <s v="Home&amp;Kitchen|Kitchen&amp;HomeAppliances|SmallKitchenAppliances|EggBoilers"/>
    <x v="76"/>
    <n v="699"/>
    <n v="1599"/>
    <n v="900"/>
    <n v="0.73"/>
    <n v="0.56000000000000005"/>
    <x v="15"/>
    <n v="2300"/>
    <n v="3677700"/>
  </r>
  <r>
    <x v="860"/>
    <s v="Home&amp;Kitchen|Kitchen&amp;HomeAppliances|Vacuum,Cleaning&amp;Ironing|Irons,Steamers&amp;Accessories|Irons|SteamIrons"/>
    <x v="37"/>
    <n v="2903"/>
    <n v="3295"/>
    <n v="392"/>
    <n v="0.75"/>
    <n v="0.12"/>
    <x v="2"/>
    <n v="2299"/>
    <n v="7575205"/>
  </r>
  <r>
    <x v="861"/>
    <s v="Home&amp;Kitchen|Kitchen&amp;HomeAppliances|SmallKitchenAppliances|Juicers|ColdPressJuicers"/>
    <x v="181"/>
    <n v="12609"/>
    <n v="23999"/>
    <n v="11390"/>
    <n v="0.77"/>
    <n v="0.47"/>
    <x v="0"/>
    <n v="2288"/>
    <n v="54909712"/>
  </r>
  <r>
    <x v="862"/>
    <s v="Electronics|Headphones,Earbuds&amp;Accessories|Headphones|In-Ear"/>
    <x v="1"/>
    <n v="889"/>
    <n v="1999"/>
    <n v="1110"/>
    <n v="0.77"/>
    <n v="0.56000000000000005"/>
    <x v="5"/>
    <n v="2284"/>
    <n v="4565716"/>
  </r>
  <r>
    <x v="863"/>
    <s v="Home&amp;Kitchen|Kitchen&amp;HomeAppliances|SewingMachines&amp;Accessories|Sewing&amp;EmbroideryMachines"/>
    <x v="94"/>
    <n v="1563"/>
    <n v="3098"/>
    <n v="1535"/>
    <n v="0.43"/>
    <n v="0.5"/>
    <x v="9"/>
    <n v="2283"/>
    <n v="7072734"/>
  </r>
  <r>
    <x v="864"/>
    <s v="Home&amp;Kitchen|Kitchen&amp;HomeAppliances|SmallKitchenAppliances|SmallApplianceParts&amp;Accessories"/>
    <x v="182"/>
    <n v="688"/>
    <n v="747"/>
    <n v="59"/>
    <n v="0.17"/>
    <n v="0.08"/>
    <x v="3"/>
    <n v="2280"/>
    <n v="1703160"/>
  </r>
  <r>
    <x v="865"/>
    <s v="Electronics|Headphones,Earbuds&amp;Accessories|Headphones|In-Ear"/>
    <x v="1"/>
    <n v="1599"/>
    <n v="2790"/>
    <n v="1191"/>
    <n v="0.27"/>
    <n v="0.43"/>
    <x v="11"/>
    <n v="2272"/>
    <n v="6338880"/>
  </r>
  <r>
    <x v="866"/>
    <s v="Computers&amp;Accessories|Accessories&amp;Peripherals|Cables&amp;Accessories|Cables|USBCables"/>
    <x v="8"/>
    <n v="350"/>
    <n v="899"/>
    <n v="549"/>
    <n v="0.71"/>
    <n v="0.61"/>
    <x v="5"/>
    <n v="2263"/>
    <n v="2034437"/>
  </r>
  <r>
    <x v="866"/>
    <s v="Computers&amp;Accessories|Accessories&amp;Peripherals|Cables&amp;Accessories|Cables|USBCables"/>
    <x v="8"/>
    <n v="350"/>
    <n v="899"/>
    <n v="549"/>
    <n v="0.5"/>
    <n v="0.61"/>
    <x v="5"/>
    <n v="2262"/>
    <n v="2033538"/>
  </r>
  <r>
    <x v="866"/>
    <s v="Computers&amp;Accessories|Accessories&amp;Peripherals|Cables&amp;Accessories|Cables|USBCables"/>
    <x v="8"/>
    <n v="350"/>
    <n v="899"/>
    <n v="549"/>
    <n v="0.62"/>
    <n v="0.61"/>
    <x v="5"/>
    <n v="2262"/>
    <n v="2033538"/>
  </r>
  <r>
    <x v="867"/>
    <s v="Computers&amp;Accessories|Accessories&amp;Peripherals|Cables&amp;Accessories|Cables|USBCables"/>
    <x v="8"/>
    <n v="252"/>
    <n v="999"/>
    <n v="747"/>
    <n v="0.55000000000000004"/>
    <n v="0.75"/>
    <x v="8"/>
    <n v="2249"/>
    <n v="2246751"/>
  </r>
  <r>
    <x v="868"/>
    <s v="Home&amp;Kitchen|Kitchen&amp;HomeAppliances|SmallKitchenAppliances|JuicerMixerGrinders"/>
    <x v="55"/>
    <n v="1199"/>
    <n v="1499"/>
    <n v="300"/>
    <n v="0.45"/>
    <n v="0.2"/>
    <x v="4"/>
    <n v="2206"/>
    <n v="3306794"/>
  </r>
  <r>
    <x v="869"/>
    <s v="Electronics|HomeTheater,TV&amp;Video|Accessories|RemoteControls"/>
    <x v="158"/>
    <n v="179"/>
    <n v="799"/>
    <n v="620"/>
    <n v="0.6"/>
    <n v="0.78"/>
    <x v="8"/>
    <n v="2201"/>
    <n v="1758599"/>
  </r>
  <r>
    <x v="870"/>
    <s v="Home&amp;Kitchen|Kitchen&amp;HomeAppliances|SmallKitchenAppliances|Kettles&amp;HotWaterDispensers|ElectricKettles"/>
    <x v="11"/>
    <n v="664"/>
    <n v="1490"/>
    <n v="826"/>
    <n v="0.6"/>
    <n v="0.55000000000000004"/>
    <x v="7"/>
    <n v="2198"/>
    <n v="3275020"/>
  </r>
  <r>
    <x v="871"/>
    <s v="Electronics|Mobiles&amp;Accessories|Smartphones&amp;BasicMobiles|Smartphones"/>
    <x v="2"/>
    <n v="13999"/>
    <n v="15999"/>
    <n v="2000"/>
    <n v="0.6"/>
    <n v="0.13"/>
    <x v="6"/>
    <n v="2180"/>
    <n v="34877820"/>
  </r>
  <r>
    <x v="872"/>
    <s v="Electronics|Mobiles&amp;Accessories|Smartphones&amp;BasicMobiles|Smartphones"/>
    <x v="2"/>
    <n v="13999"/>
    <n v="15999"/>
    <n v="2000"/>
    <n v="0.75"/>
    <n v="0.13"/>
    <x v="6"/>
    <n v="2180"/>
    <n v="34877820"/>
  </r>
  <r>
    <x v="873"/>
    <s v="Electronics|HomeTheater,TV&amp;Video|Accessories|Cables|HDMICables"/>
    <x v="0"/>
    <n v="499"/>
    <n v="900"/>
    <n v="401"/>
    <n v="0.47"/>
    <n v="0.45"/>
    <x v="0"/>
    <n v="2165"/>
    <n v="1948500"/>
  </r>
  <r>
    <x v="874"/>
    <s v="Home&amp;Kitchen|Kitchen&amp;HomeAppliances|SmallKitchenAppliances|DigitalKitchenScales"/>
    <x v="30"/>
    <n v="799"/>
    <n v="1999"/>
    <n v="1200"/>
    <n v="0.54"/>
    <n v="0.6"/>
    <x v="1"/>
    <n v="2162"/>
    <n v="4321838"/>
  </r>
  <r>
    <x v="875"/>
    <s v="Home&amp;Kitchen|Kitchen&amp;HomeAppliances|SmallKitchenAppliances|MixerGrinders"/>
    <x v="31"/>
    <n v="1649"/>
    <n v="2800"/>
    <n v="1151"/>
    <n v="0.28999999999999998"/>
    <n v="0.41"/>
    <x v="6"/>
    <n v="2162"/>
    <n v="6053600"/>
  </r>
  <r>
    <x v="876"/>
    <s v="Electronics|Mobiles&amp;Accessories|MobileAccessories|Chargers|WallChargers"/>
    <x v="61"/>
    <n v="249"/>
    <n v="599"/>
    <n v="350"/>
    <n v="0.8"/>
    <n v="0.57999999999999996"/>
    <x v="6"/>
    <n v="2147"/>
    <n v="1286053"/>
  </r>
  <r>
    <x v="877"/>
    <s v="Electronics|Mobiles&amp;Accessories|MobileAccessories|Chargers|WallChargers"/>
    <x v="61"/>
    <n v="239"/>
    <n v="599"/>
    <n v="360"/>
    <n v="0.8"/>
    <n v="0.6"/>
    <x v="6"/>
    <n v="2147"/>
    <n v="1286053"/>
  </r>
  <r>
    <x v="878"/>
    <s v="Home&amp;Kitchen|Kitchen&amp;HomeAppliances|Vacuum,Cleaning&amp;Ironing|Irons,Steamers&amp;Accessories|LintShavers"/>
    <x v="145"/>
    <n v="799"/>
    <n v="1230"/>
    <n v="431"/>
    <n v="0.42"/>
    <n v="0.35"/>
    <x v="1"/>
    <n v="2138"/>
    <n v="2629740"/>
  </r>
  <r>
    <x v="879"/>
    <s v="Computers&amp;Accessories|Accessories&amp;Peripherals|USBHubs"/>
    <x v="117"/>
    <n v="499"/>
    <n v="799"/>
    <n v="300"/>
    <n v="0.55000000000000004"/>
    <n v="0.38"/>
    <x v="2"/>
    <n v="2125"/>
    <n v="1697875"/>
  </r>
  <r>
    <x v="880"/>
    <s v="Computers&amp;Accessories|Accessories&amp;Peripherals|Cables&amp;Accessories|Cables|USBCables"/>
    <x v="8"/>
    <n v="299"/>
    <n v="799"/>
    <n v="500"/>
    <n v="0.4"/>
    <n v="0.63"/>
    <x v="5"/>
    <n v="2117"/>
    <n v="1691483"/>
  </r>
  <r>
    <x v="881"/>
    <s v="Home&amp;Kitchen|Kitchen&amp;HomeAppliances|SmallKitchenAppliances"/>
    <x v="183"/>
    <n v="2599"/>
    <n v="4290"/>
    <n v="1691"/>
    <n v="0.55000000000000004"/>
    <n v="0.39"/>
    <x v="0"/>
    <n v="2116"/>
    <n v="9077640"/>
  </r>
  <r>
    <x v="882"/>
    <s v="Home&amp;Kitchen|Kitchen&amp;HomeAppliances|Vacuum,Cleaning&amp;Ironing|Irons,Steamers&amp;Accessories|Irons|SteamIrons"/>
    <x v="37"/>
    <n v="4280"/>
    <n v="5995"/>
    <n v="1715"/>
    <n v="0.64"/>
    <n v="0.28999999999999998"/>
    <x v="4"/>
    <n v="2112"/>
    <n v="12661440"/>
  </r>
  <r>
    <x v="883"/>
    <s v="Electronics|GeneralPurposeBatteries&amp;BatteryChargers|DisposableBatteries"/>
    <x v="44"/>
    <n v="380"/>
    <n v="400"/>
    <n v="20"/>
    <n v="0.2"/>
    <n v="0.05"/>
    <x v="0"/>
    <n v="2111"/>
    <n v="844400"/>
  </r>
  <r>
    <x v="884"/>
    <s v="Computers&amp;Accessories|Accessories&amp;Peripherals|LaptopAccessories|Lapdesks"/>
    <x v="53"/>
    <n v="449"/>
    <n v="999"/>
    <n v="550"/>
    <n v="0.73"/>
    <n v="0.55000000000000004"/>
    <x v="7"/>
    <n v="2102"/>
    <n v="2099898"/>
  </r>
  <r>
    <x v="885"/>
    <s v="Computers&amp;Accessories|Accessories&amp;Peripherals|PCGamingPeripherals|Headsets"/>
    <x v="88"/>
    <n v="1199"/>
    <n v="5499"/>
    <n v="4300"/>
    <n v="0.48"/>
    <n v="0.78"/>
    <x v="4"/>
    <n v="2043"/>
    <n v="11234457"/>
  </r>
  <r>
    <x v="886"/>
    <s v="Home&amp;Kitchen|Kitchen&amp;HomeAppliances|SmallKitchenAppliances|DigitalKitchenScales"/>
    <x v="30"/>
    <n v="199"/>
    <n v="1999"/>
    <n v="1800"/>
    <n v="0.62"/>
    <n v="0.9"/>
    <x v="8"/>
    <n v="2031"/>
    <n v="4059969"/>
  </r>
  <r>
    <x v="887"/>
    <s v="Home&amp;Kitchen|Heating,Cooling&amp;AirQuality|AirPurifiers|HEPAAirPurifiers"/>
    <x v="157"/>
    <n v="14499"/>
    <n v="23559"/>
    <n v="9060"/>
    <n v="0.65"/>
    <n v="0.38"/>
    <x v="2"/>
    <n v="2026"/>
    <n v="47730534"/>
  </r>
  <r>
    <x v="888"/>
    <s v="Computers&amp;Accessories|Monitors"/>
    <x v="178"/>
    <n v="6299"/>
    <n v="13750"/>
    <n v="7451"/>
    <n v="0.8"/>
    <n v="0.54"/>
    <x v="5"/>
    <n v="2014"/>
    <n v="27692500"/>
  </r>
  <r>
    <x v="889"/>
    <s v="Home&amp;Kitchen|HomeStorage&amp;Organization|LaundryOrganization|LaundryBaskets"/>
    <x v="110"/>
    <n v="199"/>
    <n v="499"/>
    <n v="300"/>
    <n v="0.47"/>
    <n v="0.6"/>
    <x v="1"/>
    <n v="1996"/>
    <n v="996004"/>
  </r>
  <r>
    <x v="890"/>
    <s v="Home&amp;Kitchen|Kitchen&amp;HomeAppliances|SmallKitchenAppliances|HandBlenders"/>
    <x v="71"/>
    <n v="375"/>
    <n v="999"/>
    <n v="624"/>
    <n v="0.87"/>
    <n v="0.62"/>
    <x v="11"/>
    <n v="1988"/>
    <n v="1986012"/>
  </r>
  <r>
    <x v="891"/>
    <s v="Electronics|Headphones,Earbuds&amp;Accessories|Headphones|In-Ear"/>
    <x v="1"/>
    <n v="1999"/>
    <n v="9999"/>
    <n v="8000"/>
    <n v="0.11"/>
    <n v="0.8"/>
    <x v="8"/>
    <n v="1986"/>
    <n v="19858014"/>
  </r>
  <r>
    <x v="892"/>
    <s v="Computers&amp;Accessories|NetworkingDevices|NetworkAdapters|WirelessUSBAdapters"/>
    <x v="6"/>
    <n v="290"/>
    <n v="349"/>
    <n v="59"/>
    <n v="0.42"/>
    <n v="0.17"/>
    <x v="8"/>
    <n v="1977"/>
    <n v="689973"/>
  </r>
  <r>
    <x v="893"/>
    <s v="Home&amp;Kitchen|Kitchen&amp;HomeAppliances|SmallKitchenAppliances|DeepFatFryers|AirFryers"/>
    <x v="161"/>
    <n v="7199"/>
    <n v="9995"/>
    <n v="2796"/>
    <n v="0.57999999999999996"/>
    <n v="0.28000000000000003"/>
    <x v="0"/>
    <n v="1964"/>
    <n v="19630180"/>
  </r>
  <r>
    <x v="894"/>
    <s v="Home&amp;Kitchen|Kitchen&amp;HomeAppliances|Vacuum,Cleaning&amp;Ironing|Irons,Steamers&amp;Accessories|Irons|SteamIrons"/>
    <x v="37"/>
    <n v="3349"/>
    <n v="3995"/>
    <n v="646"/>
    <n v="0.28999999999999998"/>
    <n v="0.16"/>
    <x v="2"/>
    <n v="1954"/>
    <n v="7806230"/>
  </r>
  <r>
    <x v="895"/>
    <s v="Computers&amp;Accessories|Accessories&amp;Peripherals|Cables&amp;Accessories|Cables|USBCables"/>
    <x v="8"/>
    <n v="1599"/>
    <n v="1999"/>
    <n v="400"/>
    <n v="0.51"/>
    <n v="0.2"/>
    <x v="0"/>
    <n v="1951"/>
    <n v="3900049"/>
  </r>
  <r>
    <x v="896"/>
    <s v="Computers&amp;Accessories|Accessories&amp;Peripherals|Cables&amp;Accessories|Cables|USBCables"/>
    <x v="8"/>
    <n v="1499"/>
    <n v="1999"/>
    <n v="500"/>
    <n v="0.51"/>
    <n v="0.25"/>
    <x v="0"/>
    <n v="1951"/>
    <n v="3900049"/>
  </r>
  <r>
    <x v="897"/>
    <s v="Electronics|HomeTheater,TV&amp;Video|Accessories|RemoteControls"/>
    <x v="158"/>
    <n v="399"/>
    <n v="399"/>
    <n v="0"/>
    <n v="0.39"/>
    <n v="0"/>
    <x v="6"/>
    <n v="1951"/>
    <n v="778449"/>
  </r>
  <r>
    <x v="898"/>
    <s v="Electronics|Mobiles&amp;Accessories|MobileAccessories|D√©cor"/>
    <x v="136"/>
    <n v="95"/>
    <n v="499"/>
    <n v="404"/>
    <n v="0.47"/>
    <n v="0.81"/>
    <x v="5"/>
    <n v="1949"/>
    <n v="972551"/>
  </r>
  <r>
    <x v="899"/>
    <s v="Electronics|Mobiles&amp;Accessories|MobileAccessories|D√©cor"/>
    <x v="136"/>
    <n v="79"/>
    <n v="499"/>
    <n v="420"/>
    <n v="0.62"/>
    <n v="0.84"/>
    <x v="5"/>
    <n v="1949"/>
    <n v="972551"/>
  </r>
  <r>
    <x v="898"/>
    <s v="Electronics|Mobiles&amp;Accessories|MobileAccessories|D√©cor"/>
    <x v="136"/>
    <n v="95"/>
    <n v="499"/>
    <n v="404"/>
    <n v="0.62"/>
    <n v="0.81"/>
    <x v="5"/>
    <n v="1949"/>
    <n v="972551"/>
  </r>
  <r>
    <x v="900"/>
    <s v="Computers&amp;Accessories|Accessories&amp;Peripherals|Cables&amp;Accessories|Cables|USBCables"/>
    <x v="8"/>
    <n v="179"/>
    <n v="499"/>
    <n v="320"/>
    <n v="0.48"/>
    <n v="0.64"/>
    <x v="7"/>
    <n v="1934"/>
    <n v="965066"/>
  </r>
  <r>
    <x v="900"/>
    <s v="Computers&amp;Accessories|Accessories&amp;Peripherals|Cables&amp;Accessories|Cables|USBCables"/>
    <x v="8"/>
    <n v="179"/>
    <n v="499"/>
    <n v="320"/>
    <n v="0.62"/>
    <n v="0.64"/>
    <x v="7"/>
    <n v="1933"/>
    <n v="964567"/>
  </r>
  <r>
    <x v="901"/>
    <s v="OfficeProducts|OfficePaperProducts|Paper|Stationery|Pens,Pencils&amp;WritingSupplies|Pens&amp;Refills|LiquidInkRollerballPens"/>
    <x v="134"/>
    <n v="420"/>
    <n v="420"/>
    <n v="0"/>
    <n v="0.8"/>
    <n v="0"/>
    <x v="5"/>
    <n v="1926"/>
    <n v="808920"/>
  </r>
  <r>
    <x v="902"/>
    <s v="Electronics|Headphones,Earbuds&amp;Accessories|Headphones|In-Ear"/>
    <x v="1"/>
    <n v="999"/>
    <n v="4199"/>
    <n v="3200"/>
    <n v="0"/>
    <n v="0.76"/>
    <x v="9"/>
    <n v="1913"/>
    <n v="8032687"/>
  </r>
  <r>
    <x v="903"/>
    <s v="Computers&amp;Accessories|Accessories&amp;Peripherals|Cables&amp;Accessories|Cables|USBCables"/>
    <x v="8"/>
    <n v="299"/>
    <n v="799"/>
    <n v="500"/>
    <n v="0.74"/>
    <n v="0.63"/>
    <x v="2"/>
    <n v="1902"/>
    <n v="1519698"/>
  </r>
  <r>
    <x v="904"/>
    <s v="Home&amp;Kitchen|Kitchen&amp;HomeAppliances|Vacuum,Cleaning&amp;Ironing|Irons,Steamers&amp;Accessories|Irons|SteamIrons"/>
    <x v="37"/>
    <n v="3199"/>
    <n v="3500"/>
    <n v="301"/>
    <n v="0.56999999999999995"/>
    <n v="0.09"/>
    <x v="5"/>
    <n v="1899"/>
    <n v="6646500"/>
  </r>
  <r>
    <x v="905"/>
    <s v="Home&amp;Kitchen|Heating,Cooling&amp;AirQuality|RoomHeaters"/>
    <x v="173"/>
    <n v="2499"/>
    <n v="5000"/>
    <n v="2501"/>
    <n v="0.82"/>
    <n v="0.5"/>
    <x v="4"/>
    <n v="1889"/>
    <n v="9445000"/>
  </r>
  <r>
    <x v="906"/>
    <s v="Home&amp;Kitchen|Kitchen&amp;HomeAppliances|WaterPurifiers&amp;Accessories|WaterFilters&amp;Purifiers"/>
    <x v="70"/>
    <n v="1799"/>
    <n v="1950"/>
    <n v="151"/>
    <n v="0.71"/>
    <n v="0.08"/>
    <x v="6"/>
    <n v="1888"/>
    <n v="3681600"/>
  </r>
  <r>
    <x v="907"/>
    <s v="Electronics|Cameras&amp;Photography|SecurityCameras|DomeCameras"/>
    <x v="15"/>
    <n v="1999"/>
    <n v="4700"/>
    <n v="2701"/>
    <n v="0.65"/>
    <n v="0.56999999999999995"/>
    <x v="4"/>
    <n v="1880"/>
    <n v="8836000"/>
  </r>
  <r>
    <x v="908"/>
    <s v="Home&amp;Kitchen|Kitchen&amp;HomeAppliances|Vacuum,Cleaning&amp;Ironing|Irons,Steamers&amp;Accessories|Irons|DryIrons"/>
    <x v="27"/>
    <n v="457"/>
    <n v="799"/>
    <n v="342"/>
    <n v="0.63"/>
    <n v="0.43"/>
    <x v="2"/>
    <n v="1868"/>
    <n v="1492532"/>
  </r>
  <r>
    <x v="909"/>
    <s v="Home&amp;Kitchen|Kitchen&amp;HomeAppliances|SmallKitchenAppliances|MixerGrinders"/>
    <x v="31"/>
    <n v="1799"/>
    <n v="3299"/>
    <n v="1500"/>
    <n v="0.33"/>
    <n v="0.45"/>
    <x v="4"/>
    <n v="1846"/>
    <n v="6089954"/>
  </r>
  <r>
    <x v="910"/>
    <s v="Home&amp;Kitchen|Kitchen&amp;HomeAppliances|SmallKitchenAppliances|EggBoilers"/>
    <x v="76"/>
    <n v="1099"/>
    <n v="1899"/>
    <n v="800"/>
    <n v="0"/>
    <n v="0.42"/>
    <x v="2"/>
    <n v="1811"/>
    <n v="3439089"/>
  </r>
  <r>
    <x v="911"/>
    <s v="Home&amp;Kitchen|Kitchen&amp;HomeAppliances|SmallKitchenAppliances|EggBoilers"/>
    <x v="76"/>
    <n v="1199"/>
    <n v="3500"/>
    <n v="2301"/>
    <n v="0.47"/>
    <n v="0.66"/>
    <x v="2"/>
    <n v="1802"/>
    <n v="6307000"/>
  </r>
  <r>
    <x v="912"/>
    <s v="Electronics|Mobiles&amp;Accessories|MobileAccessories|Cases&amp;Covers|BasicCases"/>
    <x v="147"/>
    <n v="1599"/>
    <n v="2599"/>
    <n v="1000"/>
    <n v="0.33"/>
    <n v="0.38"/>
    <x v="2"/>
    <n v="1801"/>
    <n v="4680799"/>
  </r>
  <r>
    <x v="913"/>
    <s v="Electronics|HomeTheater,TV&amp;Video|Accessories|TVMounts,Stands&amp;Turntables|TVWall&amp;CeilingMounts"/>
    <x v="176"/>
    <n v="96"/>
    <n v="399"/>
    <n v="303"/>
    <n v="0.8"/>
    <n v="0.76"/>
    <x v="11"/>
    <n v="1796"/>
    <n v="716604"/>
  </r>
  <r>
    <x v="914"/>
    <s v="Electronics|Mobiles&amp;Accessories|MobileAccessories|Stands"/>
    <x v="32"/>
    <n v="199"/>
    <n v="499"/>
    <n v="300"/>
    <n v="0.42"/>
    <n v="0.6"/>
    <x v="1"/>
    <n v="1786"/>
    <n v="891214"/>
  </r>
  <r>
    <x v="915"/>
    <s v="Computers&amp;Accessories|Accessories&amp;Peripherals|Cables&amp;Accessories|Cables|USBCables"/>
    <x v="8"/>
    <n v="399"/>
    <n v="999"/>
    <n v="600"/>
    <n v="0.17"/>
    <n v="0.6"/>
    <x v="1"/>
    <n v="1780"/>
    <n v="1778220"/>
  </r>
  <r>
    <x v="916"/>
    <s v="Computers&amp;Accessories|Accessories&amp;Peripherals|Cables&amp;Accessories|Cables|USBCables"/>
    <x v="8"/>
    <n v="399"/>
    <n v="999"/>
    <n v="600"/>
    <n v="0"/>
    <n v="0.6"/>
    <x v="1"/>
    <n v="1780"/>
    <n v="1778220"/>
  </r>
  <r>
    <x v="915"/>
    <s v="Computers&amp;Accessories|Accessories&amp;Peripherals|Cables&amp;Accessories|Cables|USBCables"/>
    <x v="8"/>
    <n v="399"/>
    <n v="999"/>
    <n v="600"/>
    <n v="0"/>
    <n v="0.6"/>
    <x v="1"/>
    <n v="1780"/>
    <n v="1778220"/>
  </r>
  <r>
    <x v="917"/>
    <s v="Computers&amp;Accessories|Accessories&amp;Peripherals|Keyboards,Mice&amp;InputDevices|GraphicTablets"/>
    <x v="91"/>
    <n v="378"/>
    <n v="999"/>
    <n v="621"/>
    <n v="0.69"/>
    <n v="0.62"/>
    <x v="1"/>
    <n v="1779"/>
    <n v="1777221"/>
  </r>
  <r>
    <x v="918"/>
    <s v="Electronics|HomeAudio|Speakers|BluetoothSpeakers"/>
    <x v="22"/>
    <n v="1049"/>
    <n v="2299"/>
    <n v="1250"/>
    <n v="0.83"/>
    <n v="0.54"/>
    <x v="6"/>
    <n v="1779"/>
    <n v="4089921"/>
  </r>
  <r>
    <x v="919"/>
    <s v="Electronics|Mobiles&amp;Accessories|MobileAccessories|Chargers|WallChargers"/>
    <x v="61"/>
    <n v="999"/>
    <n v="1999"/>
    <n v="1000"/>
    <n v="0.21"/>
    <n v="0.5"/>
    <x v="2"/>
    <n v="1777"/>
    <n v="3552223"/>
  </r>
  <r>
    <x v="920"/>
    <s v="Home&amp;Kitchen|Kitchen&amp;HomeAppliances|SmallKitchenAppliances|Kettles&amp;HotWaterDispensers|ElectricKettles"/>
    <x v="11"/>
    <n v="1456"/>
    <n v="3190"/>
    <n v="1734"/>
    <n v="0.38"/>
    <n v="0.54"/>
    <x v="1"/>
    <n v="1776"/>
    <n v="5665440"/>
  </r>
  <r>
    <x v="921"/>
    <s v="Home&amp;Kitchen|Heating,Cooling&amp;AirQuality|WaterHeaters&amp;Geysers|StorageWaterHeaters"/>
    <x v="85"/>
    <n v="4999"/>
    <n v="9650"/>
    <n v="4651"/>
    <n v="0.37"/>
    <n v="0.48"/>
    <x v="5"/>
    <n v="1772"/>
    <n v="17099800"/>
  </r>
  <r>
    <x v="922"/>
    <s v="Home&amp;Kitchen|Heating,Cooling&amp;AirQuality|WaterHeaters&amp;Geysers|StorageWaterHeaters"/>
    <x v="85"/>
    <n v="6990"/>
    <n v="14290"/>
    <n v="7300"/>
    <n v="0.43"/>
    <n v="0.51"/>
    <x v="0"/>
    <n v="1771"/>
    <n v="25307590"/>
  </r>
  <r>
    <x v="923"/>
    <s v="Home&amp;Kitchen|Kitchen&amp;HomeAppliances|SmallKitchenAppliances|Kettles&amp;HotWaterDispensers|Kettle&amp;ToasterSets"/>
    <x v="39"/>
    <n v="1199"/>
    <n v="1900"/>
    <n v="701"/>
    <n v="0.43"/>
    <n v="0.37"/>
    <x v="7"/>
    <n v="1765"/>
    <n v="3353500"/>
  </r>
  <r>
    <x v="924"/>
    <s v="Home&amp;Kitchen|Kitchen&amp;HomeAppliances|SmallKitchenAppliances|HandBlenders"/>
    <x v="71"/>
    <n v="699"/>
    <n v="1599"/>
    <n v="900"/>
    <n v="0.5"/>
    <n v="0.56000000000000005"/>
    <x v="15"/>
    <n v="1729"/>
    <n v="2764671"/>
  </r>
  <r>
    <x v="925"/>
    <s v="Home&amp;Kitchen|Kitchen&amp;HomeAppliances|Vacuum,Cleaning&amp;Ironing|Vacuums&amp;FloorCare|Vacuums|HandheldVacuums"/>
    <x v="87"/>
    <n v="6999"/>
    <n v="14999"/>
    <n v="8000"/>
    <n v="0.9"/>
    <n v="0.53"/>
    <x v="1"/>
    <n v="1728"/>
    <n v="25918272"/>
  </r>
  <r>
    <x v="926"/>
    <s v="Computers&amp;Accessories|Accessories&amp;Peripherals|Cables&amp;Accessories|Cables|USBCables"/>
    <x v="8"/>
    <n v="210"/>
    <n v="399"/>
    <n v="189"/>
    <n v="0.56999999999999995"/>
    <n v="0.47"/>
    <x v="1"/>
    <n v="1717"/>
    <n v="685083"/>
  </r>
  <r>
    <x v="927"/>
    <s v="Home&amp;Kitchen|Heating,Cooling&amp;AirQuality|RoomHeaters|ElectricHeaters"/>
    <x v="93"/>
    <n v="2169"/>
    <n v="3279"/>
    <n v="1110"/>
    <n v="0.48"/>
    <n v="0.34"/>
    <x v="1"/>
    <n v="1716"/>
    <n v="5626764"/>
  </r>
  <r>
    <x v="928"/>
    <s v="Electronics|HomeTheater,TV&amp;Video|Televisions|SmartTelevisions"/>
    <x v="29"/>
    <n v="29999"/>
    <n v="50999"/>
    <n v="21000"/>
    <n v="0.46"/>
    <n v="0.41"/>
    <x v="0"/>
    <n v="1712"/>
    <n v="87310288"/>
  </r>
  <r>
    <x v="929"/>
    <s v="Computers&amp;Accessories|Accessories&amp;Peripherals|LaptopAccessories|Lapdesks"/>
    <x v="53"/>
    <n v="999"/>
    <n v="2499"/>
    <n v="1500"/>
    <n v="0.33"/>
    <n v="0.6"/>
    <x v="2"/>
    <n v="1690"/>
    <n v="4223310"/>
  </r>
  <r>
    <x v="930"/>
    <s v="Electronics|Mobiles&amp;Accessories|MobileAccessories|Chargers|AutomobileChargers"/>
    <x v="36"/>
    <n v="873"/>
    <n v="1699"/>
    <n v="826"/>
    <n v="0.4"/>
    <n v="0.49"/>
    <x v="0"/>
    <n v="1680"/>
    <n v="2854320"/>
  </r>
  <r>
    <x v="931"/>
    <s v="Home&amp;Kitchen|Kitchen&amp;HomeAppliances|SmallKitchenAppliances|MiniFoodProcessors&amp;Choppers"/>
    <x v="127"/>
    <n v="949"/>
    <n v="1999"/>
    <n v="1050"/>
    <n v="0.8"/>
    <n v="0.53"/>
    <x v="7"/>
    <n v="1679"/>
    <n v="3356321"/>
  </r>
  <r>
    <x v="932"/>
    <s v="OfficeProducts|OfficePaperProducts|Paper|Stationery|Notebooks,WritingPads&amp;Diaries|CompositionNotebooks"/>
    <x v="126"/>
    <n v="165"/>
    <n v="165"/>
    <n v="0"/>
    <n v="0.42"/>
    <n v="0"/>
    <x v="3"/>
    <n v="1674"/>
    <n v="276210"/>
  </r>
  <r>
    <x v="933"/>
    <s v="Home&amp;Kitchen|Kitchen&amp;HomeAppliances|SmallKitchenAppliances|SandwichMakers"/>
    <x v="35"/>
    <n v="929"/>
    <n v="1300"/>
    <n v="371"/>
    <n v="0.21"/>
    <n v="0.28999999999999998"/>
    <x v="6"/>
    <n v="1672"/>
    <n v="2173600"/>
  </r>
  <r>
    <x v="934"/>
    <s v="Computers&amp;Accessories|Accessories&amp;Peripherals|LaptopAccessories|Lapdesks"/>
    <x v="53"/>
    <n v="899"/>
    <n v="1999"/>
    <n v="1100"/>
    <n v="0.21"/>
    <n v="0.55000000000000004"/>
    <x v="0"/>
    <n v="1667"/>
    <n v="3332333"/>
  </r>
  <r>
    <x v="935"/>
    <s v="Computers&amp;Accessories|Accessories&amp;Peripherals|USBHubs"/>
    <x v="117"/>
    <n v="1187"/>
    <n v="1929"/>
    <n v="742"/>
    <n v="0.22"/>
    <n v="0.38"/>
    <x v="1"/>
    <n v="1662"/>
    <n v="3205998"/>
  </r>
  <r>
    <x v="936"/>
    <s v="Home&amp;Kitchen|Kitchen&amp;HomeAppliances|SmallKitchenAppliances|Mills&amp;Grinders|WetGrinders"/>
    <x v="98"/>
    <n v="3710"/>
    <n v="4330"/>
    <n v="620"/>
    <n v="0.33"/>
    <n v="0.14000000000000001"/>
    <x v="8"/>
    <n v="1662"/>
    <n v="7196460"/>
  </r>
  <r>
    <x v="937"/>
    <s v="Home&amp;Kitchen|Kitchen&amp;HomeAppliances|Vacuum,Cleaning&amp;Ironing|Irons,Steamers&amp;Accessories|LintShavers"/>
    <x v="145"/>
    <n v="245"/>
    <n v="299"/>
    <n v="54"/>
    <n v="0.78"/>
    <n v="0.18"/>
    <x v="1"/>
    <n v="1660"/>
    <n v="496340"/>
  </r>
  <r>
    <x v="938"/>
    <s v="Electronics|HomeTheater,TV&amp;Video|Televisions|SmartTelevisions"/>
    <x v="29"/>
    <n v="21990"/>
    <n v="34990"/>
    <n v="13000"/>
    <n v="0.8"/>
    <n v="0.37"/>
    <x v="2"/>
    <n v="1657"/>
    <n v="57978430"/>
  </r>
  <r>
    <x v="939"/>
    <s v="Home&amp;Kitchen|Kitchen&amp;HomeAppliances|SmallKitchenAppliances|MiniFoodProcessors&amp;Choppers"/>
    <x v="127"/>
    <n v="999"/>
    <n v="1499"/>
    <n v="500"/>
    <n v="0.77"/>
    <n v="0.33"/>
    <x v="1"/>
    <n v="1646"/>
    <n v="2467354"/>
  </r>
  <r>
    <x v="940"/>
    <s v="Home&amp;Kitchen|Kitchen&amp;HomeAppliances|SmallKitchenAppliances|DigitalKitchenScales"/>
    <x v="30"/>
    <n v="295"/>
    <n v="599"/>
    <n v="304"/>
    <n v="0.55000000000000004"/>
    <n v="0.51"/>
    <x v="7"/>
    <n v="1644"/>
    <n v="984756"/>
  </r>
  <r>
    <x v="941"/>
    <s v="Electronics|Mobiles&amp;Accessories|Smartphones&amp;BasicMobiles|BasicMobiles"/>
    <x v="10"/>
    <n v="3799"/>
    <n v="5299"/>
    <n v="1500"/>
    <n v="0.55000000000000004"/>
    <n v="0.28000000000000003"/>
    <x v="9"/>
    <n v="1641"/>
    <n v="8695659"/>
  </r>
  <r>
    <x v="942"/>
    <s v="Electronics|HomeTheater,TV&amp;Video|Televisions|SmartTelevisions"/>
    <x v="29"/>
    <n v="12499"/>
    <n v="22990"/>
    <n v="10491"/>
    <n v="0.59"/>
    <n v="0.46"/>
    <x v="2"/>
    <n v="1611"/>
    <n v="37036890"/>
  </r>
  <r>
    <x v="943"/>
    <s v="Electronics|HomeTheater,TV&amp;Video|Televisions|SmartTelevisions"/>
    <x v="29"/>
    <n v="35999"/>
    <n v="49990"/>
    <n v="13991"/>
    <n v="0.1"/>
    <n v="0.28000000000000003"/>
    <x v="2"/>
    <n v="1611"/>
    <n v="80533890"/>
  </r>
  <r>
    <x v="944"/>
    <s v="Computers&amp;Accessories|Accessories&amp;Peripherals|Keyboards,Mice&amp;InputDevices|Mice"/>
    <x v="23"/>
    <n v="299"/>
    <n v="599"/>
    <n v="300"/>
    <n v="0.76"/>
    <n v="0.5"/>
    <x v="1"/>
    <n v="1597"/>
    <n v="956603"/>
  </r>
  <r>
    <x v="945"/>
    <s v="Electronics|HomeTheater,TV&amp;Video|Accessories|RemoteControls"/>
    <x v="158"/>
    <n v="299"/>
    <n v="899"/>
    <n v="600"/>
    <n v="0.18"/>
    <n v="0.67"/>
    <x v="7"/>
    <n v="1588"/>
    <n v="1427612"/>
  </r>
  <r>
    <x v="946"/>
    <s v="Home&amp;Kitchen|Kitchen&amp;HomeAppliances|Vacuum,Cleaning&amp;Ironing|Irons,Steamers&amp;Accessories|Irons|DryIrons"/>
    <x v="27"/>
    <n v="479"/>
    <n v="1000"/>
    <n v="521"/>
    <n v="0.55000000000000004"/>
    <n v="0.52"/>
    <x v="5"/>
    <n v="1559"/>
    <n v="1559000"/>
  </r>
  <r>
    <x v="947"/>
    <s v="Home&amp;Kitchen|Heating,Cooling&amp;AirQuality|RoomHeaters|HeatConvectors"/>
    <x v="184"/>
    <n v="2199"/>
    <n v="2990"/>
    <n v="791"/>
    <n v="0.57999999999999996"/>
    <n v="0.26"/>
    <x v="4"/>
    <n v="1558"/>
    <n v="4658420"/>
  </r>
  <r>
    <x v="948"/>
    <s v="Home&amp;Kitchen|Kitchen&amp;HomeAppliances|SmallKitchenAppliances|MiniFoodProcessors&amp;Choppers"/>
    <x v="127"/>
    <n v="1599"/>
    <n v="1999"/>
    <n v="400"/>
    <n v="0"/>
    <n v="0.2"/>
    <x v="0"/>
    <n v="1558"/>
    <n v="3114442"/>
  </r>
  <r>
    <x v="949"/>
    <s v="Electronics|HomeTheater,TV&amp;Video|Televisions|SmartTelevisions"/>
    <x v="29"/>
    <n v="32990"/>
    <n v="54990"/>
    <n v="22000"/>
    <n v="0.56999999999999995"/>
    <n v="0.4"/>
    <x v="1"/>
    <n v="1555"/>
    <n v="85509450"/>
  </r>
  <r>
    <x v="950"/>
    <s v="Computers&amp;Accessories|Accessories&amp;Peripherals|USBGadgets|Lamps"/>
    <x v="90"/>
    <n v="298"/>
    <n v="999"/>
    <n v="701"/>
    <n v="0.56999999999999995"/>
    <n v="0.7"/>
    <x v="2"/>
    <n v="1552"/>
    <n v="1550448"/>
  </r>
  <r>
    <x v="951"/>
    <s v="Computers&amp;Accessories|Accessories&amp;Peripherals|Adapters|USBtoUSBAdapters"/>
    <x v="151"/>
    <n v="149"/>
    <n v="399"/>
    <n v="250"/>
    <n v="0.54"/>
    <n v="0.63"/>
    <x v="7"/>
    <n v="1540"/>
    <n v="614460"/>
  </r>
  <r>
    <x v="952"/>
    <s v="Computers&amp;Accessories|Accessories&amp;Peripherals|Keyboards,Mice&amp;InputDevices|Keyboard&amp;MiceAccessories|MousePads"/>
    <x v="113"/>
    <n v="230"/>
    <n v="999"/>
    <n v="769"/>
    <n v="0.42"/>
    <n v="0.77"/>
    <x v="5"/>
    <n v="1528"/>
    <n v="1526472"/>
  </r>
  <r>
    <x v="953"/>
    <s v="Home&amp;Kitchen|Kitchen&amp;HomeAppliances|SmallKitchenAppliances|Kettles&amp;HotWaterDispensers|ElectricKettles"/>
    <x v="11"/>
    <n v="1180"/>
    <n v="1440"/>
    <n v="260"/>
    <n v="0.42"/>
    <n v="0.18"/>
    <x v="5"/>
    <n v="1527"/>
    <n v="2198880"/>
  </r>
  <r>
    <x v="954"/>
    <s v="Electronics|Mobiles&amp;Accessories|MobileAccessories|StylusPens"/>
    <x v="73"/>
    <n v="2599"/>
    <n v="6999"/>
    <n v="4400"/>
    <n v="0.69"/>
    <n v="0.63"/>
    <x v="3"/>
    <n v="1526"/>
    <n v="10680474"/>
  </r>
  <r>
    <x v="954"/>
    <s v="Electronics|Mobiles&amp;Accessories|MobileAccessories|StylusPens"/>
    <x v="73"/>
    <n v="2599"/>
    <n v="6999"/>
    <n v="4400"/>
    <n v="0.18"/>
    <n v="0.63"/>
    <x v="3"/>
    <n v="1526"/>
    <n v="10680474"/>
  </r>
  <r>
    <x v="955"/>
    <s v="Electronics|HomeTheater,TV&amp;Video|Televisions|SmartTelevisions"/>
    <x v="29"/>
    <n v="26999"/>
    <n v="42999"/>
    <n v="16000"/>
    <n v="0.55000000000000004"/>
    <n v="0.37"/>
    <x v="5"/>
    <n v="1510"/>
    <n v="64928490"/>
  </r>
  <r>
    <x v="956"/>
    <s v="Electronics|HomeTheater,TV&amp;Video|Televisions|SmartTelevisions"/>
    <x v="29"/>
    <n v="10499"/>
    <n v="19499"/>
    <n v="9000"/>
    <n v="0.51"/>
    <n v="0.46"/>
    <x v="5"/>
    <n v="1510"/>
    <n v="29443490"/>
  </r>
  <r>
    <x v="957"/>
    <s v="Computers&amp;Accessories|Accessories&amp;Peripherals|Cables&amp;Accessories|Cables|USBCables"/>
    <x v="8"/>
    <n v="249"/>
    <n v="499"/>
    <n v="250"/>
    <n v="0.51"/>
    <n v="0.5"/>
    <x v="1"/>
    <n v="1508"/>
    <n v="752492"/>
  </r>
  <r>
    <x v="958"/>
    <s v="Home&amp;Kitchen|Kitchen&amp;HomeAppliances|SmallKitchenAppliances|MiniFoodProcessors&amp;Choppers"/>
    <x v="127"/>
    <n v="1414"/>
    <n v="2799"/>
    <n v="1385"/>
    <n v="0.51"/>
    <n v="0.49"/>
    <x v="7"/>
    <n v="1498"/>
    <n v="4192902"/>
  </r>
  <r>
    <x v="959"/>
    <s v="Electronics|Mobiles&amp;Accessories|MobileAccessories|Mounts|Bedstand&amp;DeskMounts"/>
    <x v="170"/>
    <n v="499"/>
    <n v="1899"/>
    <n v="1400"/>
    <n v="0.59"/>
    <n v="0.74"/>
    <x v="1"/>
    <n v="1475"/>
    <n v="2801025"/>
  </r>
  <r>
    <x v="960"/>
    <s v="Home&amp;Kitchen|HomeStorage&amp;Organization|LaundryOrganization|LaundryBaskets"/>
    <x v="110"/>
    <n v="351"/>
    <n v="1099"/>
    <n v="748"/>
    <n v="0.17"/>
    <n v="0.68"/>
    <x v="8"/>
    <n v="1470"/>
    <n v="1615530"/>
  </r>
  <r>
    <x v="961"/>
    <s v="Computers&amp;Accessories|Accessories&amp;Peripherals|Keyboards,Mice&amp;InputDevices|GraphicTablets"/>
    <x v="91"/>
    <n v="499"/>
    <n v="1399"/>
    <n v="900"/>
    <n v="0.5"/>
    <n v="0.64"/>
    <x v="6"/>
    <n v="1462"/>
    <n v="2045338"/>
  </r>
  <r>
    <x v="962"/>
    <s v="Home&amp;Kitchen|Kitchen&amp;HomeAppliances|Coffee,Tea&amp;Espresso|DripCoffeeMachines"/>
    <x v="156"/>
    <n v="293"/>
    <n v="499"/>
    <n v="206"/>
    <n v="0.4"/>
    <n v="0.41"/>
    <x v="1"/>
    <n v="1456"/>
    <n v="726544"/>
  </r>
  <r>
    <x v="963"/>
    <s v="Computers&amp;Accessories|Accessories&amp;Peripherals|Cables&amp;Accessories|Cables|USBCables"/>
    <x v="8"/>
    <n v="299"/>
    <n v="699"/>
    <n v="400"/>
    <n v="0.43"/>
    <n v="0.56999999999999995"/>
    <x v="6"/>
    <n v="1454"/>
    <n v="1016346"/>
  </r>
  <r>
    <x v="964"/>
    <s v="Electronics|Mobiles&amp;Accessories|MobileAccessories|Cases&amp;Covers|BasicCases"/>
    <x v="147"/>
    <n v="474"/>
    <n v="1799"/>
    <n v="1325"/>
    <n v="0.78"/>
    <n v="0.74"/>
    <x v="2"/>
    <n v="1454"/>
    <n v="2615746"/>
  </r>
  <r>
    <x v="965"/>
    <s v="Home&amp;Kitchen|Kitchen&amp;HomeAppliances|WaterPurifiers&amp;Accessories|WaterPurifierAccessories"/>
    <x v="105"/>
    <n v="499"/>
    <n v="999"/>
    <n v="500"/>
    <n v="0.59"/>
    <n v="0.5"/>
    <x v="2"/>
    <n v="1436"/>
    <n v="1434564"/>
  </r>
  <r>
    <x v="966"/>
    <s v="Computers&amp;Accessories|Accessories&amp;Peripherals|Cables&amp;Accessories|Cables|USBCables"/>
    <x v="8"/>
    <n v="179"/>
    <n v="399"/>
    <n v="220"/>
    <n v="0.62"/>
    <n v="0.55000000000000004"/>
    <x v="7"/>
    <n v="1423"/>
    <n v="567777"/>
  </r>
  <r>
    <x v="967"/>
    <s v="Computers&amp;Accessories|Accessories&amp;Peripherals|Cables&amp;Accessories|Cables|USBCables"/>
    <x v="8"/>
    <n v="149"/>
    <n v="399"/>
    <n v="250"/>
    <n v="0.69"/>
    <n v="0.63"/>
    <x v="7"/>
    <n v="1423"/>
    <n v="567777"/>
  </r>
  <r>
    <x v="968"/>
    <s v="Computers&amp;Accessories|Accessories&amp;Peripherals|Cables&amp;Accessories|Cables|USBCables"/>
    <x v="8"/>
    <n v="179"/>
    <n v="399"/>
    <n v="220"/>
    <n v="0.63"/>
    <n v="0.55000000000000004"/>
    <x v="7"/>
    <n v="1423"/>
    <n v="567777"/>
  </r>
  <r>
    <x v="966"/>
    <s v="Computers&amp;Accessories|Accessories&amp;Peripherals|Cables&amp;Accessories|Cables|USBCables"/>
    <x v="8"/>
    <n v="179"/>
    <n v="399"/>
    <n v="220"/>
    <n v="0.61"/>
    <n v="0.55000000000000004"/>
    <x v="7"/>
    <n v="1423"/>
    <n v="567777"/>
  </r>
  <r>
    <x v="966"/>
    <s v="Computers&amp;Accessories|Accessories&amp;Peripherals|Cables&amp;Accessories|Cables|USBCables"/>
    <x v="8"/>
    <n v="179"/>
    <n v="399"/>
    <n v="220"/>
    <n v="0.61"/>
    <n v="0.55000000000000004"/>
    <x v="7"/>
    <n v="1423"/>
    <n v="567777"/>
  </r>
  <r>
    <x v="969"/>
    <s v="Home&amp;Kitchen|Kitchen&amp;HomeAppliances|SmallKitchenAppliances|MixerGrinders"/>
    <x v="31"/>
    <n v="5490"/>
    <n v="7200"/>
    <n v="1710"/>
    <n v="0.59"/>
    <n v="0.24"/>
    <x v="3"/>
    <n v="1408"/>
    <n v="10137600"/>
  </r>
  <r>
    <x v="970"/>
    <s v="Home&amp;Kitchen|Kitchen&amp;HomeAppliances|SmallKitchenAppliances|EggBoilers"/>
    <x v="76"/>
    <n v="1052"/>
    <n v="1790"/>
    <n v="738"/>
    <n v="0.55000000000000004"/>
    <n v="0.41"/>
    <x v="2"/>
    <n v="1404"/>
    <n v="2513160"/>
  </r>
  <r>
    <x v="971"/>
    <s v="Computers&amp;Accessories|Accessories&amp;Peripherals|Cables&amp;Accessories|CableConnectionProtectors"/>
    <x v="122"/>
    <n v="99"/>
    <n v="999"/>
    <n v="900"/>
    <n v="0.8"/>
    <n v="0.9"/>
    <x v="7"/>
    <n v="1396"/>
    <n v="1394604"/>
  </r>
  <r>
    <x v="971"/>
    <s v="Computers&amp;Accessories|Accessories&amp;Peripherals|Cables&amp;Accessories|CableConnectionProtectors"/>
    <x v="122"/>
    <n v="99"/>
    <n v="999"/>
    <n v="900"/>
    <n v="0.8"/>
    <n v="0.9"/>
    <x v="7"/>
    <n v="1396"/>
    <n v="1394604"/>
  </r>
  <r>
    <x v="972"/>
    <s v="Home&amp;Kitchen|Kitchen&amp;HomeAppliances|Vacuum,Cleaning&amp;Ironing|Irons,Steamers&amp;Accessories|Irons|SteamIrons"/>
    <x v="37"/>
    <n v="3299"/>
    <n v="4995"/>
    <n v="1696"/>
    <n v="0.56999999999999995"/>
    <n v="0.34"/>
    <x v="4"/>
    <n v="1393"/>
    <n v="6958035"/>
  </r>
  <r>
    <x v="973"/>
    <s v="Electronics|HomeTheater,TV&amp;Video|Accessories|RemoteControls"/>
    <x v="158"/>
    <n v="195"/>
    <n v="499"/>
    <n v="304"/>
    <n v="0.8"/>
    <n v="0.61"/>
    <x v="8"/>
    <n v="1383"/>
    <n v="690117"/>
  </r>
  <r>
    <x v="974"/>
    <s v="Home&amp;Kitchen|Kitchen&amp;HomeAppliances|WaterPurifiers&amp;Accessories|WaterPurifierAccessories"/>
    <x v="105"/>
    <n v="199"/>
    <n v="400"/>
    <n v="201"/>
    <n v="0.42"/>
    <n v="0.5"/>
    <x v="1"/>
    <n v="1379"/>
    <n v="551600"/>
  </r>
  <r>
    <x v="975"/>
    <s v="Electronics|HomeTheater,TV&amp;Video|Televisions|SmartTelevisions"/>
    <x v="29"/>
    <n v="30990"/>
    <n v="49990"/>
    <n v="19000"/>
    <n v="0.75"/>
    <n v="0.38"/>
    <x v="2"/>
    <n v="1376"/>
    <n v="68786240"/>
  </r>
  <r>
    <x v="976"/>
    <s v="Electronics|HomeTheater,TV&amp;Video|Televisions|SmartTelevisions"/>
    <x v="29"/>
    <n v="47990"/>
    <n v="79990"/>
    <n v="32000"/>
    <n v="0.15"/>
    <n v="0.4"/>
    <x v="2"/>
    <n v="1376"/>
    <n v="110066240"/>
  </r>
  <r>
    <x v="977"/>
    <s v="Electronics|Mobiles&amp;Accessories|Smartphones&amp;BasicMobiles|Smartphones"/>
    <x v="2"/>
    <n v="7915"/>
    <n v="9999"/>
    <n v="2084"/>
    <n v="0.53"/>
    <n v="0.21"/>
    <x v="2"/>
    <n v="1376"/>
    <n v="13758624"/>
  </r>
  <r>
    <x v="978"/>
    <s v="Computers&amp;Accessories|Printers,Inks&amp;Accessories|Inks,Toners&amp;Cartridges|InkjetInkRefills&amp;Kits"/>
    <x v="185"/>
    <n v="549"/>
    <n v="1999"/>
    <n v="1450"/>
    <n v="0"/>
    <n v="0.73"/>
    <x v="2"/>
    <n v="1367"/>
    <n v="2732633"/>
  </r>
  <r>
    <x v="979"/>
    <s v="Home&amp;Kitchen|Kitchen&amp;HomeAppliances|Vacuum,Cleaning&amp;Ironing|Irons,Steamers&amp;Accessories|LintShavers"/>
    <x v="145"/>
    <n v="279"/>
    <n v="599"/>
    <n v="320"/>
    <n v="0.48"/>
    <n v="0.53"/>
    <x v="9"/>
    <n v="1367"/>
    <n v="818833"/>
  </r>
  <r>
    <x v="980"/>
    <s v="Home&amp;Kitchen|Heating,Cooling&amp;AirQuality|Fans|CeilingFans"/>
    <x v="47"/>
    <n v="1999"/>
    <n v="4775"/>
    <n v="2776"/>
    <n v="0.62"/>
    <n v="0.57999999999999996"/>
    <x v="5"/>
    <n v="1353"/>
    <n v="6460575"/>
  </r>
  <r>
    <x v="981"/>
    <s v="Electronics|HomeTheater,TV&amp;Video|Accessories|RemoteControls"/>
    <x v="158"/>
    <n v="199"/>
    <n v="399"/>
    <n v="200"/>
    <n v="0.8"/>
    <n v="0.5"/>
    <x v="5"/>
    <n v="1335"/>
    <n v="532665"/>
  </r>
  <r>
    <x v="982"/>
    <s v="Electronics|HomeTheater,TV&amp;Video|Accessories|RemoteControls"/>
    <x v="158"/>
    <n v="199"/>
    <n v="399"/>
    <n v="200"/>
    <n v="0.8"/>
    <n v="0.5"/>
    <x v="5"/>
    <n v="1335"/>
    <n v="532665"/>
  </r>
  <r>
    <x v="983"/>
    <s v="Electronics|Mobiles&amp;Accessories|MobileAccessories|Chargers|WallChargers"/>
    <x v="61"/>
    <n v="649"/>
    <n v="999"/>
    <n v="350"/>
    <n v="0.5"/>
    <n v="0.35"/>
    <x v="5"/>
    <n v="1315"/>
    <n v="1313685"/>
  </r>
  <r>
    <x v="984"/>
    <s v="Computers&amp;Accessories|Accessories&amp;Peripherals|Cables&amp;Accessories|Cables|USBCables"/>
    <x v="8"/>
    <n v="139"/>
    <n v="999"/>
    <n v="860"/>
    <n v="0.5"/>
    <n v="0.86"/>
    <x v="7"/>
    <n v="1313"/>
    <n v="1311687"/>
  </r>
  <r>
    <x v="985"/>
    <s v="Computers&amp;Accessories|Accessories&amp;Peripherals|Cables&amp;Accessories|Cables|USBCables"/>
    <x v="8"/>
    <n v="149"/>
    <n v="999"/>
    <n v="850"/>
    <n v="0.8"/>
    <n v="0.85"/>
    <x v="7"/>
    <n v="1313"/>
    <n v="1311687"/>
  </r>
  <r>
    <x v="984"/>
    <s v="Computers&amp;Accessories|Accessories&amp;Peripherals|Cables&amp;Accessories|Cables|USBCables"/>
    <x v="8"/>
    <n v="139"/>
    <n v="999"/>
    <n v="860"/>
    <n v="0.36"/>
    <n v="0.86"/>
    <x v="7"/>
    <n v="1313"/>
    <n v="1311687"/>
  </r>
  <r>
    <x v="986"/>
    <s v="Home&amp;Kitchen|Kitchen&amp;HomeAppliances|SmallKitchenAppliances|HandBlenders"/>
    <x v="71"/>
    <n v="549"/>
    <n v="999"/>
    <n v="450"/>
    <n v="0.6"/>
    <n v="0.45"/>
    <x v="7"/>
    <n v="1313"/>
    <n v="1311687"/>
  </r>
  <r>
    <x v="987"/>
    <s v="Home&amp;Kitchen|Kitchen&amp;HomeAppliances|WaterPurifiers&amp;Accessories|WaterPurifierAccessories"/>
    <x v="105"/>
    <n v="185"/>
    <n v="599"/>
    <n v="414"/>
    <n v="0.6"/>
    <n v="0.69"/>
    <x v="6"/>
    <n v="1306"/>
    <n v="782294"/>
  </r>
  <r>
    <x v="988"/>
    <s v="Home&amp;Kitchen|Heating,Cooling&amp;AirQuality|WaterHeaters&amp;Geysers|InstantWaterHeaters"/>
    <x v="26"/>
    <n v="2699"/>
    <n v="4700"/>
    <n v="2001"/>
    <n v="0.63"/>
    <n v="0.43"/>
    <x v="5"/>
    <n v="1296"/>
    <n v="6091200"/>
  </r>
  <r>
    <x v="989"/>
    <s v="Home&amp;Kitchen|Kitchen&amp;HomeAppliances|Vacuum,Cleaning&amp;Ironing|Irons,Steamers&amp;Accessories|Irons|SteamIrons"/>
    <x v="37"/>
    <n v="3190"/>
    <n v="4195"/>
    <n v="1005"/>
    <n v="0.38"/>
    <n v="0.24"/>
    <x v="7"/>
    <n v="1282"/>
    <n v="5377990"/>
  </r>
  <r>
    <x v="990"/>
    <s v="Computers&amp;Accessories|Accessories&amp;Peripherals|PCGamingPeripherals|GamingKeyboards"/>
    <x v="148"/>
    <n v="2649"/>
    <n v="3499"/>
    <n v="850"/>
    <n v="0.73"/>
    <n v="0.24"/>
    <x v="3"/>
    <n v="1271"/>
    <n v="4447229"/>
  </r>
  <r>
    <x v="991"/>
    <s v="Electronics|HomeTheater,TV&amp;Video|Televisions|SmartTelevisions"/>
    <x v="29"/>
    <n v="9999"/>
    <n v="27990"/>
    <n v="17991"/>
    <n v="0.45"/>
    <n v="0.64"/>
    <x v="5"/>
    <n v="1269"/>
    <n v="35519310"/>
  </r>
  <r>
    <x v="992"/>
    <s v="OfficeProducts|OfficePaperProducts|Paper|Stationery|Notebooks,WritingPads&amp;Diaries|CompositionNotebooks"/>
    <x v="126"/>
    <n v="67"/>
    <n v="75"/>
    <n v="8"/>
    <n v="0.62"/>
    <n v="0.11"/>
    <x v="1"/>
    <n v="1269"/>
    <n v="95175"/>
  </r>
  <r>
    <x v="993"/>
    <s v="Electronics|HomeTheater,TV&amp;Video|Televisions|SmartTelevisions"/>
    <x v="29"/>
    <n v="20990"/>
    <n v="44990"/>
    <n v="24000"/>
    <n v="0.7"/>
    <n v="0.53"/>
    <x v="1"/>
    <n v="1259"/>
    <n v="56642410"/>
  </r>
  <r>
    <x v="994"/>
    <s v="Home&amp;Kitchen|Kitchen&amp;HomeAppliances|SmallKitchenAppliances|EggBoilers"/>
    <x v="76"/>
    <n v="368"/>
    <n v="699"/>
    <n v="331"/>
    <n v="0.74"/>
    <n v="0.47"/>
    <x v="1"/>
    <n v="1240"/>
    <n v="866760"/>
  </r>
  <r>
    <x v="995"/>
    <s v="Electronics|HomeTheater,TV&amp;Video|Accessories|Cables|HDMICables"/>
    <x v="0"/>
    <n v="173"/>
    <n v="999"/>
    <n v="826"/>
    <n v="0.55000000000000004"/>
    <n v="0.83"/>
    <x v="2"/>
    <n v="1237"/>
    <n v="1235763"/>
  </r>
  <r>
    <x v="996"/>
    <s v="Electronics|HomeTheater,TV&amp;Video|Accessories|TVMounts,Stands&amp;Turntables|TVWall&amp;CeilingMounts"/>
    <x v="176"/>
    <n v="399"/>
    <n v="999"/>
    <n v="600"/>
    <n v="0.75"/>
    <n v="0.6"/>
    <x v="7"/>
    <n v="1236"/>
    <n v="1234764"/>
  </r>
  <r>
    <x v="997"/>
    <s v="Computers&amp;Accessories|Accessories&amp;Peripherals|Keyboards,Mice&amp;InputDevices|GraphicTablets"/>
    <x v="91"/>
    <n v="249"/>
    <n v="600"/>
    <n v="351"/>
    <n v="0.64"/>
    <n v="0.59"/>
    <x v="7"/>
    <n v="1208"/>
    <n v="724800"/>
  </r>
  <r>
    <x v="998"/>
    <s v="Home&amp;Kitchen|Kitchen&amp;HomeAppliances|SmallKitchenAppliances|WaffleMakers&amp;Irons"/>
    <x v="186"/>
    <n v="1199"/>
    <n v="2400"/>
    <n v="1201"/>
    <n v="0.44"/>
    <n v="0.5"/>
    <x v="6"/>
    <n v="1202"/>
    <n v="2884800"/>
  </r>
  <r>
    <x v="999"/>
    <s v="Electronics|HomeTheater,TV&amp;Video|Accessories|RemoteControls"/>
    <x v="158"/>
    <n v="299"/>
    <n v="1199"/>
    <n v="900"/>
    <n v="0.35"/>
    <n v="0.75"/>
    <x v="6"/>
    <n v="1193"/>
    <n v="1430407"/>
  </r>
  <r>
    <x v="1000"/>
    <s v="Electronics|Mobiles&amp;Accessories|MobileAccessories|Mounts|HandlebarMounts"/>
    <x v="187"/>
    <n v="689"/>
    <n v="1999"/>
    <n v="1310"/>
    <n v="0.63"/>
    <n v="0.66"/>
    <x v="2"/>
    <n v="1193"/>
    <n v="2384807"/>
  </r>
  <r>
    <x v="1001"/>
    <s v="Home&amp;Kitchen|Kitchen&amp;HomeAppliances|Vacuum,Cleaning&amp;Ironing|Vacuums&amp;FloorCare|Vacuums|CanisterVacuums"/>
    <x v="43"/>
    <n v="5999"/>
    <n v="9999"/>
    <n v="4000"/>
    <n v="0.04"/>
    <n v="0.4"/>
    <x v="5"/>
    <n v="1191"/>
    <n v="11908809"/>
  </r>
  <r>
    <x v="1002"/>
    <s v="Home&amp;Kitchen|Heating,Cooling&amp;AirQuality|WaterHeaters&amp;Geysers|InstantWaterHeaters"/>
    <x v="26"/>
    <n v="1190"/>
    <n v="2550"/>
    <n v="1360"/>
    <n v="0.57999999999999996"/>
    <n v="0.53"/>
    <x v="4"/>
    <n v="1181"/>
    <n v="3011550"/>
  </r>
  <r>
    <x v="1003"/>
    <s v="Computers&amp;Accessories|Accessories&amp;Peripherals|Keyboards,Mice&amp;InputDevices|GraphicTablets"/>
    <x v="91"/>
    <n v="235"/>
    <n v="1599"/>
    <n v="1364"/>
    <n v="0.65"/>
    <n v="0.85"/>
    <x v="4"/>
    <n v="1173"/>
    <n v="1875627"/>
  </r>
  <r>
    <x v="1004"/>
    <s v="Electronics|Headphones,Earbuds&amp;Accessories|Headphones|In-Ear"/>
    <x v="1"/>
    <n v="499"/>
    <n v="1299"/>
    <n v="800"/>
    <n v="0.52"/>
    <n v="0.62"/>
    <x v="6"/>
    <n v="1173"/>
    <n v="1523727"/>
  </r>
  <r>
    <x v="1005"/>
    <s v="Home&amp;Kitchen|Heating,Cooling&amp;AirQuality|RoomHeaters|ElectricHeaters"/>
    <x v="93"/>
    <n v="999"/>
    <n v="2000"/>
    <n v="1001"/>
    <n v="0.33"/>
    <n v="0.5"/>
    <x v="4"/>
    <n v="1163"/>
    <n v="2326000"/>
  </r>
  <r>
    <x v="1006"/>
    <s v="Electronics|HomeTheater,TV&amp;Video|Accessories|TVMounts,Stands&amp;Turntables|TVWall&amp;CeilingMounts"/>
    <x v="176"/>
    <n v="399"/>
    <n v="799"/>
    <n v="400"/>
    <n v="0.56000000000000005"/>
    <n v="0.5"/>
    <x v="1"/>
    <n v="1161"/>
    <n v="927639"/>
  </r>
  <r>
    <x v="1007"/>
    <s v="Home&amp;Kitchen|Heating,Cooling&amp;AirQuality|RoomHeaters|ElectricHeaters"/>
    <x v="93"/>
    <n v="3487.77"/>
    <n v="4990"/>
    <n v="1502.23"/>
    <n v="0.5"/>
    <n v="0.3"/>
    <x v="1"/>
    <n v="1127"/>
    <n v="5623730"/>
  </r>
  <r>
    <x v="1008"/>
    <s v="Computers&amp;Accessories|Accessories&amp;Peripherals|Cables&amp;Accessories|Cables|USBCables"/>
    <x v="8"/>
    <n v="347"/>
    <n v="999"/>
    <n v="652"/>
    <n v="0.51"/>
    <n v="0.65"/>
    <x v="9"/>
    <n v="1121"/>
    <n v="1119879"/>
  </r>
  <r>
    <x v="1009"/>
    <s v="Car&amp;Motorbike|CarAccessories|InteriorAccessories|AirPurifiers&amp;Ionizers"/>
    <x v="188"/>
    <n v="2339"/>
    <n v="4000"/>
    <n v="1661"/>
    <n v="0.67"/>
    <n v="0.42"/>
    <x v="4"/>
    <n v="1118"/>
    <n v="4472000"/>
  </r>
  <r>
    <x v="1010"/>
    <s v="Home&amp;Kitchen|HomeStorage&amp;Organization|LaundryOrganization|LaundryBaskets"/>
    <x v="110"/>
    <n v="219"/>
    <n v="249"/>
    <n v="30"/>
    <n v="0.52"/>
    <n v="0.12"/>
    <x v="7"/>
    <n v="1108"/>
    <n v="275892"/>
  </r>
  <r>
    <x v="1011"/>
    <s v="Home&amp;Kitchen|Kitchen&amp;HomeAppliances|Vacuum,Cleaning&amp;Ironing|Irons,Steamers&amp;Accessories|Irons|DryIrons"/>
    <x v="27"/>
    <n v="699"/>
    <n v="850"/>
    <n v="151"/>
    <n v="0"/>
    <n v="0.18"/>
    <x v="1"/>
    <n v="1106"/>
    <n v="940100"/>
  </r>
  <r>
    <x v="1012"/>
    <s v="Computers&amp;Accessories|Accessories&amp;Peripherals|Cables&amp;Accessories|Cables|USBCables"/>
    <x v="8"/>
    <n v="345"/>
    <n v="999"/>
    <n v="654"/>
    <m/>
    <n v="0.65"/>
    <x v="8"/>
    <n v="1097"/>
    <n v="1095903"/>
  </r>
  <r>
    <x v="1013"/>
    <s v="Computers&amp;Accessories|Accessories&amp;Peripherals|LaptopAccessories|Bags&amp;Sleeves|LaptopSleeves&amp;Slipcases"/>
    <x v="59"/>
    <n v="269"/>
    <n v="1099"/>
    <n v="830"/>
    <m/>
    <n v="0.76"/>
    <x v="1"/>
    <n v="1092"/>
    <n v="1200108"/>
  </r>
  <r>
    <x v="1014"/>
    <s v="Home&amp;Kitchen|Kitchen&amp;HomeAppliances|WaterPurifiers&amp;Accessories|WaterPurifierAccessories"/>
    <x v="105"/>
    <n v="379"/>
    <n v="919"/>
    <n v="540"/>
    <m/>
    <n v="0.59"/>
    <x v="7"/>
    <n v="1090"/>
    <n v="1001710"/>
  </r>
  <r>
    <x v="1015"/>
    <s v="Computers&amp;Accessories|Accessories&amp;Peripherals|LaptopAccessories|Lapdesks"/>
    <x v="53"/>
    <n v="599"/>
    <n v="3999"/>
    <n v="3400"/>
    <m/>
    <n v="0.85"/>
    <x v="6"/>
    <n v="1087"/>
    <n v="4346913"/>
  </r>
  <r>
    <x v="1016"/>
    <s v="Home&amp;Kitchen|Kitchen&amp;HomeAppliances|SmallKitchenAppliances|MixerGrinders"/>
    <x v="31"/>
    <n v="2199"/>
    <n v="3895"/>
    <n v="1696"/>
    <m/>
    <n v="0.44"/>
    <x v="6"/>
    <n v="1085"/>
    <n v="4226075"/>
  </r>
  <r>
    <x v="1017"/>
    <s v="Electronics|HomeTheater,TV&amp;Video|Accessories|RemoteControls"/>
    <x v="158"/>
    <n v="249"/>
    <n v="799"/>
    <n v="550"/>
    <m/>
    <n v="0.69"/>
    <x v="4"/>
    <n v="1079"/>
    <n v="862121"/>
  </r>
  <r>
    <x v="1018"/>
    <s v="Computers&amp;Accessories|Accessories&amp;Peripherals|Cables&amp;Accessories|Cables|USBCables"/>
    <x v="8"/>
    <n v="199"/>
    <n v="999"/>
    <n v="800"/>
    <m/>
    <n v="0.8"/>
    <x v="6"/>
    <n v="1075"/>
    <n v="1073925"/>
  </r>
  <r>
    <x v="1019"/>
    <s v="Computers&amp;Accessories|Accessories&amp;Peripherals|Cables&amp;Accessories|Cables|USBCables"/>
    <x v="8"/>
    <n v="249"/>
    <n v="931"/>
    <n v="682"/>
    <m/>
    <n v="0.73"/>
    <x v="6"/>
    <n v="1075"/>
    <n v="1000825"/>
  </r>
  <r>
    <x v="1020"/>
    <s v="Computers&amp;Accessories|Accessories&amp;Peripherals|Cables&amp;Accessories|Cables|USBCables"/>
    <x v="8"/>
    <n v="89"/>
    <n v="800"/>
    <n v="711"/>
    <m/>
    <n v="0.89"/>
    <x v="6"/>
    <n v="1075"/>
    <n v="860000"/>
  </r>
  <r>
    <x v="1021"/>
    <s v="Computers&amp;Accessories|Accessories&amp;Peripherals|Cables&amp;Accessories|Cables|USBCables"/>
    <x v="8"/>
    <n v="99"/>
    <n v="800"/>
    <n v="701"/>
    <m/>
    <n v="0.88"/>
    <x v="6"/>
    <n v="1075"/>
    <n v="860000"/>
  </r>
  <r>
    <x v="1018"/>
    <s v="Computers&amp;Accessories|Accessories&amp;Peripherals|Cables&amp;Accessories|Cables|USBCables"/>
    <x v="8"/>
    <n v="199"/>
    <n v="999"/>
    <n v="800"/>
    <m/>
    <n v="0.8"/>
    <x v="6"/>
    <n v="1075"/>
    <n v="1073925"/>
  </r>
  <r>
    <x v="1022"/>
    <s v="Home&amp;Kitchen|Kitchen&amp;HomeAppliances|SmallKitchenAppliances|Kettles&amp;HotWaterDispensers|Kettle&amp;ToasterSets"/>
    <x v="39"/>
    <n v="549"/>
    <n v="1000"/>
    <n v="451"/>
    <m/>
    <n v="0.45"/>
    <x v="11"/>
    <n v="1074"/>
    <n v="1074000"/>
  </r>
  <r>
    <x v="1023"/>
    <s v="Home&amp;Kitchen|Kitchen&amp;HomeAppliances|SewingMachines&amp;Accessories|Sewing&amp;EmbroideryMachines"/>
    <x v="94"/>
    <n v="1484"/>
    <n v="2499"/>
    <n v="1015"/>
    <m/>
    <n v="0.41"/>
    <x v="8"/>
    <n v="1067"/>
    <n v="2666433"/>
  </r>
  <r>
    <x v="1024"/>
    <s v="Home&amp;Kitchen|Kitchen&amp;HomeAppliances|SmallKitchenAppliances|Kettles&amp;HotWaterDispensers|Kettle&amp;ToasterSets"/>
    <x v="39"/>
    <n v="479"/>
    <n v="1999"/>
    <n v="1520"/>
    <m/>
    <n v="0.76"/>
    <x v="13"/>
    <n v="1066"/>
    <n v="2130934"/>
  </r>
  <r>
    <x v="1025"/>
    <s v="Home&amp;Kitchen|Kitchen&amp;HomeAppliances|Coffee,Tea&amp;Espresso|CoffeePresses"/>
    <x v="189"/>
    <n v="1099"/>
    <n v="1500"/>
    <n v="401"/>
    <m/>
    <n v="0.27"/>
    <x v="3"/>
    <n v="1065"/>
    <n v="1597500"/>
  </r>
  <r>
    <x v="1026"/>
    <s v="Home&amp;Kitchen|HomeStorage&amp;Organization|LaundryOrganization|LaundryBaskets"/>
    <x v="110"/>
    <n v="355"/>
    <n v="899"/>
    <n v="544"/>
    <m/>
    <n v="0.61"/>
    <x v="1"/>
    <n v="1051"/>
    <n v="944849"/>
  </r>
  <r>
    <x v="1027"/>
    <s v="Computers&amp;Accessories|Accessories&amp;Peripherals|Cables&amp;Accessories|Cables|USBCables"/>
    <x v="8"/>
    <n v="719"/>
    <n v="1499"/>
    <n v="780"/>
    <m/>
    <n v="0.52"/>
    <x v="1"/>
    <n v="1045"/>
    <n v="1566455"/>
  </r>
  <r>
    <x v="1028"/>
    <s v="Computers&amp;Accessories|Accessories&amp;Peripherals|Cables&amp;Accessories|Cables|USBCables"/>
    <x v="8"/>
    <n v="719"/>
    <n v="1499"/>
    <n v="780"/>
    <m/>
    <n v="0.52"/>
    <x v="1"/>
    <n v="1045"/>
    <n v="1566455"/>
  </r>
  <r>
    <x v="1029"/>
    <s v="Home&amp;Kitchen|Kitchen&amp;HomeAppliances|SmallKitchenAppliances|SandwichMakers"/>
    <x v="35"/>
    <n v="1474"/>
    <n v="4650"/>
    <n v="3176"/>
    <m/>
    <n v="0.68"/>
    <x v="1"/>
    <n v="1045"/>
    <n v="4859250"/>
  </r>
  <r>
    <x v="1030"/>
    <s v="Electronics|HomeTheater,TV&amp;Video|Televisions|SmartTelevisions"/>
    <x v="29"/>
    <n v="15990"/>
    <n v="23990"/>
    <n v="8000"/>
    <m/>
    <n v="0.33"/>
    <x v="2"/>
    <n v="1035"/>
    <n v="24829650"/>
  </r>
  <r>
    <x v="1031"/>
    <s v="Home&amp;Kitchen|Kitchen&amp;HomeAppliances|SmallKitchenAppliances|HandBlenders"/>
    <x v="71"/>
    <n v="1999"/>
    <n v="2499"/>
    <n v="500"/>
    <m/>
    <n v="0.2"/>
    <x v="1"/>
    <n v="1034"/>
    <n v="2583966"/>
  </r>
  <r>
    <x v="1032"/>
    <s v="Computers&amp;Accessories|Accessories&amp;Peripherals|Keyboards,Mice&amp;InputDevices|Keyboard&amp;MiceAccessories|MousePads"/>
    <x v="113"/>
    <n v="499"/>
    <n v="999"/>
    <n v="500"/>
    <m/>
    <n v="0.5"/>
    <x v="0"/>
    <n v="1030"/>
    <n v="1028970"/>
  </r>
  <r>
    <x v="1033"/>
    <s v="Electronics|HomeTheater,TV&amp;Video|Accessories|Cables|HDMICables"/>
    <x v="0"/>
    <n v="609"/>
    <n v="1500"/>
    <n v="891"/>
    <m/>
    <n v="0.59"/>
    <x v="3"/>
    <n v="1029"/>
    <n v="1543500"/>
  </r>
  <r>
    <x v="1034"/>
    <s v="Computers&amp;Accessories|Accessories&amp;Peripherals|Keyboards,Mice&amp;InputDevices|GraphicTablets"/>
    <x v="91"/>
    <n v="354"/>
    <n v="1500"/>
    <n v="1146"/>
    <m/>
    <n v="0.76"/>
    <x v="7"/>
    <n v="1026"/>
    <n v="1539000"/>
  </r>
  <r>
    <x v="1035"/>
    <s v="Home&amp;Kitchen|Kitchen&amp;HomeAppliances|Vacuum,Cleaning&amp;Ironing|Irons,Steamers&amp;Accessories|LintShavers"/>
    <x v="145"/>
    <n v="475"/>
    <n v="999"/>
    <n v="524"/>
    <m/>
    <n v="0.52"/>
    <x v="1"/>
    <n v="1021"/>
    <n v="1019979"/>
  </r>
  <r>
    <x v="1036"/>
    <s v="Home&amp;Kitchen|Heating,Cooling&amp;AirQuality|RoomHeaters|FanHeaters"/>
    <x v="69"/>
    <n v="9590"/>
    <n v="15999"/>
    <n v="6409"/>
    <m/>
    <n v="0.4"/>
    <x v="1"/>
    <n v="1017"/>
    <n v="16270983"/>
  </r>
  <r>
    <x v="1037"/>
    <s v="Home&amp;Kitchen|Kitchen&amp;HomeAppliances|Vacuum,Cleaning&amp;Ironing|PressureWashers,Steam&amp;WindowCleaners"/>
    <x v="190"/>
    <n v="4789"/>
    <n v="8990"/>
    <n v="4201"/>
    <m/>
    <n v="0.47"/>
    <x v="2"/>
    <n v="1017"/>
    <n v="9142830"/>
  </r>
  <r>
    <x v="1038"/>
    <s v="Home&amp;Kitchen|Kitchen&amp;HomeAppliances|Vacuum,Cleaning&amp;Ironing|Irons,Steamers&amp;Accessories|LintShavers"/>
    <x v="145"/>
    <n v="299"/>
    <n v="499"/>
    <n v="200"/>
    <m/>
    <n v="0.4"/>
    <x v="6"/>
    <n v="1015"/>
    <n v="506485"/>
  </r>
  <r>
    <x v="1039"/>
    <s v="Home&amp;Kitchen|Kitchen&amp;HomeAppliances|WaterPurifiers&amp;Accessories|WaterPurifierAccessories"/>
    <x v="105"/>
    <n v="215"/>
    <n v="1499"/>
    <n v="1284"/>
    <m/>
    <n v="0.86"/>
    <x v="6"/>
    <n v="1004"/>
    <n v="1504996"/>
  </r>
  <r>
    <x v="1040"/>
    <s v="Electronics|HomeTheater,TV&amp;Video|Televisions|SmartTelevisions"/>
    <x v="29"/>
    <n v="18999"/>
    <n v="35000"/>
    <n v="16001"/>
    <m/>
    <n v="0.46"/>
    <x v="7"/>
    <n v="1001"/>
    <n v="35035000"/>
  </r>
  <r>
    <x v="1041"/>
    <s v="Computers&amp;Accessories|Accessories&amp;Peripherals|Cables&amp;Accessories|Cables|USBCables"/>
    <x v="8"/>
    <n v="249"/>
    <n v="999"/>
    <n v="750"/>
    <m/>
    <n v="0.75"/>
    <x v="17"/>
    <n v="1000"/>
    <n v="999000"/>
  </r>
  <r>
    <x v="1042"/>
    <s v="Home&amp;Kitchen|Kitchen&amp;HomeAppliances|Vacuum,Cleaning&amp;Ironing|Vacuums&amp;FloorCare|Vacuums|HandheldVacuums"/>
    <x v="87"/>
    <n v="2099"/>
    <n v="2499"/>
    <n v="400"/>
    <m/>
    <n v="0.16"/>
    <x v="18"/>
    <n v="992"/>
    <n v="2479008"/>
  </r>
  <r>
    <x v="1043"/>
    <s v="Electronics|GeneralPurposeBatteries&amp;BatteryChargers|DisposableBatteries"/>
    <x v="44"/>
    <n v="159"/>
    <n v="180"/>
    <n v="21"/>
    <m/>
    <n v="0.12"/>
    <x v="2"/>
    <n v="989"/>
    <n v="178020"/>
  </r>
  <r>
    <x v="1044"/>
    <s v="Home&amp;Kitchen|Kitchen&amp;HomeAppliances|SmallKitchenAppliances|Kettles&amp;HotWaterDispensers|Kettle&amp;ToasterSets"/>
    <x v="39"/>
    <n v="809"/>
    <n v="1545"/>
    <n v="736"/>
    <m/>
    <n v="0.48"/>
    <x v="8"/>
    <n v="976"/>
    <n v="1507920"/>
  </r>
  <r>
    <x v="1045"/>
    <s v="Computers&amp;Accessories|Accessories&amp;Peripherals|Cables&amp;Accessories|Cables|USBCables"/>
    <x v="8"/>
    <n v="389"/>
    <n v="1099"/>
    <n v="710"/>
    <m/>
    <n v="0.65"/>
    <x v="2"/>
    <n v="974"/>
    <n v="1070426"/>
  </r>
  <r>
    <x v="1046"/>
    <s v="Computers&amp;Accessories|Accessories&amp;Peripherals|Cables&amp;Accessories|Cables|USBCables"/>
    <x v="8"/>
    <n v="339"/>
    <n v="1099"/>
    <n v="760"/>
    <m/>
    <n v="0.69"/>
    <x v="2"/>
    <n v="974"/>
    <n v="1070426"/>
  </r>
  <r>
    <x v="1045"/>
    <s v="Computers&amp;Accessories|Accessories&amp;Peripherals|Cables&amp;Accessories|Cables|USBCables"/>
    <x v="8"/>
    <n v="389"/>
    <n v="1099"/>
    <n v="710"/>
    <m/>
    <n v="0.65"/>
    <x v="2"/>
    <n v="974"/>
    <n v="1070426"/>
  </r>
  <r>
    <x v="1047"/>
    <s v="Home&amp;Kitchen|Heating,Cooling&amp;AirQuality|WaterHeaters&amp;Geysers|StorageWaterHeaters"/>
    <x v="85"/>
    <n v="5499"/>
    <n v="11500"/>
    <n v="6001"/>
    <m/>
    <n v="0.52"/>
    <x v="6"/>
    <n v="959"/>
    <n v="11028500"/>
  </r>
  <r>
    <x v="1048"/>
    <s v="Home&amp;Kitchen|Heating,Cooling&amp;AirQuality|WaterHeaters&amp;Geysers|InstantWaterHeaters"/>
    <x v="26"/>
    <n v="3599"/>
    <n v="7290"/>
    <n v="3691"/>
    <m/>
    <n v="0.51"/>
    <x v="6"/>
    <n v="942"/>
    <n v="6867180"/>
  </r>
  <r>
    <x v="1049"/>
    <s v="Electronics|HomeTheater,TV&amp;Video|Accessories|RemoteControls"/>
    <x v="158"/>
    <n v="299"/>
    <n v="999"/>
    <n v="700"/>
    <m/>
    <n v="0.7"/>
    <x v="4"/>
    <n v="928"/>
    <n v="927072"/>
  </r>
  <r>
    <x v="1050"/>
    <s v="Home&amp;Kitchen|Kitchen&amp;HomeAppliances|SmallKitchenAppliances|Kettles&amp;HotWaterDispensers|Kettle&amp;ToasterSets"/>
    <x v="39"/>
    <n v="664"/>
    <n v="1490"/>
    <n v="826"/>
    <m/>
    <n v="0.55000000000000004"/>
    <x v="1"/>
    <n v="925"/>
    <n v="1378250"/>
  </r>
  <r>
    <x v="1051"/>
    <s v="Computers&amp;Accessories|Accessories&amp;Peripherals|Cables&amp;Accessories|Cables|USBCables"/>
    <x v="8"/>
    <n v="499"/>
    <n v="899"/>
    <n v="400"/>
    <m/>
    <n v="0.44"/>
    <x v="5"/>
    <n v="919"/>
    <n v="826181"/>
  </r>
  <r>
    <x v="1052"/>
    <s v="Electronics|HomeTheater,TV&amp;Video|Accessories|Cables|HDMICables"/>
    <x v="0"/>
    <n v="598"/>
    <n v="4999"/>
    <n v="4401"/>
    <m/>
    <n v="0.88"/>
    <x v="5"/>
    <n v="910"/>
    <n v="4549090"/>
  </r>
  <r>
    <x v="1053"/>
    <s v="Computers&amp;Accessories|Accessories&amp;Peripherals|LaptopAccessories|NotebookComputerStands"/>
    <x v="57"/>
    <n v="299"/>
    <n v="1499"/>
    <n v="1200"/>
    <m/>
    <n v="0.8"/>
    <x v="5"/>
    <n v="903"/>
    <n v="1353597"/>
  </r>
  <r>
    <x v="1054"/>
    <s v="Electronics|HomeTheater,TV&amp;Video|Televisions|SmartTelevisions"/>
    <x v="29"/>
    <n v="7299"/>
    <n v="19125"/>
    <n v="11826"/>
    <m/>
    <n v="0.62"/>
    <x v="13"/>
    <n v="902"/>
    <n v="17250750"/>
  </r>
  <r>
    <x v="1055"/>
    <s v="Home&amp;Kitchen|Kitchen&amp;HomeAppliances|Vacuum,Cleaning&amp;Ironing|Irons,Steamers&amp;Accessories|LintShavers"/>
    <x v="145"/>
    <n v="678"/>
    <n v="1499"/>
    <n v="821"/>
    <m/>
    <n v="0.55000000000000004"/>
    <x v="5"/>
    <n v="900"/>
    <n v="1349100"/>
  </r>
  <r>
    <x v="1056"/>
    <s v="Home&amp;Kitchen|Heating,Cooling&amp;AirQuality|Fans|CeilingFans"/>
    <x v="47"/>
    <n v="2599"/>
    <n v="4780"/>
    <n v="2181"/>
    <m/>
    <n v="0.46"/>
    <x v="6"/>
    <n v="898"/>
    <n v="4292440"/>
  </r>
  <r>
    <x v="1057"/>
    <s v="Electronics|HomeTheater,TV&amp;Video|AVReceivers&amp;Amplifiers"/>
    <x v="191"/>
    <n v="1990"/>
    <n v="3100"/>
    <n v="1110"/>
    <m/>
    <n v="0.36"/>
    <x v="7"/>
    <n v="897"/>
    <n v="2780700"/>
  </r>
  <r>
    <x v="1058"/>
    <s v="Electronics|HomeTheater,TV&amp;Video|Accessories|RemoteControls"/>
    <x v="158"/>
    <n v="349"/>
    <n v="999"/>
    <n v="650"/>
    <m/>
    <n v="0.65"/>
    <x v="7"/>
    <n v="839"/>
    <n v="838161"/>
  </r>
  <r>
    <x v="1059"/>
    <s v="Computers&amp;Accessories|Accessories&amp;Peripherals|Cables&amp;Accessories|Cables|USBCables"/>
    <x v="8"/>
    <n v="389"/>
    <n v="999"/>
    <n v="610"/>
    <m/>
    <n v="0.61"/>
    <x v="2"/>
    <n v="838"/>
    <n v="837162"/>
  </r>
  <r>
    <x v="1060"/>
    <s v="Computers&amp;Accessories|Accessories&amp;Peripherals|Cables&amp;Accessories|Cables|USBCables"/>
    <x v="8"/>
    <n v="349"/>
    <n v="999"/>
    <n v="650"/>
    <m/>
    <n v="0.65"/>
    <x v="2"/>
    <n v="838"/>
    <n v="837162"/>
  </r>
  <r>
    <x v="1061"/>
    <s v="Home&amp;Kitchen|Kitchen&amp;HomeAppliances|SmallKitchenAppliances|WaffleMakers&amp;Irons"/>
    <x v="186"/>
    <n v="899"/>
    <n v="1999"/>
    <n v="1100"/>
    <m/>
    <n v="0.55000000000000004"/>
    <x v="7"/>
    <n v="832"/>
    <n v="1663168"/>
  </r>
  <r>
    <x v="1062"/>
    <s v="Electronics|WearableTechnology|SmartWatches"/>
    <x v="17"/>
    <n v="2499"/>
    <n v="5999"/>
    <n v="3500"/>
    <m/>
    <n v="0.57999999999999996"/>
    <x v="8"/>
    <n v="828"/>
    <n v="4967172"/>
  </r>
  <r>
    <x v="1063"/>
    <s v="Home&amp;Kitchen|Kitchen&amp;HomeAppliances|SmallKitchenAppliances|EggBoilers"/>
    <x v="76"/>
    <n v="1624"/>
    <n v="2495"/>
    <n v="871"/>
    <m/>
    <n v="0.35"/>
    <x v="1"/>
    <n v="827"/>
    <n v="2063365"/>
  </r>
  <r>
    <x v="1064"/>
    <s v="Computers&amp;Accessories|Accessories&amp;Peripherals|Cables&amp;Accessories|Cables|SATACables"/>
    <x v="192"/>
    <n v="349"/>
    <n v="999"/>
    <n v="650"/>
    <m/>
    <n v="0.65"/>
    <x v="6"/>
    <n v="817"/>
    <n v="816183"/>
  </r>
  <r>
    <x v="1065"/>
    <s v="Computers&amp;Accessories|Accessories&amp;Peripherals|Cables&amp;Accessories|Cables|USBCables"/>
    <x v="8"/>
    <n v="970"/>
    <n v="1799"/>
    <n v="829"/>
    <m/>
    <n v="0.46"/>
    <x v="3"/>
    <n v="815"/>
    <n v="1466185"/>
  </r>
  <r>
    <x v="1065"/>
    <s v="Computers&amp;Accessories|Accessories&amp;Peripherals|Cables&amp;Accessories|Cables|USBCables"/>
    <x v="8"/>
    <n v="970"/>
    <n v="1799"/>
    <n v="829"/>
    <m/>
    <n v="0.46"/>
    <x v="3"/>
    <n v="815"/>
    <n v="1466185"/>
  </r>
  <r>
    <x v="1065"/>
    <s v="Computers&amp;Accessories|Accessories&amp;Peripherals|Cables&amp;Accessories|Cables|USBCables"/>
    <x v="8"/>
    <n v="970"/>
    <n v="1799"/>
    <n v="829"/>
    <m/>
    <n v="0.46"/>
    <x v="3"/>
    <n v="815"/>
    <n v="1466185"/>
  </r>
  <r>
    <x v="1066"/>
    <s v="Computers&amp;Accessories|Accessories&amp;Peripherals|Cables&amp;Accessories|Cables|USBCables"/>
    <x v="8"/>
    <n v="225"/>
    <n v="499"/>
    <n v="274"/>
    <m/>
    <n v="0.55000000000000004"/>
    <x v="1"/>
    <n v="789"/>
    <n v="393711"/>
  </r>
  <r>
    <x v="1067"/>
    <s v="Home&amp;Kitchen|Heating,Cooling&amp;AirQuality|RoomHeaters|HalogenHeaters"/>
    <x v="193"/>
    <n v="1409"/>
    <n v="1639"/>
    <n v="230"/>
    <m/>
    <n v="0.14000000000000001"/>
    <x v="8"/>
    <n v="787"/>
    <n v="1289893"/>
  </r>
  <r>
    <x v="1068"/>
    <s v="Home&amp;Kitchen|Kitchen&amp;HomeAppliances|SmallKitchenAppliances|InductionCooktop"/>
    <x v="25"/>
    <n v="1999"/>
    <n v="3300"/>
    <n v="1301"/>
    <m/>
    <n v="0.39"/>
    <x v="5"/>
    <n v="780"/>
    <n v="2574000"/>
  </r>
  <r>
    <x v="1069"/>
    <s v="Home&amp;Kitchen|Kitchen&amp;HomeAppliances|SmallKitchenAppliances|MixerGrinders"/>
    <x v="31"/>
    <n v="3041.67"/>
    <n v="5999"/>
    <n v="2957.33"/>
    <m/>
    <n v="0.49"/>
    <x v="7"/>
    <n v="777"/>
    <n v="4661223"/>
  </r>
  <r>
    <x v="1070"/>
    <s v="Home&amp;Kitchen|Kitchen&amp;HomeAppliances|Vacuum,Cleaning&amp;Ironing|Irons,Steamers&amp;Accessories|Irons|SteamIrons"/>
    <x v="37"/>
    <n v="1799"/>
    <n v="2599"/>
    <n v="800"/>
    <m/>
    <n v="0.31"/>
    <x v="11"/>
    <n v="771"/>
    <n v="2003829"/>
  </r>
  <r>
    <x v="1071"/>
    <s v="Electronics|WearableTechnology|SmartWatches"/>
    <x v="17"/>
    <n v="2999"/>
    <n v="11999"/>
    <n v="9000"/>
    <m/>
    <n v="0.75"/>
    <x v="0"/>
    <n v="768"/>
    <n v="9215232"/>
  </r>
  <r>
    <x v="1072"/>
    <s v="Computers&amp;Accessories|Accessories&amp;Peripherals|Cables&amp;Accessories|Cables|USBCables"/>
    <x v="8"/>
    <n v="299"/>
    <n v="999"/>
    <n v="700"/>
    <m/>
    <n v="0.7"/>
    <x v="2"/>
    <n v="766"/>
    <n v="765234"/>
  </r>
  <r>
    <x v="1073"/>
    <s v="Electronics|WearableTechnology|SmartWatches"/>
    <x v="17"/>
    <n v="4999"/>
    <n v="6999"/>
    <n v="2000"/>
    <m/>
    <n v="0.28999999999999998"/>
    <x v="4"/>
    <n v="758"/>
    <n v="5305242"/>
  </r>
  <r>
    <x v="1074"/>
    <s v="Home&amp;Kitchen|Kitchen&amp;HomeAppliances|Vacuum,Cleaning&amp;Ironing|Vacuums&amp;FloorCare|Vacuums|HandheldVacuums"/>
    <x v="87"/>
    <n v="3179"/>
    <n v="6999"/>
    <n v="3820"/>
    <m/>
    <n v="0.55000000000000004"/>
    <x v="7"/>
    <n v="743"/>
    <n v="5200257"/>
  </r>
  <r>
    <x v="1075"/>
    <s v="Home&amp;Kitchen|Heating,Cooling&amp;AirQuality|WaterHeaters&amp;Geysers|InstantWaterHeaters"/>
    <x v="26"/>
    <n v="2699"/>
    <n v="3799"/>
    <n v="1100"/>
    <m/>
    <n v="0.28999999999999998"/>
    <x v="7"/>
    <n v="727"/>
    <n v="2761873"/>
  </r>
  <r>
    <x v="1076"/>
    <s v="Electronics|Mobiles&amp;Accessories|MobileAccessories|Maintenance,Upkeep&amp;Repairs|ScreenProtectors"/>
    <x v="51"/>
    <n v="150"/>
    <n v="599"/>
    <n v="449"/>
    <m/>
    <n v="0.75"/>
    <x v="2"/>
    <n v="714"/>
    <n v="427686"/>
  </r>
  <r>
    <x v="1077"/>
    <s v="Home&amp;Kitchen|Kitchen&amp;HomeAppliances|SmallKitchenAppliances|Kettles&amp;HotWaterDispensers|ElectricKettles"/>
    <x v="11"/>
    <n v="809"/>
    <n v="1950"/>
    <n v="1141"/>
    <m/>
    <n v="0.59"/>
    <x v="6"/>
    <n v="710"/>
    <n v="1384500"/>
  </r>
  <r>
    <x v="1078"/>
    <s v="Electronics|HomeTheater,TV&amp;Video|Accessories|RemoteControls"/>
    <x v="158"/>
    <n v="299"/>
    <n v="599"/>
    <n v="300"/>
    <m/>
    <n v="0.5"/>
    <x v="8"/>
    <n v="708"/>
    <n v="424092"/>
  </r>
  <r>
    <x v="1079"/>
    <s v="Home&amp;Kitchen|Kitchen&amp;HomeAppliances|Coffee,Tea&amp;Espresso|DripCoffeeMachines"/>
    <x v="156"/>
    <n v="249"/>
    <n v="400"/>
    <n v="151"/>
    <m/>
    <n v="0.38"/>
    <x v="1"/>
    <n v="693"/>
    <n v="277200"/>
  </r>
  <r>
    <x v="1080"/>
    <s v="Computers&amp;Accessories|Accessories&amp;Peripherals|TabletAccessories|ScreenProtectors"/>
    <x v="51"/>
    <n v="399"/>
    <n v="1499"/>
    <n v="1100"/>
    <m/>
    <n v="0.73"/>
    <x v="7"/>
    <n v="691"/>
    <n v="1035809"/>
  </r>
  <r>
    <x v="1081"/>
    <s v="Computers&amp;Accessories|Accessories&amp;Peripherals|LaptopAccessories|Lapdesks"/>
    <x v="53"/>
    <n v="263"/>
    <n v="699"/>
    <n v="436"/>
    <m/>
    <n v="0.62"/>
    <x v="9"/>
    <n v="690"/>
    <n v="482310"/>
  </r>
  <r>
    <x v="1082"/>
    <s v="Home&amp;Kitchen|Kitchen&amp;HomeAppliances|Vacuum,Cleaning&amp;Ironing|Vacuums&amp;FloorCare|Vacuums|HandheldVacuums"/>
    <x v="87"/>
    <n v="1799"/>
    <n v="3295"/>
    <n v="1496"/>
    <m/>
    <n v="0.45"/>
    <x v="4"/>
    <n v="687"/>
    <n v="2263665"/>
  </r>
  <r>
    <x v="1083"/>
    <s v="Electronics|WearableTechnology|SmartWatches"/>
    <x v="17"/>
    <n v="899"/>
    <n v="3499"/>
    <n v="2600"/>
    <m/>
    <n v="0.74"/>
    <x v="19"/>
    <n v="681"/>
    <n v="2382819"/>
  </r>
  <r>
    <x v="1084"/>
    <s v="Electronics|Headphones,Earbuds&amp;Accessories|Headphones|In-Ear"/>
    <x v="1"/>
    <n v="1599"/>
    <n v="3490"/>
    <n v="1891"/>
    <m/>
    <n v="0.54"/>
    <x v="8"/>
    <n v="676"/>
    <n v="2359240"/>
  </r>
  <r>
    <x v="1085"/>
    <s v="Computers&amp;Accessories|Accessories&amp;Peripherals|TabletAccessories|ScreenProtectors"/>
    <x v="51"/>
    <n v="379"/>
    <n v="1499"/>
    <n v="1120"/>
    <m/>
    <n v="0.75"/>
    <x v="1"/>
    <n v="670"/>
    <n v="1004330"/>
  </r>
  <r>
    <x v="1086"/>
    <s v="Computers&amp;Accessories|Accessories&amp;Peripherals|Cables&amp;Accessories|Cables|USBCables"/>
    <x v="8"/>
    <n v="348"/>
    <n v="1499"/>
    <n v="1151"/>
    <m/>
    <n v="0.77"/>
    <x v="5"/>
    <n v="656"/>
    <n v="983344"/>
  </r>
  <r>
    <x v="1086"/>
    <s v="Computers&amp;Accessories|Accessories&amp;Peripherals|Cables&amp;Accessories|Cables|USBCables"/>
    <x v="8"/>
    <n v="348"/>
    <n v="1499"/>
    <n v="1151"/>
    <m/>
    <n v="0.77"/>
    <x v="5"/>
    <n v="656"/>
    <n v="983344"/>
  </r>
  <r>
    <x v="1087"/>
    <s v="Home&amp;Kitchen|Heating,Cooling&amp;AirQuality|WaterHeaters&amp;Geysers|InstantWaterHeaters"/>
    <x v="26"/>
    <n v="2599"/>
    <n v="4560"/>
    <n v="1961"/>
    <m/>
    <n v="0.43"/>
    <x v="0"/>
    <n v="646"/>
    <n v="2945760"/>
  </r>
  <r>
    <x v="1088"/>
    <s v="Electronics|GeneralPurposeBatteries&amp;BatteryChargers|DisposableBatteries"/>
    <x v="44"/>
    <n v="149"/>
    <n v="180"/>
    <n v="31"/>
    <m/>
    <n v="0.17"/>
    <x v="0"/>
    <n v="644"/>
    <n v="115920"/>
  </r>
  <r>
    <x v="1089"/>
    <s v="Home&amp;Kitchen|Heating,Cooling&amp;AirQuality|WaterHeaters&amp;Geysers|InstantWaterHeaters"/>
    <x v="26"/>
    <n v="1049"/>
    <n v="2499"/>
    <n v="1450"/>
    <m/>
    <n v="0.57999999999999996"/>
    <x v="8"/>
    <n v="638"/>
    <n v="1594362"/>
  </r>
  <r>
    <x v="1090"/>
    <s v="Home&amp;Kitchen|Kitchen&amp;HomeAppliances|SmallKitchenAppliances|Kettles&amp;HotWaterDispensers|Kettle&amp;ToasterSets"/>
    <x v="39"/>
    <n v="1349"/>
    <n v="1850"/>
    <n v="501"/>
    <m/>
    <n v="0.27"/>
    <x v="0"/>
    <n v="638"/>
    <n v="1180300"/>
  </r>
  <r>
    <x v="1091"/>
    <s v="Home&amp;Kitchen|Kitchen&amp;HomeAppliances|SmallKitchenAppliances|EggBoilers"/>
    <x v="76"/>
    <n v="353"/>
    <n v="1199"/>
    <n v="846"/>
    <m/>
    <n v="0.71"/>
    <x v="2"/>
    <n v="629"/>
    <n v="754171"/>
  </r>
  <r>
    <x v="1092"/>
    <s v="Electronics|HomeTheater,TV&amp;Video|Accessories|3DGlasses"/>
    <x v="194"/>
    <n v="2699"/>
    <n v="3500"/>
    <n v="801"/>
    <m/>
    <n v="0.23"/>
    <x v="9"/>
    <n v="621"/>
    <n v="2173500"/>
  </r>
  <r>
    <x v="1093"/>
    <s v="Home&amp;Kitchen|Kitchen&amp;HomeAppliances|Coffee,Tea&amp;Espresso|DripCoffeeMachines"/>
    <x v="156"/>
    <n v="1189"/>
    <n v="2400"/>
    <n v="1211"/>
    <m/>
    <n v="0.5"/>
    <x v="1"/>
    <n v="618"/>
    <n v="1483200"/>
  </r>
  <r>
    <x v="1094"/>
    <s v="Home&amp;Kitchen|Kitchen&amp;HomeAppliances|SmallKitchenAppliances|VacuumSealers"/>
    <x v="67"/>
    <n v="429"/>
    <n v="999"/>
    <n v="570"/>
    <m/>
    <n v="0.56999999999999995"/>
    <x v="19"/>
    <n v="617"/>
    <n v="616383"/>
  </r>
  <r>
    <x v="1095"/>
    <s v="Computers&amp;Accessories|NetworkingDevices|NetworkAdapters|WirelessUSBAdapters"/>
    <x v="6"/>
    <n v="199"/>
    <n v="499"/>
    <n v="300"/>
    <m/>
    <n v="0.6"/>
    <x v="8"/>
    <n v="612"/>
    <n v="305388"/>
  </r>
  <r>
    <x v="1096"/>
    <s v="Home&amp;Kitchen|Kitchen&amp;HomeAppliances|Vacuum,Cleaning&amp;Ironing|Irons,Steamers&amp;Accessories|Irons|SteamIrons"/>
    <x v="37"/>
    <n v="2575"/>
    <n v="6700"/>
    <n v="4125"/>
    <m/>
    <n v="0.62"/>
    <x v="5"/>
    <n v="611"/>
    <n v="4093700"/>
  </r>
  <r>
    <x v="1097"/>
    <s v="Home&amp;Kitchen|Kitchen&amp;HomeAppliances|Vacuum,Cleaning&amp;Ironing|Irons,Steamers&amp;Accessories|LintShavers"/>
    <x v="145"/>
    <n v="453"/>
    <n v="999"/>
    <n v="546"/>
    <m/>
    <n v="0.55000000000000004"/>
    <x v="2"/>
    <n v="610"/>
    <n v="609390"/>
  </r>
  <r>
    <x v="1098"/>
    <s v="Home&amp;Kitchen|Kitchen&amp;HomeAppliances|Vacuum,Cleaning&amp;Ironing|Irons,Steamers&amp;Accessories|LintShavers"/>
    <x v="145"/>
    <n v="1099"/>
    <n v="1999"/>
    <n v="900"/>
    <m/>
    <n v="0.45"/>
    <x v="7"/>
    <n v="604"/>
    <n v="1207396"/>
  </r>
  <r>
    <x v="1099"/>
    <s v="Computers&amp;Accessories|Accessories&amp;Peripherals|Cables&amp;Accessories|Cables|USBCables"/>
    <x v="8"/>
    <n v="199"/>
    <n v="499"/>
    <n v="300"/>
    <m/>
    <n v="0.6"/>
    <x v="1"/>
    <n v="602"/>
    <n v="300398"/>
  </r>
  <r>
    <x v="1099"/>
    <s v="Computers&amp;Accessories|Accessories&amp;Peripherals|Cables&amp;Accessories|Cables|USBCables"/>
    <x v="8"/>
    <n v="199"/>
    <n v="499"/>
    <n v="300"/>
    <m/>
    <n v="0.6"/>
    <x v="1"/>
    <n v="602"/>
    <n v="300398"/>
  </r>
  <r>
    <x v="1099"/>
    <s v="Computers&amp;Accessories|Accessories&amp;Peripherals|Cables&amp;Accessories|Cables|USBCables"/>
    <x v="8"/>
    <n v="199"/>
    <n v="499"/>
    <n v="300"/>
    <m/>
    <n v="0.6"/>
    <x v="1"/>
    <n v="602"/>
    <n v="300398"/>
  </r>
  <r>
    <x v="1100"/>
    <s v="Electronics|Mobiles&amp;Accessories|MobileAccessories|Maintenance,Upkeep&amp;Repairs|ScreenProtectors"/>
    <x v="51"/>
    <n v="299"/>
    <n v="1199"/>
    <n v="900"/>
    <m/>
    <n v="0.75"/>
    <x v="3"/>
    <n v="596"/>
    <n v="714604"/>
  </r>
  <r>
    <x v="1101"/>
    <s v="Electronics|Headphones,Earbuds&amp;Accessories|Earpads"/>
    <x v="195"/>
    <n v="99"/>
    <n v="999"/>
    <n v="900"/>
    <m/>
    <n v="0.9"/>
    <x v="4"/>
    <n v="594"/>
    <n v="593406"/>
  </r>
  <r>
    <x v="1102"/>
    <s v="Electronics|HomeTheater,TV&amp;Video|Televisions|SmartTelevisions"/>
    <x v="29"/>
    <n v="8499"/>
    <n v="15999"/>
    <n v="7500"/>
    <m/>
    <n v="0.47"/>
    <x v="2"/>
    <n v="592"/>
    <n v="9471408"/>
  </r>
  <r>
    <x v="1103"/>
    <s v="Electronics|HomeTheater,TV&amp;Video|Accessories|RemoteControls"/>
    <x v="158"/>
    <n v="1299"/>
    <n v="1999"/>
    <n v="700"/>
    <m/>
    <n v="0.35"/>
    <x v="11"/>
    <n v="590"/>
    <n v="1179410"/>
  </r>
  <r>
    <x v="1104"/>
    <s v="Home&amp;Kitchen|Kitchen&amp;HomeAppliances|Coffee,Tea&amp;Espresso|StovetopEspressoPots"/>
    <x v="196"/>
    <n v="599"/>
    <n v="1299"/>
    <n v="700"/>
    <m/>
    <n v="0.54"/>
    <x v="5"/>
    <n v="590"/>
    <n v="766410"/>
  </r>
  <r>
    <x v="1105"/>
    <s v="Home&amp;Kitchen|Heating,Cooling&amp;AirQuality|WaterHeaters&amp;Geysers|InstantWaterHeaters"/>
    <x v="26"/>
    <n v="2790"/>
    <n v="4890"/>
    <n v="2100"/>
    <m/>
    <n v="0.43"/>
    <x v="6"/>
    <n v="588"/>
    <n v="2875320"/>
  </r>
  <r>
    <x v="1106"/>
    <s v="Home&amp;Kitchen|Kitchen&amp;HomeAppliances|SmallKitchenAppliances|DigitalKitchenScales"/>
    <x v="30"/>
    <n v="599"/>
    <n v="2799"/>
    <n v="2200"/>
    <m/>
    <n v="0.79"/>
    <x v="6"/>
    <n v="578"/>
    <n v="1617822"/>
  </r>
  <r>
    <x v="1107"/>
    <s v="Computers&amp;Accessories|Accessories&amp;Peripherals|Cables&amp;Accessories|Cables|USBCables"/>
    <x v="8"/>
    <n v="599"/>
    <n v="849"/>
    <n v="250"/>
    <m/>
    <n v="0.28999999999999998"/>
    <x v="3"/>
    <n v="577"/>
    <n v="489873"/>
  </r>
  <r>
    <x v="1108"/>
    <s v="Computers&amp;Accessories|Accessories&amp;Peripherals|Cables&amp;Accessories|Cables|USBCables"/>
    <x v="8"/>
    <n v="199"/>
    <n v="999"/>
    <n v="800"/>
    <m/>
    <n v="0.8"/>
    <x v="7"/>
    <n v="576"/>
    <n v="575424"/>
  </r>
  <r>
    <x v="1109"/>
    <s v="Electronics|HomeTheater,TV&amp;Video|Accessories|RemoteControls"/>
    <x v="158"/>
    <n v="799"/>
    <n v="1999"/>
    <n v="1200"/>
    <m/>
    <n v="0.6"/>
    <x v="14"/>
    <n v="576"/>
    <n v="1151424"/>
  </r>
  <r>
    <x v="1108"/>
    <s v="Computers&amp;Accessories|Accessories&amp;Peripherals|Cables&amp;Accessories|Cables|USBCables"/>
    <x v="8"/>
    <n v="199"/>
    <n v="999"/>
    <n v="800"/>
    <m/>
    <n v="0.8"/>
    <x v="7"/>
    <n v="575"/>
    <n v="574425"/>
  </r>
  <r>
    <x v="1110"/>
    <s v="Electronics|HomeTheater,TV&amp;Video|Televisions|SmartTelevisions"/>
    <x v="29"/>
    <n v="32990"/>
    <n v="56790"/>
    <n v="23800"/>
    <m/>
    <n v="0.42"/>
    <x v="2"/>
    <n v="567"/>
    <n v="32199930"/>
  </r>
  <r>
    <x v="1111"/>
    <s v="Home&amp;Kitchen|Kitchen&amp;HomeAppliances|SmallKitchenAppliances|SandwichMakers"/>
    <x v="35"/>
    <n v="2092"/>
    <n v="4600"/>
    <n v="2508"/>
    <m/>
    <n v="0.55000000000000004"/>
    <x v="2"/>
    <n v="562"/>
    <n v="2585200"/>
  </r>
  <r>
    <x v="1112"/>
    <s v="Home&amp;Kitchen|Heating,Cooling&amp;AirQuality|WaterHeaters&amp;Geysers|InstantWaterHeaters"/>
    <x v="26"/>
    <n v="3645"/>
    <n v="6070"/>
    <n v="2425"/>
    <m/>
    <n v="0.4"/>
    <x v="5"/>
    <n v="561"/>
    <n v="3405270"/>
  </r>
  <r>
    <x v="1113"/>
    <s v="Home&amp;Kitchen|Kitchen&amp;HomeAppliances|SmallKitchenAppliances|YogurtMakers"/>
    <x v="197"/>
    <n v="587"/>
    <n v="1295"/>
    <n v="708"/>
    <m/>
    <n v="0.55000000000000004"/>
    <x v="1"/>
    <n v="557"/>
    <n v="721315"/>
  </r>
  <r>
    <x v="1114"/>
    <s v="Home&amp;Kitchen|Heating,Cooling&amp;AirQuality|RoomHeaters|ElectricHeaters"/>
    <x v="93"/>
    <n v="949"/>
    <n v="2299"/>
    <n v="1350"/>
    <m/>
    <n v="0.59"/>
    <x v="11"/>
    <n v="550"/>
    <n v="1264450"/>
  </r>
  <r>
    <x v="1115"/>
    <s v="Home&amp;Kitchen|Kitchen&amp;HomeAppliances|SmallKitchenAppliances|HandMixers"/>
    <x v="77"/>
    <n v="474"/>
    <n v="1299"/>
    <n v="825"/>
    <m/>
    <n v="0.64"/>
    <x v="1"/>
    <n v="550"/>
    <n v="714450"/>
  </r>
  <r>
    <x v="1116"/>
    <s v="Home&amp;Kitchen|Kitchen&amp;HomeAppliances|SmallKitchenAppliances|HandBlenders"/>
    <x v="71"/>
    <n v="2799"/>
    <n v="3499"/>
    <n v="700"/>
    <m/>
    <n v="0.2"/>
    <x v="3"/>
    <n v="546"/>
    <n v="1910454"/>
  </r>
  <r>
    <x v="1117"/>
    <s v="Electronics|HomeTheater,TV&amp;Video|Accessories|RemoteControls"/>
    <x v="158"/>
    <n v="199"/>
    <n v="499"/>
    <n v="300"/>
    <m/>
    <n v="0.6"/>
    <x v="4"/>
    <n v="538"/>
    <n v="268462"/>
  </r>
  <r>
    <x v="1118"/>
    <s v="Computers&amp;Accessories|Accessories&amp;Peripherals|Cables&amp;Accessories|Cables|USBCables"/>
    <x v="8"/>
    <n v="209"/>
    <n v="499"/>
    <n v="290"/>
    <m/>
    <n v="0.57999999999999996"/>
    <x v="6"/>
    <n v="536"/>
    <n v="267464"/>
  </r>
  <r>
    <x v="1118"/>
    <s v="Computers&amp;Accessories|Accessories&amp;Peripherals|Cables&amp;Accessories|Cables|USBCables"/>
    <x v="8"/>
    <n v="209"/>
    <n v="499"/>
    <n v="290"/>
    <m/>
    <n v="0.57999999999999996"/>
    <x v="6"/>
    <n v="536"/>
    <n v="267464"/>
  </r>
  <r>
    <x v="1119"/>
    <s v="Home&amp;Kitchen|Kitchen&amp;HomeAppliances|WaterPurifiers&amp;Accessories|WaterFilters&amp;Purifiers"/>
    <x v="70"/>
    <n v="5395"/>
    <n v="19990"/>
    <n v="14595"/>
    <m/>
    <n v="0.73"/>
    <x v="0"/>
    <n v="535"/>
    <n v="10694650"/>
  </r>
  <r>
    <x v="1120"/>
    <s v="Home&amp;Kitchen|Kitchen&amp;HomeAppliances|SmallKitchenAppliances|StandMixers"/>
    <x v="198"/>
    <n v="5999"/>
    <n v="11495"/>
    <n v="5496"/>
    <m/>
    <n v="0.48"/>
    <x v="2"/>
    <n v="534"/>
    <n v="6138330"/>
  </r>
  <r>
    <x v="1121"/>
    <s v="Home&amp;Kitchen|Kitchen&amp;HomeAppliances|SmallKitchenAppliances|DigitalKitchenScales"/>
    <x v="30"/>
    <n v="759"/>
    <n v="1999"/>
    <n v="1240"/>
    <m/>
    <n v="0.62"/>
    <x v="2"/>
    <n v="532"/>
    <n v="1063468"/>
  </r>
  <r>
    <x v="1122"/>
    <s v="Computers&amp;Accessories|Accessories&amp;Peripherals|Cables&amp;Accessories|Cables|USBCables"/>
    <x v="8"/>
    <n v="417.44"/>
    <n v="670"/>
    <n v="252.56"/>
    <m/>
    <n v="0.38"/>
    <x v="6"/>
    <n v="523"/>
    <n v="350410"/>
  </r>
  <r>
    <x v="1123"/>
    <s v="Electronics|HomeTheater,TV&amp;Video|Accessories|RemoteControls"/>
    <x v="158"/>
    <n v="349"/>
    <n v="999"/>
    <n v="650"/>
    <m/>
    <n v="0.65"/>
    <x v="5"/>
    <n v="513"/>
    <n v="512487"/>
  </r>
  <r>
    <x v="1124"/>
    <s v="Electronics|HomeTheater,TV&amp;Video|Accessories|RemoteControls"/>
    <x v="158"/>
    <n v="399"/>
    <n v="1999"/>
    <n v="1600"/>
    <m/>
    <n v="0.8"/>
    <x v="3"/>
    <n v="505"/>
    <n v="1009495"/>
  </r>
  <r>
    <x v="1125"/>
    <s v="Computers&amp;Accessories|Accessories&amp;Peripherals|Cables&amp;Accessories|Cables|USBCables"/>
    <x v="8"/>
    <n v="199"/>
    <n v="999"/>
    <n v="800"/>
    <m/>
    <n v="0.8"/>
    <x v="19"/>
    <n v="500"/>
    <n v="499500"/>
  </r>
  <r>
    <x v="1126"/>
    <s v="Electronics|HomeTheater,TV&amp;Video|Accessories|RemoteControls"/>
    <x v="158"/>
    <n v="399"/>
    <n v="999"/>
    <n v="600"/>
    <m/>
    <n v="0.6"/>
    <x v="11"/>
    <n v="493"/>
    <n v="492507"/>
  </r>
  <r>
    <x v="1127"/>
    <s v="Computers&amp;Accessories|Accessories&amp;Peripherals|Cables&amp;Accessories|Cables|USBCables"/>
    <x v="8"/>
    <n v="320"/>
    <n v="599"/>
    <n v="279"/>
    <m/>
    <n v="0.47"/>
    <x v="1"/>
    <n v="491"/>
    <n v="294109"/>
  </r>
  <r>
    <x v="1128"/>
    <s v="Computers&amp;Accessories|Accessories&amp;Peripherals|Keyboards,Mice&amp;InputDevices|Keyboard&amp;MiceAccessories|MousePads"/>
    <x v="113"/>
    <n v="129"/>
    <n v="999"/>
    <n v="870"/>
    <m/>
    <n v="0.87"/>
    <x v="5"/>
    <n v="491"/>
    <n v="490509"/>
  </r>
  <r>
    <x v="1129"/>
    <s v="Electronics|HomeTheater,TV&amp;Video|Accessories|RemoteControls"/>
    <x v="158"/>
    <n v="299"/>
    <n v="1199"/>
    <n v="900"/>
    <m/>
    <n v="0.75"/>
    <x v="8"/>
    <n v="490"/>
    <n v="587510"/>
  </r>
  <r>
    <x v="1130"/>
    <s v="Home&amp;Kitchen|Kitchen&amp;HomeAppliances|WaterPurifiers&amp;Accessories|WaterPurifierAccessories"/>
    <x v="105"/>
    <n v="231"/>
    <n v="260"/>
    <n v="29"/>
    <m/>
    <n v="0.11"/>
    <x v="1"/>
    <n v="490"/>
    <n v="127400"/>
  </r>
  <r>
    <x v="1131"/>
    <s v="Electronics|GeneralPurposeBatteries&amp;BatteryChargers"/>
    <x v="52"/>
    <n v="116"/>
    <n v="200"/>
    <n v="84"/>
    <m/>
    <n v="0.42"/>
    <x v="2"/>
    <n v="485"/>
    <n v="97000"/>
  </r>
  <r>
    <x v="1132"/>
    <s v="Electronics|HomeTheater,TV&amp;Video|Accessories|RemoteControls"/>
    <x v="158"/>
    <n v="209"/>
    <n v="499"/>
    <n v="290"/>
    <m/>
    <n v="0.57999999999999996"/>
    <x v="7"/>
    <n v="479"/>
    <n v="239021"/>
  </r>
  <r>
    <x v="1133"/>
    <s v="Home&amp;Kitchen|Kitchen&amp;HomeAppliances|Coffee,Tea&amp;Espresso|CoffeeGrinders|ElectricGrinders"/>
    <x v="199"/>
    <n v="244"/>
    <n v="499"/>
    <n v="255"/>
    <m/>
    <n v="0.51"/>
    <x v="14"/>
    <n v="478"/>
    <n v="238522"/>
  </r>
  <r>
    <x v="1134"/>
    <s v="Computers&amp;Accessories|Accessories&amp;Peripherals|Cables&amp;Accessories|Cables|USBCables"/>
    <x v="8"/>
    <n v="599"/>
    <n v="849"/>
    <n v="250"/>
    <m/>
    <n v="0.28999999999999998"/>
    <x v="3"/>
    <n v="474"/>
    <n v="402426"/>
  </r>
  <r>
    <x v="1135"/>
    <s v="Home&amp;Kitchen|Heating,Cooling&amp;AirQuality|RoomHeaters|HeatConvectors"/>
    <x v="184"/>
    <n v="2219"/>
    <n v="3080"/>
    <n v="861"/>
    <m/>
    <n v="0.28000000000000003"/>
    <x v="11"/>
    <n v="468"/>
    <n v="1441440"/>
  </r>
  <r>
    <x v="1136"/>
    <s v="Electronics|HomeTheater,TV&amp;Video|Accessories|RemoteControls"/>
    <x v="158"/>
    <n v="299"/>
    <n v="1199"/>
    <n v="900"/>
    <m/>
    <n v="0.75"/>
    <x v="9"/>
    <n v="466"/>
    <n v="558734"/>
  </r>
  <r>
    <x v="1137"/>
    <s v="Electronics|WearableTechnology|SmartWatches"/>
    <x v="17"/>
    <n v="265"/>
    <n v="999"/>
    <n v="734"/>
    <m/>
    <n v="0.73"/>
    <x v="8"/>
    <n v="465"/>
    <n v="464535"/>
  </r>
  <r>
    <x v="1138"/>
    <s v="Home&amp;Kitchen|Kitchen&amp;HomeAppliances|Vacuum,Cleaning&amp;Ironing|Vacuums&amp;FloorCare|Vacuums|HandheldVacuums"/>
    <x v="87"/>
    <n v="1547"/>
    <n v="2890"/>
    <n v="1343"/>
    <m/>
    <n v="0.46"/>
    <x v="6"/>
    <n v="463"/>
    <n v="1338070"/>
  </r>
  <r>
    <x v="1139"/>
    <s v="Computers&amp;Accessories|Accessories&amp;Peripherals|Cables&amp;Accessories|Cables|USBCables"/>
    <x v="8"/>
    <n v="970"/>
    <n v="1999"/>
    <n v="1029"/>
    <m/>
    <n v="0.51"/>
    <x v="5"/>
    <n v="462"/>
    <n v="923538"/>
  </r>
  <r>
    <x v="1139"/>
    <s v="Computers&amp;Accessories|Accessories&amp;Peripherals|Cables&amp;Accessories|Cables|USBCables"/>
    <x v="8"/>
    <n v="970"/>
    <n v="1999"/>
    <n v="1029"/>
    <m/>
    <n v="0.51"/>
    <x v="5"/>
    <n v="462"/>
    <n v="923538"/>
  </r>
  <r>
    <x v="1140"/>
    <s v="Home&amp;Kitchen|Kitchen&amp;HomeAppliances|SmallKitchenAppliances|EggBoilers"/>
    <x v="76"/>
    <n v="1399"/>
    <n v="2290"/>
    <n v="891"/>
    <m/>
    <n v="0.39"/>
    <x v="0"/>
    <n v="461"/>
    <n v="1055690"/>
  </r>
  <r>
    <x v="1141"/>
    <s v="Electronics|HomeTheater,TV&amp;Video|Televisions|StandardTelevisions"/>
    <x v="159"/>
    <n v="7999"/>
    <n v="14990"/>
    <n v="6991"/>
    <m/>
    <n v="0.47"/>
    <x v="2"/>
    <n v="457"/>
    <n v="6850430"/>
  </r>
  <r>
    <x v="1142"/>
    <s v="Home&amp;Kitchen|Kitchen&amp;HomeAppliances|Coffee,Tea&amp;Espresso|MilkFrothers"/>
    <x v="153"/>
    <n v="229"/>
    <n v="399"/>
    <n v="170"/>
    <m/>
    <n v="0.43"/>
    <x v="11"/>
    <n v="451"/>
    <n v="179949"/>
  </r>
  <r>
    <x v="1143"/>
    <s v="Computers&amp;Accessories|Accessories&amp;Peripherals|Cables&amp;Accessories|Cables|USBCables"/>
    <x v="8"/>
    <n v="263"/>
    <n v="699"/>
    <n v="436"/>
    <m/>
    <n v="0.62"/>
    <x v="1"/>
    <n v="450"/>
    <n v="314550"/>
  </r>
  <r>
    <x v="1143"/>
    <s v="Computers&amp;Accessories|Accessories&amp;Peripherals|Cables&amp;Accessories|Cables|USBCables"/>
    <x v="8"/>
    <n v="263"/>
    <n v="699"/>
    <n v="436"/>
    <m/>
    <n v="0.62"/>
    <x v="1"/>
    <n v="450"/>
    <n v="314550"/>
  </r>
  <r>
    <x v="1144"/>
    <s v="Home&amp;Kitchen|Heating,Cooling&amp;AirQuality|WaterHeaters&amp;Geysers|InstantWaterHeaters"/>
    <x v="26"/>
    <n v="2399"/>
    <n v="4590"/>
    <n v="2191"/>
    <m/>
    <n v="0.48"/>
    <x v="1"/>
    <n v="444"/>
    <n v="2037960"/>
  </r>
  <r>
    <x v="1145"/>
    <s v="Home&amp;Kitchen|Kitchen&amp;HomeAppliances|SmallKitchenAppliances|MiniFoodProcessors&amp;Choppers"/>
    <x v="127"/>
    <n v="1349"/>
    <n v="2999"/>
    <n v="1650"/>
    <m/>
    <n v="0.55000000000000004"/>
    <x v="4"/>
    <n v="441"/>
    <n v="1322559"/>
  </r>
  <r>
    <x v="1146"/>
    <s v="Home&amp;Kitchen|Kitchen&amp;HomeAppliances|SmallKitchenAppliances|Rice&amp;PastaCookers"/>
    <x v="92"/>
    <n v="1599"/>
    <n v="2900"/>
    <n v="1301"/>
    <m/>
    <n v="0.45"/>
    <x v="8"/>
    <n v="441"/>
    <n v="1278900"/>
  </r>
  <r>
    <x v="1147"/>
    <s v="Computers&amp;Accessories|Accessories&amp;Peripherals|LaptopAccessories|Lapdesks"/>
    <x v="53"/>
    <n v="499"/>
    <n v="1299"/>
    <n v="800"/>
    <m/>
    <n v="0.62"/>
    <x v="3"/>
    <n v="434"/>
    <n v="563766"/>
  </r>
  <r>
    <x v="1148"/>
    <s v="Electronics|HomeTheater,TV&amp;Video|Accessories|RemoteControls"/>
    <x v="158"/>
    <n v="399"/>
    <n v="899"/>
    <n v="500"/>
    <m/>
    <n v="0.56000000000000005"/>
    <x v="13"/>
    <n v="431"/>
    <n v="387469"/>
  </r>
  <r>
    <x v="1149"/>
    <s v="Computers&amp;Accessories|Accessories&amp;Peripherals|Keyboards,Mice&amp;InputDevices|Keyboard&amp;MouseSets"/>
    <x v="41"/>
    <n v="1409"/>
    <n v="2199"/>
    <n v="790"/>
    <m/>
    <n v="0.36"/>
    <x v="6"/>
    <n v="427"/>
    <n v="938973"/>
  </r>
  <r>
    <x v="1150"/>
    <s v="Computers&amp;Accessories|Accessories&amp;Peripherals|Cables&amp;Accessories|Cables|USBCables"/>
    <x v="8"/>
    <n v="199"/>
    <n v="999"/>
    <n v="800"/>
    <m/>
    <n v="0.8"/>
    <x v="1"/>
    <n v="425"/>
    <n v="424575"/>
  </r>
  <r>
    <x v="1151"/>
    <s v="Electronics|HomeTheater,TV&amp;Video|Accessories|RemoteControls"/>
    <x v="158"/>
    <n v="299"/>
    <n v="899"/>
    <n v="600"/>
    <m/>
    <n v="0.67"/>
    <x v="4"/>
    <n v="425"/>
    <n v="382075"/>
  </r>
  <r>
    <x v="1152"/>
    <s v="Home&amp;Kitchen|Kitchen&amp;HomeAppliances|SmallKitchenAppliances|MixerGrinders"/>
    <x v="31"/>
    <n v="2033"/>
    <n v="4295"/>
    <n v="2262"/>
    <m/>
    <n v="0.53"/>
    <x v="13"/>
    <n v="422"/>
    <n v="1812490"/>
  </r>
  <r>
    <x v="1153"/>
    <s v="OfficeProducts|OfficePaperProducts|Paper|Stationery|Notebooks,WritingPads&amp;Diaries|CompositionNotebooks"/>
    <x v="126"/>
    <n v="300"/>
    <n v="300"/>
    <n v="0"/>
    <m/>
    <n v="0"/>
    <x v="5"/>
    <n v="419"/>
    <n v="125700"/>
  </r>
  <r>
    <x v="1154"/>
    <s v="Electronics|HomeAudio|Speakers|OutdoorSpeakers"/>
    <x v="45"/>
    <n v="799"/>
    <n v="1999"/>
    <n v="1200"/>
    <m/>
    <n v="0.6"/>
    <x v="8"/>
    <n v="418"/>
    <n v="835582"/>
  </r>
  <r>
    <x v="1155"/>
    <s v="Electronics|WearableTechnology|SmartWatches"/>
    <x v="17"/>
    <n v="499"/>
    <n v="1899"/>
    <n v="1400"/>
    <m/>
    <n v="0.74"/>
    <x v="1"/>
    <n v="412"/>
    <n v="782388"/>
  </r>
  <r>
    <x v="1156"/>
    <s v="Computers&amp;Accessories|Accessories&amp;Peripherals|PCGamingPeripherals|GamingKeyboards"/>
    <x v="148"/>
    <n v="1519"/>
    <n v="3499"/>
    <n v="1980"/>
    <m/>
    <n v="0.56999999999999995"/>
    <x v="2"/>
    <n v="408"/>
    <n v="1427592"/>
  </r>
  <r>
    <x v="1157"/>
    <s v="Electronics|HomeTheater,TV&amp;Video|Accessories|RemoteControls"/>
    <x v="158"/>
    <n v="547"/>
    <n v="2999"/>
    <n v="2452"/>
    <m/>
    <n v="0.82"/>
    <x v="2"/>
    <n v="407"/>
    <n v="1220593"/>
  </r>
  <r>
    <x v="1158"/>
    <s v="Computers&amp;Accessories|Accessories&amp;Peripherals|Keyboards,Mice&amp;InputDevices|GraphicTablets"/>
    <x v="91"/>
    <n v="289"/>
    <n v="999"/>
    <n v="710"/>
    <m/>
    <n v="0.71"/>
    <x v="1"/>
    <n v="401"/>
    <n v="400599"/>
  </r>
  <r>
    <x v="1159"/>
    <s v="Electronics|HomeTheater,TV&amp;Video|Televisions|SmartTelevisions"/>
    <x v="29"/>
    <n v="10901"/>
    <n v="30990"/>
    <n v="20089"/>
    <m/>
    <n v="0.65"/>
    <x v="1"/>
    <n v="398"/>
    <n v="12334020"/>
  </r>
  <r>
    <x v="1160"/>
    <s v="Home&amp;Kitchen|Heating,Cooling&amp;AirQuality|Fans|TableFans"/>
    <x v="154"/>
    <n v="2399"/>
    <n v="4200"/>
    <n v="1801"/>
    <m/>
    <n v="0.43"/>
    <x v="4"/>
    <n v="397"/>
    <n v="1667400"/>
  </r>
  <r>
    <x v="1161"/>
    <s v="Electronics|HomeTheater,TV&amp;Video|Accessories|Cables|HDMICables"/>
    <x v="0"/>
    <n v="699"/>
    <n v="1899"/>
    <n v="1200"/>
    <m/>
    <n v="0.63"/>
    <x v="0"/>
    <n v="390"/>
    <n v="740610"/>
  </r>
  <r>
    <x v="1162"/>
    <s v="Home&amp;Kitchen|Kitchen&amp;HomeAppliances|SmallKitchenAppliances|RotiMakers"/>
    <x v="200"/>
    <n v="1999"/>
    <n v="2999"/>
    <n v="1000"/>
    <m/>
    <n v="0.33"/>
    <x v="0"/>
    <n v="388"/>
    <n v="1163612"/>
  </r>
  <r>
    <x v="1163"/>
    <s v="OfficeProducts|OfficePaperProducts|Paper|Copy&amp;PrintingPaper|ColouredPaper"/>
    <x v="201"/>
    <n v="99"/>
    <n v="99"/>
    <n v="0"/>
    <m/>
    <n v="0"/>
    <x v="2"/>
    <n v="388"/>
    <n v="38412"/>
  </r>
  <r>
    <x v="1164"/>
    <s v="Computers&amp;Accessories|Accessories&amp;Peripherals|Cables&amp;Accessories|Cables|USBCables"/>
    <x v="8"/>
    <n v="368"/>
    <n v="699"/>
    <n v="331"/>
    <m/>
    <n v="0.47"/>
    <x v="5"/>
    <n v="387"/>
    <n v="270513"/>
  </r>
  <r>
    <x v="1165"/>
    <s v="Home&amp;Kitchen|Kitchen&amp;HomeAppliances|Vacuum,Cleaning&amp;Ironing|Irons,Steamers&amp;Accessories|LintShavers"/>
    <x v="145"/>
    <n v="999"/>
    <n v="1500"/>
    <n v="501"/>
    <m/>
    <n v="0.33"/>
    <x v="5"/>
    <n v="386"/>
    <n v="579000"/>
  </r>
  <r>
    <x v="1166"/>
    <s v="Computers&amp;Accessories|Components|InternalHardDrives"/>
    <x v="202"/>
    <n v="199"/>
    <n v="999"/>
    <n v="800"/>
    <m/>
    <n v="0.8"/>
    <x v="5"/>
    <n v="362"/>
    <n v="361638"/>
  </r>
  <r>
    <x v="1167"/>
    <s v="Electronics|GeneralPurposeBatteries&amp;BatteryChargers"/>
    <x v="52"/>
    <n v="116"/>
    <n v="200"/>
    <n v="84"/>
    <m/>
    <n v="0.42"/>
    <x v="0"/>
    <n v="357"/>
    <n v="71400"/>
  </r>
  <r>
    <x v="1168"/>
    <s v="Computers&amp;Accessories|Accessories&amp;Peripherals|Cables&amp;Accessories|Cables|USBCables"/>
    <x v="8"/>
    <n v="848.99"/>
    <n v="1490"/>
    <n v="641.01"/>
    <m/>
    <n v="0.43"/>
    <x v="6"/>
    <n v="356"/>
    <n v="530440"/>
  </r>
  <r>
    <x v="1169"/>
    <s v="Home&amp;Kitchen|Heating,Cooling&amp;AirQuality|RoomHeaters|ElectricHeaters"/>
    <x v="93"/>
    <n v="3711"/>
    <n v="4495"/>
    <n v="784"/>
    <m/>
    <n v="0.17"/>
    <x v="2"/>
    <n v="356"/>
    <n v="1600220"/>
  </r>
  <r>
    <x v="1170"/>
    <s v="Computers&amp;Accessories|Accessories&amp;Peripherals|Cables&amp;Accessories|Cables|USBCables"/>
    <x v="8"/>
    <n v="599"/>
    <n v="599"/>
    <n v="0"/>
    <m/>
    <n v="0"/>
    <x v="2"/>
    <n v="355"/>
    <n v="212645"/>
  </r>
  <r>
    <x v="1170"/>
    <s v="Computers&amp;Accessories|Accessories&amp;Peripherals|Cables&amp;Accessories|Cables|USBCables"/>
    <x v="8"/>
    <n v="599"/>
    <n v="599"/>
    <n v="0"/>
    <m/>
    <n v="0"/>
    <x v="2"/>
    <n v="355"/>
    <n v="212645"/>
  </r>
  <r>
    <x v="1171"/>
    <s v="Computers&amp;Accessories|Accessories&amp;Peripherals|Keyboards,Mice&amp;InputDevices|GraphicTablets"/>
    <x v="91"/>
    <n v="469"/>
    <n v="1499"/>
    <n v="1030"/>
    <m/>
    <n v="0.69"/>
    <x v="1"/>
    <n v="352"/>
    <n v="527648"/>
  </r>
  <r>
    <x v="1172"/>
    <s v="Electronics|HomeTheater,TV&amp;Video|Televisions|SmartTelevisions"/>
    <x v="29"/>
    <n v="8990"/>
    <n v="18990"/>
    <n v="10000"/>
    <m/>
    <n v="0.53"/>
    <x v="6"/>
    <n v="350"/>
    <n v="6646500"/>
  </r>
  <r>
    <x v="1173"/>
    <s v="Electronics|HomeTheater,TV&amp;Video|Accessories|RemoteControls"/>
    <x v="158"/>
    <n v="339"/>
    <n v="1999"/>
    <n v="1660"/>
    <m/>
    <n v="0.83"/>
    <x v="7"/>
    <n v="343"/>
    <n v="685657"/>
  </r>
  <r>
    <x v="1174"/>
    <s v="Home&amp;Kitchen|Heating,Cooling&amp;AirQuality|RoomHeaters|HalogenHeaters"/>
    <x v="193"/>
    <n v="2199"/>
    <n v="3999"/>
    <n v="1800"/>
    <m/>
    <n v="0.45"/>
    <x v="9"/>
    <n v="340"/>
    <n v="1359660"/>
  </r>
  <r>
    <x v="1175"/>
    <s v="Electronics|HomeTheater,TV&amp;Video|Accessories|RemoteControls"/>
    <x v="158"/>
    <n v="204"/>
    <n v="599"/>
    <n v="395"/>
    <m/>
    <n v="0.66"/>
    <x v="11"/>
    <n v="339"/>
    <n v="203061"/>
  </r>
  <r>
    <x v="1176"/>
    <s v="Home&amp;Kitchen|HomeStorage&amp;Organization|LaundryOrganization|LaundryBaskets"/>
    <x v="110"/>
    <n v="395"/>
    <n v="499"/>
    <n v="104"/>
    <m/>
    <n v="0.21"/>
    <x v="7"/>
    <n v="330"/>
    <n v="164670"/>
  </r>
  <r>
    <x v="1177"/>
    <s v="Home&amp;Kitchen|Heating,Cooling&amp;AirQuality|WaterHeaters&amp;Geysers|InstantWaterHeaters"/>
    <x v="26"/>
    <n v="1049"/>
    <n v="2499"/>
    <n v="1450"/>
    <m/>
    <n v="0.57999999999999996"/>
    <x v="11"/>
    <n v="328"/>
    <n v="819672"/>
  </r>
  <r>
    <x v="1178"/>
    <s v="Home&amp;Kitchen|Kitchen&amp;HomeAppliances|Vacuum,Cleaning&amp;Ironing|Vacuums&amp;FloorCare|Vacuums|HandheldVacuums"/>
    <x v="87"/>
    <n v="2286"/>
    <n v="4495"/>
    <n v="2209"/>
    <m/>
    <n v="0.49"/>
    <x v="6"/>
    <n v="326"/>
    <n v="1465370"/>
  </r>
  <r>
    <x v="1179"/>
    <s v="Computers&amp;Accessories|Laptops|TraditionalLaptops"/>
    <x v="203"/>
    <n v="37247"/>
    <n v="59890"/>
    <n v="22643"/>
    <m/>
    <n v="0.38"/>
    <x v="7"/>
    <n v="323"/>
    <n v="19344470"/>
  </r>
  <r>
    <x v="1180"/>
    <s v="Electronics|HomeTheater,TV&amp;Video|Accessories|RemoteControls"/>
    <x v="158"/>
    <n v="349"/>
    <n v="799"/>
    <n v="450"/>
    <m/>
    <n v="0.56000000000000005"/>
    <x v="11"/>
    <n v="323"/>
    <n v="258077"/>
  </r>
  <r>
    <x v="1181"/>
    <s v="Home&amp;Kitchen|Heating,Cooling&amp;AirQuality|RoomHeaters|FanHeaters"/>
    <x v="69"/>
    <n v="12499"/>
    <n v="19825"/>
    <n v="7326"/>
    <m/>
    <n v="0.37"/>
    <x v="1"/>
    <n v="322"/>
    <n v="6383650"/>
  </r>
  <r>
    <x v="1182"/>
    <s v="Computers&amp;Accessories|Accessories&amp;Peripherals|Cables&amp;Accessories|Cables|USBCables"/>
    <x v="8"/>
    <n v="199"/>
    <n v="349"/>
    <n v="150"/>
    <m/>
    <n v="0.43"/>
    <x v="1"/>
    <n v="314"/>
    <n v="109586"/>
  </r>
  <r>
    <x v="1182"/>
    <s v="Computers&amp;Accessories|Accessories&amp;Peripherals|Cables&amp;Accessories|Cables|USBCables"/>
    <x v="8"/>
    <n v="199"/>
    <n v="349"/>
    <n v="150"/>
    <m/>
    <n v="0.43"/>
    <x v="1"/>
    <n v="314"/>
    <n v="109586"/>
  </r>
  <r>
    <x v="1183"/>
    <s v="Home&amp;Kitchen|Kitchen&amp;HomeAppliances|SmallKitchenAppliances|SandwichMakers"/>
    <x v="35"/>
    <n v="299"/>
    <n v="595"/>
    <n v="296"/>
    <m/>
    <n v="0.5"/>
    <x v="7"/>
    <n v="314"/>
    <n v="186830"/>
  </r>
  <r>
    <x v="1184"/>
    <s v="Electronics|HomeTheater,TV&amp;Video|Accessories|RemoteControls"/>
    <x v="158"/>
    <n v="205"/>
    <n v="499"/>
    <n v="294"/>
    <m/>
    <n v="0.59"/>
    <x v="4"/>
    <n v="313"/>
    <n v="156187"/>
  </r>
  <r>
    <x v="1185"/>
    <s v="Home&amp;Kitchen|Heating,Cooling&amp;AirQuality|RoomHeaters|FanHeaters"/>
    <x v="69"/>
    <n v="1069"/>
    <n v="1699"/>
    <n v="630"/>
    <m/>
    <n v="0.37"/>
    <x v="6"/>
    <n v="313"/>
    <n v="531787"/>
  </r>
  <r>
    <x v="1186"/>
    <s v="Home&amp;Kitchen|Kitchen&amp;HomeAppliances|SmallKitchenAppliances|Kettles&amp;HotWaterDispensers|Kettle&amp;ToasterSets"/>
    <x v="39"/>
    <n v="1299"/>
    <n v="1999"/>
    <n v="700"/>
    <m/>
    <n v="0.35"/>
    <x v="4"/>
    <n v="311"/>
    <n v="621689"/>
  </r>
  <r>
    <x v="1187"/>
    <s v="Electronics|Mobiles&amp;Accessories|MobileAccessories|D√©cor|PhoneCharms"/>
    <x v="204"/>
    <n v="99"/>
    <n v="999"/>
    <n v="900"/>
    <m/>
    <n v="0.9"/>
    <x v="0"/>
    <n v="305"/>
    <n v="304695"/>
  </r>
  <r>
    <x v="1188"/>
    <s v="Home&amp;Kitchen|Kitchen&amp;HomeAppliances|SmallKitchenAppliances|Kettles&amp;HotWaterDispensers|ElectricKettles"/>
    <x v="11"/>
    <n v="999"/>
    <n v="1950"/>
    <n v="951"/>
    <m/>
    <n v="0.49"/>
    <x v="4"/>
    <n v="305"/>
    <n v="594750"/>
  </r>
  <r>
    <x v="1189"/>
    <s v="Home&amp;Kitchen|Heating,Cooling&amp;AirQuality|WaterHeaters&amp;Geysers|ImmersionRods"/>
    <x v="38"/>
    <n v="1499"/>
    <n v="3500"/>
    <n v="2001"/>
    <m/>
    <n v="0.56999999999999995"/>
    <x v="1"/>
    <n v="303"/>
    <n v="1060500"/>
  </r>
  <r>
    <x v="1190"/>
    <s v="Electronics|HomeTheater,TV&amp;Video|SatelliteEquipment|SatelliteReceivers"/>
    <x v="129"/>
    <n v="1299"/>
    <n v="2499"/>
    <n v="1200"/>
    <m/>
    <n v="0.48"/>
    <x v="2"/>
    <n v="301"/>
    <n v="752199"/>
  </r>
  <r>
    <x v="1191"/>
    <s v="Home&amp;Kitchen|Kitchen&amp;HomeAppliances|Vacuum,Cleaning&amp;Ironing|PressureWashers,Steam&amp;WindowCleaners"/>
    <x v="190"/>
    <n v="4899"/>
    <n v="8999"/>
    <n v="4100"/>
    <m/>
    <n v="0.46"/>
    <x v="1"/>
    <n v="297"/>
    <n v="2672703"/>
  </r>
  <r>
    <x v="1192"/>
    <s v="Home&amp;Kitchen|HomeStorage&amp;Organization|LaundryOrganization|LaundryBaskets"/>
    <x v="110"/>
    <n v="351"/>
    <n v="899"/>
    <n v="548"/>
    <m/>
    <n v="0.61"/>
    <x v="6"/>
    <n v="296"/>
    <n v="266104"/>
  </r>
  <r>
    <x v="1193"/>
    <s v="Computers&amp;Accessories|Accessories&amp;Peripherals|Cables&amp;Accessories|Cables|USBCables"/>
    <x v="8"/>
    <n v="129"/>
    <n v="1000"/>
    <n v="871"/>
    <m/>
    <n v="0.87"/>
    <x v="6"/>
    <n v="295"/>
    <n v="295000"/>
  </r>
  <r>
    <x v="1194"/>
    <s v="Home&amp;Kitchen|Heating,Cooling&amp;AirQuality|RoomHeaters|FanHeaters"/>
    <x v="69"/>
    <n v="899"/>
    <n v="2000"/>
    <n v="1101"/>
    <m/>
    <n v="0.55000000000000004"/>
    <x v="11"/>
    <n v="291"/>
    <n v="582000"/>
  </r>
  <r>
    <x v="1195"/>
    <s v="Home&amp;Kitchen|Kitchen&amp;HomeAppliances|SmallKitchenAppliances|Rice&amp;PastaCookers"/>
    <x v="92"/>
    <n v="3685"/>
    <n v="5495"/>
    <n v="1810"/>
    <m/>
    <n v="0.33"/>
    <x v="1"/>
    <n v="290"/>
    <n v="1593550"/>
  </r>
  <r>
    <x v="1196"/>
    <s v="Home&amp;Kitchen|Kitchen&amp;HomeAppliances|Vacuum,Cleaning&amp;Ironing|Irons,Steamers&amp;Accessories|LintShavers"/>
    <x v="145"/>
    <n v="298"/>
    <n v="499"/>
    <n v="201"/>
    <m/>
    <n v="0.4"/>
    <x v="0"/>
    <n v="290"/>
    <n v="144710"/>
  </r>
  <r>
    <x v="1197"/>
    <s v="Home&amp;Kitchen|HomeStorage&amp;Organization|LaundryOrganization|LaundryBaskets"/>
    <x v="110"/>
    <n v="390"/>
    <n v="799"/>
    <n v="409"/>
    <m/>
    <n v="0.51"/>
    <x v="4"/>
    <n v="287"/>
    <n v="229313"/>
  </r>
  <r>
    <x v="1198"/>
    <s v="Home&amp;Kitchen|Kitchen&amp;HomeAppliances|WaterPurifiers&amp;Accessories|WaterFilters&amp;Purifiers"/>
    <x v="70"/>
    <n v="4999"/>
    <n v="24999"/>
    <n v="20000"/>
    <m/>
    <n v="0.8"/>
    <x v="3"/>
    <n v="287"/>
    <n v="7174713"/>
  </r>
  <r>
    <x v="1199"/>
    <s v="Electronics|HomeTheater,TV&amp;Video|Accessories|RemoteControls"/>
    <x v="158"/>
    <n v="655"/>
    <n v="1099"/>
    <n v="444"/>
    <m/>
    <n v="0.4"/>
    <x v="20"/>
    <n v="285"/>
    <n v="313215"/>
  </r>
  <r>
    <x v="1200"/>
    <s v="Electronics|HomeTheater,TV&amp;Video|Accessories|RemoteControls"/>
    <x v="158"/>
    <n v="349"/>
    <n v="599"/>
    <n v="250"/>
    <m/>
    <n v="0.42"/>
    <x v="5"/>
    <n v="284"/>
    <n v="170116"/>
  </r>
  <r>
    <x v="1201"/>
    <s v="Electronics|Mobiles&amp;Accessories|Smartphones&amp;BasicMobiles|Smartphones"/>
    <x v="2"/>
    <n v="9499"/>
    <n v="11999"/>
    <n v="2500"/>
    <m/>
    <n v="0.21"/>
    <x v="5"/>
    <n v="284"/>
    <n v="3407716"/>
  </r>
  <r>
    <x v="1202"/>
    <s v="Electronics|Mobiles&amp;Accessories|Smartphones&amp;BasicMobiles|Smartphones"/>
    <x v="2"/>
    <n v="9499"/>
    <n v="11999"/>
    <n v="2500"/>
    <m/>
    <n v="0.21"/>
    <x v="5"/>
    <n v="284"/>
    <n v="3407716"/>
  </r>
  <r>
    <x v="1203"/>
    <s v="Electronics|Mobiles&amp;Accessories|Smartphones&amp;BasicMobiles|Smartphones"/>
    <x v="2"/>
    <n v="10499"/>
    <n v="13499"/>
    <n v="3000"/>
    <m/>
    <n v="0.22"/>
    <x v="5"/>
    <n v="284"/>
    <n v="3833716"/>
  </r>
  <r>
    <x v="1204"/>
    <s v="Electronics|HomeAudio|Speakers|TowerSpeakers"/>
    <x v="205"/>
    <n v="2299"/>
    <n v="3999"/>
    <n v="1700"/>
    <m/>
    <n v="0.43"/>
    <x v="4"/>
    <n v="282"/>
    <n v="1127718"/>
  </r>
  <r>
    <x v="1205"/>
    <s v="Home&amp;Kitchen|Kitchen&amp;HomeAppliances|SmallKitchenAppliances|SandwichMakers"/>
    <x v="35"/>
    <n v="2079"/>
    <n v="3099"/>
    <n v="1020"/>
    <m/>
    <n v="0.33"/>
    <x v="1"/>
    <n v="282"/>
    <n v="873918"/>
  </r>
  <r>
    <x v="1206"/>
    <s v="Electronics|Mobiles&amp;Accessories|Smartphones&amp;BasicMobiles|Smartphones"/>
    <x v="2"/>
    <n v="8499"/>
    <n v="11999"/>
    <n v="3500"/>
    <m/>
    <n v="0.28999999999999998"/>
    <x v="6"/>
    <n v="276"/>
    <n v="3311724"/>
  </r>
  <r>
    <x v="1207"/>
    <s v="Computers&amp;Accessories|Accessories&amp;Peripherals|Cables&amp;Accessories|Cables|USBCables"/>
    <x v="8"/>
    <n v="129"/>
    <n v="599"/>
    <n v="470"/>
    <m/>
    <n v="0.78"/>
    <x v="1"/>
    <n v="265"/>
    <n v="158735"/>
  </r>
  <r>
    <x v="1208"/>
    <s v="Home&amp;Kitchen|Kitchen&amp;HomeAppliances|Vacuum,Cleaning&amp;Ironing|Vacuums&amp;FloorCare|Vacuums|HandheldVacuums"/>
    <x v="87"/>
    <n v="2669"/>
    <n v="3199"/>
    <n v="530"/>
    <m/>
    <n v="0.17"/>
    <x v="6"/>
    <n v="260"/>
    <n v="831740"/>
  </r>
  <r>
    <x v="1209"/>
    <s v="Home&amp;Kitchen|Kitchen&amp;HomeAppliances|Vacuum,Cleaning&amp;Ironing|Irons,Steamers&amp;Accessories|LintShavers"/>
    <x v="145"/>
    <n v="398"/>
    <n v="1999"/>
    <n v="1601"/>
    <m/>
    <n v="0.8"/>
    <x v="1"/>
    <n v="257"/>
    <n v="513743"/>
  </r>
  <r>
    <x v="1210"/>
    <s v="Computers&amp;Accessories|Accessories&amp;Peripherals|LaptopAccessories|CameraPrivacyCovers"/>
    <x v="106"/>
    <n v="69"/>
    <n v="299"/>
    <n v="230"/>
    <m/>
    <n v="0.77"/>
    <x v="2"/>
    <n v="255"/>
    <n v="76245"/>
  </r>
  <r>
    <x v="1211"/>
    <s v="Electronics|HomeTheater,TV&amp;Video|Accessories|RemoteControls"/>
    <x v="158"/>
    <n v="399"/>
    <n v="899"/>
    <n v="500"/>
    <m/>
    <n v="0.56000000000000005"/>
    <x v="6"/>
    <n v="254"/>
    <n v="228346"/>
  </r>
  <r>
    <x v="1212"/>
    <s v="Home&amp;Kitchen|Heating,Cooling&amp;AirQuality|WaterHeaters&amp;Geysers|InstantWaterHeaters"/>
    <x v="26"/>
    <n v="999"/>
    <n v="2600"/>
    <n v="1601"/>
    <m/>
    <n v="0.62"/>
    <x v="13"/>
    <n v="252"/>
    <n v="655200"/>
  </r>
  <r>
    <x v="1213"/>
    <s v="Home&amp;Kitchen|Kitchen&amp;HomeAppliances|Vacuum,Cleaning&amp;Ironing|Irons,Steamers&amp;Accessories|Irons|DryIrons"/>
    <x v="27"/>
    <n v="1049"/>
    <n v="1950"/>
    <n v="901"/>
    <m/>
    <n v="0.46"/>
    <x v="4"/>
    <n v="250"/>
    <n v="487500"/>
  </r>
  <r>
    <x v="1214"/>
    <s v="Electronics|HomeTheater,TV&amp;Video|Accessories|RemoteControls"/>
    <x v="158"/>
    <n v="213"/>
    <n v="499"/>
    <n v="286"/>
    <m/>
    <n v="0.56999999999999995"/>
    <x v="8"/>
    <n v="246"/>
    <n v="122754"/>
  </r>
  <r>
    <x v="1215"/>
    <s v="Electronics|Mobiles&amp;Accessories|MobileAccessories|Photo&amp;VideoAccessories|SelfieSticks"/>
    <x v="84"/>
    <n v="1799"/>
    <n v="3999"/>
    <n v="2200"/>
    <m/>
    <n v="0.55000000000000004"/>
    <x v="12"/>
    <n v="245"/>
    <n v="979755"/>
  </r>
  <r>
    <x v="1215"/>
    <s v="Electronics|Mobiles&amp;Accessories|MobileAccessories|Photo&amp;VideoAccessories|SelfieSticks"/>
    <x v="84"/>
    <n v="1799"/>
    <n v="3999"/>
    <n v="2200"/>
    <m/>
    <n v="0.55000000000000004"/>
    <x v="12"/>
    <n v="245"/>
    <n v="979755"/>
  </r>
  <r>
    <x v="1216"/>
    <s v="Computers&amp;Accessories|Accessories&amp;Peripherals|Cables&amp;Accessories|Cables|USBCables"/>
    <x v="8"/>
    <n v="449"/>
    <n v="1099"/>
    <n v="650"/>
    <m/>
    <n v="0.59"/>
    <x v="7"/>
    <n v="242"/>
    <n v="265958"/>
  </r>
  <r>
    <x v="1217"/>
    <s v="Computers&amp;Accessories|Accessories&amp;Peripherals|USBGadgets|Lamps"/>
    <x v="90"/>
    <n v="89"/>
    <n v="99"/>
    <n v="10"/>
    <m/>
    <n v="0.1"/>
    <x v="5"/>
    <n v="241"/>
    <n v="23859"/>
  </r>
  <r>
    <x v="1218"/>
    <s v="Electronics|WearableTechnology|SmartWatches"/>
    <x v="17"/>
    <n v="1999"/>
    <n v="8499"/>
    <n v="6500"/>
    <m/>
    <n v="0.76"/>
    <x v="2"/>
    <n v="240"/>
    <n v="2039760"/>
  </r>
  <r>
    <x v="1219"/>
    <s v="Home&amp;Kitchen|Heating,Cooling&amp;AirQuality|RoomHeaters|ElectricHeaters"/>
    <x v="93"/>
    <n v="1959"/>
    <n v="2400"/>
    <n v="441"/>
    <m/>
    <n v="0.18"/>
    <x v="7"/>
    <n v="237"/>
    <n v="568800"/>
  </r>
  <r>
    <x v="1220"/>
    <s v="Home&amp;Kitchen|Kitchen&amp;HomeAppliances|Vacuum,Cleaning&amp;Ironing|Irons,Steamers&amp;Accessories|LintShavers"/>
    <x v="145"/>
    <n v="445"/>
    <n v="999"/>
    <n v="554"/>
    <m/>
    <n v="0.55000000000000004"/>
    <x v="2"/>
    <n v="229"/>
    <n v="228771"/>
  </r>
  <r>
    <x v="1221"/>
    <s v="Electronics|HomeTheater,TV&amp;Video|Accessories|RemoteControls"/>
    <x v="158"/>
    <n v="1369"/>
    <n v="2999"/>
    <n v="1630"/>
    <m/>
    <n v="0.54"/>
    <x v="14"/>
    <n v="227"/>
    <n v="680773"/>
  </r>
  <r>
    <x v="1222"/>
    <s v="Home&amp;Kitchen|Kitchen&amp;HomeAppliances|SmallKitchenAppliances|EggBoilers"/>
    <x v="76"/>
    <n v="419"/>
    <n v="999"/>
    <n v="580"/>
    <m/>
    <n v="0.57999999999999996"/>
    <x v="0"/>
    <n v="227"/>
    <n v="226773"/>
  </r>
  <r>
    <x v="1223"/>
    <s v="Electronics|HomeAudio|MediaStreamingDevices|StreamingClients"/>
    <x v="206"/>
    <n v="4699"/>
    <n v="4699"/>
    <n v="0"/>
    <m/>
    <n v="0"/>
    <x v="3"/>
    <n v="224"/>
    <n v="1052576"/>
  </r>
  <r>
    <x v="1224"/>
    <s v="Home&amp;Kitchen|Kitchen&amp;HomeAppliances|SmallKitchenAppliances|HandBlenders"/>
    <x v="71"/>
    <n v="426"/>
    <n v="999"/>
    <n v="573"/>
    <m/>
    <n v="0.56999999999999995"/>
    <x v="1"/>
    <n v="222"/>
    <n v="221778"/>
  </r>
  <r>
    <x v="1225"/>
    <s v="Electronics|HomeTheater,TV&amp;Video|Accessories|RemoteControls"/>
    <x v="158"/>
    <n v="349"/>
    <n v="699"/>
    <n v="350"/>
    <m/>
    <n v="0.5"/>
    <x v="6"/>
    <n v="214"/>
    <n v="149586"/>
  </r>
  <r>
    <x v="1226"/>
    <s v="Home&amp;Kitchen|Heating,Cooling&amp;AirQuality|Humidifiers"/>
    <x v="160"/>
    <n v="499"/>
    <n v="799"/>
    <n v="300"/>
    <m/>
    <n v="0.38"/>
    <x v="11"/>
    <n v="212"/>
    <n v="169388"/>
  </r>
  <r>
    <x v="1227"/>
    <s v="Home&amp;Kitchen|HomeStorage&amp;Organization|LaundryOrganization|IroningAccessories|SprayBottles"/>
    <x v="175"/>
    <n v="85"/>
    <n v="199"/>
    <n v="114"/>
    <m/>
    <n v="0.56999999999999995"/>
    <x v="1"/>
    <n v="212"/>
    <n v="42188"/>
  </r>
  <r>
    <x v="1228"/>
    <s v="Electronics|HomeTheater,TV&amp;Video|Televisions|SmartTelevisions"/>
    <x v="29"/>
    <n v="29990"/>
    <n v="65000"/>
    <n v="35010"/>
    <m/>
    <n v="0.54"/>
    <x v="1"/>
    <n v="211"/>
    <n v="13715000"/>
  </r>
  <r>
    <x v="1229"/>
    <s v="Computers&amp;Accessories|Accessories&amp;Peripherals|Cables&amp;Accessories|Cables|USBCables"/>
    <x v="8"/>
    <n v="349"/>
    <n v="599"/>
    <n v="250"/>
    <m/>
    <n v="0.42"/>
    <x v="1"/>
    <n v="210"/>
    <n v="125790"/>
  </r>
  <r>
    <x v="1229"/>
    <s v="Computers&amp;Accessories|Accessories&amp;Peripherals|Cables&amp;Accessories|Cables|USBCables"/>
    <x v="8"/>
    <n v="349"/>
    <n v="599"/>
    <n v="250"/>
    <m/>
    <n v="0.42"/>
    <x v="1"/>
    <n v="210"/>
    <n v="125790"/>
  </r>
  <r>
    <x v="1230"/>
    <s v="Electronics|Headphones,Earbuds&amp;Accessories|Headphones|In-Ear"/>
    <x v="1"/>
    <n v="399"/>
    <n v="1290"/>
    <n v="891"/>
    <m/>
    <n v="0.69"/>
    <x v="5"/>
    <n v="206"/>
    <n v="265740"/>
  </r>
  <r>
    <x v="1231"/>
    <s v="Home&amp;Kitchen|Heating,Cooling&amp;AirQuality|RoomHeaters|ElectricHeaters"/>
    <x v="93"/>
    <n v="1235"/>
    <n v="1499"/>
    <n v="264"/>
    <m/>
    <n v="0.18"/>
    <x v="1"/>
    <n v="203"/>
    <n v="304297"/>
  </r>
  <r>
    <x v="1232"/>
    <s v="Electronics|HomeTheater,TV&amp;Video|Accessories|RemoteControls"/>
    <x v="158"/>
    <n v="247"/>
    <n v="399"/>
    <n v="152"/>
    <m/>
    <n v="0.38"/>
    <x v="6"/>
    <n v="200"/>
    <n v="79800"/>
  </r>
  <r>
    <x v="1233"/>
    <s v="Electronics|HomeTheater,TV&amp;Video|Accessories|RemoteControls"/>
    <x v="158"/>
    <n v="235"/>
    <n v="599"/>
    <n v="364"/>
    <m/>
    <n v="0.61"/>
    <x v="9"/>
    <n v="197"/>
    <n v="118003"/>
  </r>
  <r>
    <x v="1234"/>
    <s v="Electronics|HomeTheater,TV&amp;Video|Accessories|RemoteControls"/>
    <x v="158"/>
    <n v="349"/>
    <n v="1999"/>
    <n v="1650"/>
    <m/>
    <n v="0.83"/>
    <x v="4"/>
    <n v="197"/>
    <n v="393803"/>
  </r>
  <r>
    <x v="1235"/>
    <s v="Home&amp;Kitchen|Heating,Cooling&amp;AirQuality|RoomHeaters|FanHeaters"/>
    <x v="69"/>
    <n v="2320"/>
    <n v="3290"/>
    <n v="970"/>
    <m/>
    <n v="0.28999999999999998"/>
    <x v="4"/>
    <n v="195"/>
    <n v="641550"/>
  </r>
  <r>
    <x v="1236"/>
    <s v="Electronics|HomeTheater,TV&amp;Video|Accessories|RemoteControls"/>
    <x v="158"/>
    <n v="499"/>
    <n v="899"/>
    <n v="400"/>
    <m/>
    <n v="0.44"/>
    <x v="8"/>
    <n v="185"/>
    <n v="166315"/>
  </r>
  <r>
    <x v="1237"/>
    <s v="Home&amp;Kitchen|Heating,Cooling&amp;AirQuality|RoomHeaters|FanHeaters"/>
    <x v="69"/>
    <n v="899"/>
    <n v="1990"/>
    <n v="1091"/>
    <m/>
    <n v="0.55000000000000004"/>
    <x v="1"/>
    <n v="185"/>
    <n v="368150"/>
  </r>
  <r>
    <x v="1238"/>
    <s v="Home&amp;Kitchen|Kitchen&amp;HomeAppliances|Coffee,Tea&amp;Espresso|MilkFrothers"/>
    <x v="153"/>
    <n v="229"/>
    <n v="499"/>
    <n v="270"/>
    <m/>
    <n v="0.54"/>
    <x v="9"/>
    <n v="185"/>
    <n v="92315"/>
  </r>
  <r>
    <x v="1239"/>
    <s v="Computers&amp;Accessories|Accessories&amp;Peripherals|Cables&amp;Accessories|Cables|USBCables"/>
    <x v="8"/>
    <n v="970"/>
    <n v="1999"/>
    <n v="1029"/>
    <m/>
    <n v="0.51"/>
    <x v="0"/>
    <n v="184"/>
    <n v="367816"/>
  </r>
  <r>
    <x v="1239"/>
    <s v="Computers&amp;Accessories|Accessories&amp;Peripherals|Cables&amp;Accessories|Cables|USBCables"/>
    <x v="8"/>
    <n v="970"/>
    <n v="1999"/>
    <n v="1029"/>
    <m/>
    <n v="0.51"/>
    <x v="0"/>
    <n v="184"/>
    <n v="367816"/>
  </r>
  <r>
    <x v="1239"/>
    <s v="Computers&amp;Accessories|Accessories&amp;Peripherals|Cables&amp;Accessories|Cables|USBCables"/>
    <x v="8"/>
    <n v="970"/>
    <n v="1999"/>
    <n v="1029"/>
    <m/>
    <n v="0.51"/>
    <x v="0"/>
    <n v="184"/>
    <n v="367816"/>
  </r>
  <r>
    <x v="1240"/>
    <s v="Electronics|HomeTheater,TV&amp;Video|Accessories|TVMounts,Stands&amp;Turntables|TVWall&amp;CeilingMounts"/>
    <x v="176"/>
    <n v="1850"/>
    <n v="4500"/>
    <n v="2650"/>
    <m/>
    <n v="0.59"/>
    <x v="7"/>
    <n v="184"/>
    <n v="828000"/>
  </r>
  <r>
    <x v="1241"/>
    <s v="Home&amp;Kitchen|Kitchen&amp;HomeAppliances|Coffee,Tea&amp;Espresso|DripCoffeeMachines"/>
    <x v="156"/>
    <n v="2999"/>
    <n v="3595"/>
    <n v="596"/>
    <m/>
    <n v="0.17"/>
    <x v="7"/>
    <n v="178"/>
    <n v="639910"/>
  </r>
  <r>
    <x v="1242"/>
    <s v="Electronics|HomeTheater,TV&amp;Video|Accessories|Cables|HDMICables"/>
    <x v="0"/>
    <n v="299"/>
    <n v="599"/>
    <n v="300"/>
    <m/>
    <n v="0.5"/>
    <x v="7"/>
    <n v="171"/>
    <n v="102429"/>
  </r>
  <r>
    <x v="1243"/>
    <s v="Home&amp;Kitchen|Kitchen&amp;HomeAppliances|Vacuum,Cleaning&amp;Ironing|PressureWashers,Steam&amp;WindowCleaners"/>
    <x v="190"/>
    <n v="5999"/>
    <n v="9999"/>
    <n v="4000"/>
    <m/>
    <n v="0.4"/>
    <x v="5"/>
    <n v="170"/>
    <n v="1699830"/>
  </r>
  <r>
    <x v="1244"/>
    <s v="Home&amp;Kitchen|Heating,Cooling&amp;AirQuality|Humidifiers"/>
    <x v="160"/>
    <n v="3290"/>
    <n v="5799"/>
    <n v="2509"/>
    <m/>
    <n v="0.43"/>
    <x v="2"/>
    <n v="168"/>
    <n v="974232"/>
  </r>
  <r>
    <x v="1245"/>
    <s v="Home&amp;Kitchen|Heating,Cooling&amp;AirQuality|RoomHeaters|FanHeaters"/>
    <x v="69"/>
    <n v="1349"/>
    <n v="2495"/>
    <n v="1146"/>
    <m/>
    <n v="0.46"/>
    <x v="4"/>
    <n v="166"/>
    <n v="414170"/>
  </r>
  <r>
    <x v="1246"/>
    <s v="Computers&amp;Accessories|NetworkingDevices|NetworkAdapters|WirelessUSBAdapters"/>
    <x v="6"/>
    <n v="218"/>
    <n v="999"/>
    <n v="781"/>
    <m/>
    <n v="0.78"/>
    <x v="5"/>
    <n v="163"/>
    <n v="162837"/>
  </r>
  <r>
    <x v="1247"/>
    <s v="Home&amp;Kitchen|Kitchen&amp;HomeAppliances|WaterPurifiers&amp;Accessories|WaterPurifierAccessories"/>
    <x v="105"/>
    <n v="199"/>
    <n v="699"/>
    <n v="500"/>
    <m/>
    <n v="0.72"/>
    <x v="21"/>
    <n v="159"/>
    <n v="111141"/>
  </r>
  <r>
    <x v="1248"/>
    <s v="Home&amp;Kitchen|Heating,Cooling&amp;AirQuality|RoomHeaters|FanHeaters"/>
    <x v="69"/>
    <n v="979"/>
    <n v="1999"/>
    <n v="1020"/>
    <m/>
    <n v="0.51"/>
    <x v="6"/>
    <n v="157"/>
    <n v="313843"/>
  </r>
  <r>
    <x v="1249"/>
    <s v="Home&amp;Kitchen|Kitchen&amp;HomeAppliances|SmallKitchenAppliances|InductionCooktop"/>
    <x v="25"/>
    <n v="1601"/>
    <n v="3890"/>
    <n v="2289"/>
    <m/>
    <n v="0.59"/>
    <x v="5"/>
    <n v="156"/>
    <n v="606840"/>
  </r>
  <r>
    <x v="1250"/>
    <s v="Electronics|WearableTechnology|SmartWatches"/>
    <x v="17"/>
    <n v="2999"/>
    <n v="7990"/>
    <n v="4991"/>
    <m/>
    <n v="0.62"/>
    <x v="1"/>
    <n v="154"/>
    <n v="1230460"/>
  </r>
  <r>
    <x v="1251"/>
    <s v="Electronics|WearableTechnology|SmartWatches"/>
    <x v="17"/>
    <n v="2499"/>
    <n v="7990"/>
    <n v="5491"/>
    <m/>
    <n v="0.69"/>
    <x v="1"/>
    <n v="154"/>
    <n v="1230460"/>
  </r>
  <r>
    <x v="1252"/>
    <s v="Computers&amp;Accessories|Accessories&amp;Peripherals|Cables&amp;Accessories|Cables|USBCables"/>
    <x v="8"/>
    <n v="299"/>
    <n v="799"/>
    <n v="500"/>
    <m/>
    <n v="0.63"/>
    <x v="7"/>
    <n v="151"/>
    <n v="120649"/>
  </r>
  <r>
    <x v="1253"/>
    <s v="Computers&amp;Accessories|Accessories&amp;Peripherals|Cables&amp;Accessories|Cables|USBCables"/>
    <x v="8"/>
    <n v="349"/>
    <n v="899"/>
    <n v="550"/>
    <m/>
    <n v="0.61"/>
    <x v="3"/>
    <n v="149"/>
    <n v="133951"/>
  </r>
  <r>
    <x v="1253"/>
    <s v="Computers&amp;Accessories|Accessories&amp;Peripherals|Cables&amp;Accessories|Cables|USBCables"/>
    <x v="8"/>
    <n v="349"/>
    <n v="899"/>
    <n v="550"/>
    <m/>
    <n v="0.61"/>
    <x v="3"/>
    <n v="149"/>
    <n v="133951"/>
  </r>
  <r>
    <x v="1254"/>
    <s v="Home&amp;Kitchen|Heating,Cooling&amp;AirQuality|RoomHeaters|FanHeaters"/>
    <x v="69"/>
    <n v="6850"/>
    <n v="11990"/>
    <n v="5140"/>
    <m/>
    <n v="0.43"/>
    <x v="6"/>
    <n v="144"/>
    <n v="1726560"/>
  </r>
  <r>
    <x v="1255"/>
    <s v="Home&amp;Kitchen|Kitchen&amp;HomeAppliances|SmallKitchenAppliances|InductionCooktop"/>
    <x v="25"/>
    <n v="697"/>
    <n v="1499"/>
    <n v="802"/>
    <m/>
    <n v="0.54"/>
    <x v="4"/>
    <n v="144"/>
    <n v="215856"/>
  </r>
  <r>
    <x v="1256"/>
    <s v="Electronics|HomeTheater,TV&amp;Video|Accessories|RemoteControls"/>
    <x v="158"/>
    <n v="246"/>
    <n v="600"/>
    <n v="354"/>
    <m/>
    <n v="0.59"/>
    <x v="5"/>
    <n v="143"/>
    <n v="85800"/>
  </r>
  <r>
    <x v="1257"/>
    <s v="Electronics|HomeTheater,TV&amp;Video|Accessories|RemoteControls"/>
    <x v="158"/>
    <n v="197"/>
    <n v="499"/>
    <n v="302"/>
    <m/>
    <n v="0.61"/>
    <x v="4"/>
    <n v="136"/>
    <n v="67864"/>
  </r>
  <r>
    <x v="1258"/>
    <s v="Home&amp;Kitchen|Kitchen&amp;HomeAppliances|SmallKitchenAppliances|DeepFatFryers|AirFryers"/>
    <x v="161"/>
    <n v="3599"/>
    <n v="7950"/>
    <n v="4351"/>
    <m/>
    <n v="0.55000000000000004"/>
    <x v="5"/>
    <n v="136"/>
    <n v="1081200"/>
  </r>
  <r>
    <x v="1259"/>
    <s v="Home&amp;Kitchen|Kitchen&amp;HomeAppliances|SmallKitchenAppliances|MixerGrinders"/>
    <x v="31"/>
    <n v="1199"/>
    <n v="2990"/>
    <n v="1791"/>
    <m/>
    <n v="0.6"/>
    <x v="4"/>
    <n v="133"/>
    <n v="397670"/>
  </r>
  <r>
    <x v="1260"/>
    <s v="Computers&amp;Accessories|Accessories&amp;Peripherals|Cables&amp;Accessories|Cables|USBCables"/>
    <x v="8"/>
    <n v="228"/>
    <n v="899"/>
    <n v="671"/>
    <m/>
    <n v="0.75"/>
    <x v="4"/>
    <n v="132"/>
    <n v="118668"/>
  </r>
  <r>
    <x v="1261"/>
    <s v="Home&amp;Kitchen|Kitchen&amp;HomeAppliances|Vacuum,Cleaning&amp;Ironing|Irons,Steamers&amp;Accessories|LintShavers"/>
    <x v="145"/>
    <n v="179"/>
    <n v="799"/>
    <n v="620"/>
    <m/>
    <n v="0.78"/>
    <x v="9"/>
    <n v="132"/>
    <n v="105468"/>
  </r>
  <r>
    <x v="1262"/>
    <s v="Electronics|HomeTheater,TV&amp;Video|Televisions|SmartTelevisions"/>
    <x v="29"/>
    <n v="10990"/>
    <n v="19990"/>
    <n v="9000"/>
    <m/>
    <n v="0.45"/>
    <x v="8"/>
    <n v="129"/>
    <n v="2578710"/>
  </r>
  <r>
    <x v="1263"/>
    <s v="Computers&amp;Accessories|Accessories&amp;Peripherals|Cables&amp;Accessories|Cables|USBCables"/>
    <x v="8"/>
    <n v="199"/>
    <n v="999"/>
    <n v="800"/>
    <m/>
    <n v="0.8"/>
    <x v="3"/>
    <n v="127"/>
    <n v="126873"/>
  </r>
  <r>
    <x v="1263"/>
    <s v="Computers&amp;Accessories|Accessories&amp;Peripherals|Cables&amp;Accessories|Cables|USBCables"/>
    <x v="8"/>
    <n v="199"/>
    <n v="999"/>
    <n v="800"/>
    <m/>
    <n v="0.8"/>
    <x v="3"/>
    <n v="127"/>
    <n v="126873"/>
  </r>
  <r>
    <x v="1264"/>
    <s v="Electronics|Mobiles&amp;Accessories|Smartphones&amp;BasicMobiles|Smartphones"/>
    <x v="2"/>
    <n v="7998"/>
    <n v="11999"/>
    <n v="4001"/>
    <m/>
    <n v="0.33"/>
    <x v="4"/>
    <n v="125"/>
    <n v="1499875"/>
  </r>
  <r>
    <x v="1265"/>
    <s v="Home&amp;Kitchen|Kitchen&amp;HomeAppliances|Vacuum,Cleaning&amp;Ironing|Irons,Steamers&amp;Accessories|LintShavers"/>
    <x v="145"/>
    <n v="319"/>
    <n v="749"/>
    <n v="430"/>
    <m/>
    <n v="0.56999999999999995"/>
    <x v="12"/>
    <n v="124"/>
    <n v="92876"/>
  </r>
  <r>
    <x v="1266"/>
    <s v="Home&amp;Kitchen|Kitchen&amp;HomeAppliances|WaterPurifiers&amp;Accessories|WaterFilters&amp;Purifiers"/>
    <x v="70"/>
    <n v="4999"/>
    <n v="24999"/>
    <n v="20000"/>
    <m/>
    <n v="0.8"/>
    <x v="12"/>
    <n v="124"/>
    <n v="3099876"/>
  </r>
  <r>
    <x v="1267"/>
    <s v="Electronics|HomeTheater,TV&amp;Video|Accessories|RemoteControls"/>
    <x v="158"/>
    <n v="215"/>
    <n v="499"/>
    <n v="284"/>
    <m/>
    <n v="0.56999999999999995"/>
    <x v="9"/>
    <n v="121"/>
    <n v="60379"/>
  </r>
  <r>
    <x v="1268"/>
    <s v="Electronics|Mobiles&amp;Accessories|MobileAccessories|Chargers|WallChargers"/>
    <x v="61"/>
    <n v="799"/>
    <n v="3990"/>
    <n v="3191"/>
    <m/>
    <n v="0.8"/>
    <x v="4"/>
    <n v="119"/>
    <n v="474810"/>
  </r>
  <r>
    <x v="1269"/>
    <s v="Home&amp;Kitchen|Kitchen&amp;HomeAppliances|SmallKitchenAppliances|Kettles&amp;HotWaterDispensers|Kettle&amp;ToasterSets"/>
    <x v="39"/>
    <n v="749"/>
    <n v="1299"/>
    <n v="550"/>
    <m/>
    <n v="0.42"/>
    <x v="7"/>
    <n v="119"/>
    <n v="154581"/>
  </r>
  <r>
    <x v="1270"/>
    <s v="Home&amp;Kitchen|Kitchen&amp;HomeAppliances|SmallKitchenAppliances|MiniFoodProcessors&amp;Choppers"/>
    <x v="127"/>
    <n v="498"/>
    <n v="1200"/>
    <n v="702"/>
    <m/>
    <n v="0.59"/>
    <x v="20"/>
    <n v="113"/>
    <n v="135600"/>
  </r>
  <r>
    <x v="1271"/>
    <s v="Computers&amp;Accessories|Accessories&amp;Peripherals|Cables&amp;Accessories|Cables|USBCables"/>
    <x v="8"/>
    <n v="249"/>
    <n v="999"/>
    <n v="750"/>
    <m/>
    <n v="0.75"/>
    <x v="2"/>
    <n v="112"/>
    <n v="111888"/>
  </r>
  <r>
    <x v="1272"/>
    <s v="Home&amp;Kitchen|Heating,Cooling&amp;AirQuality|RoomHeaters|FanHeaters"/>
    <x v="69"/>
    <n v="1049"/>
    <n v="1699"/>
    <n v="650"/>
    <m/>
    <n v="0.38"/>
    <x v="16"/>
    <n v="111"/>
    <n v="188589"/>
  </r>
  <r>
    <x v="1273"/>
    <s v="Electronics|HomeTheater,TV&amp;Video|Televisions|StandardTelevisions"/>
    <x v="159"/>
    <n v="6999"/>
    <n v="16990"/>
    <n v="9991"/>
    <m/>
    <n v="0.59"/>
    <x v="4"/>
    <n v="110"/>
    <n v="1868900"/>
  </r>
  <r>
    <x v="1274"/>
    <s v="Home&amp;Kitchen|Kitchen&amp;HomeAppliances|SmallKitchenAppliances|JuicerMixerGrinders"/>
    <x v="55"/>
    <n v="499"/>
    <n v="2199"/>
    <n v="1700"/>
    <m/>
    <n v="0.77"/>
    <x v="22"/>
    <n v="109"/>
    <n v="239691"/>
  </r>
  <r>
    <x v="1275"/>
    <s v="Electronics|HomeTheater,TV&amp;Video|Accessories|TVMounts,Stands&amp;Turntables|TVWall&amp;CeilingMounts"/>
    <x v="176"/>
    <n v="893"/>
    <n v="1052"/>
    <n v="159"/>
    <m/>
    <n v="0.15"/>
    <x v="2"/>
    <n v="106"/>
    <n v="111512"/>
  </r>
  <r>
    <x v="1276"/>
    <s v="Electronics|Mobiles&amp;Accessories|MobileAccessories|Stands"/>
    <x v="32"/>
    <n v="209"/>
    <n v="499"/>
    <n v="290"/>
    <m/>
    <n v="0.57999999999999996"/>
    <x v="11"/>
    <n v="104"/>
    <n v="51896"/>
  </r>
  <r>
    <x v="1277"/>
    <s v="Electronics|HomeTheater,TV&amp;Video|Accessories|RemoteControls"/>
    <x v="158"/>
    <n v="790"/>
    <n v="1999"/>
    <n v="1209"/>
    <m/>
    <n v="0.6"/>
    <x v="19"/>
    <n v="103"/>
    <n v="205897"/>
  </r>
  <r>
    <x v="1278"/>
    <s v="Home&amp;Kitchen|Kitchen&amp;HomeAppliances|Vacuum,Cleaning&amp;Ironing|Irons,Steamers&amp;Accessories|LintShavers"/>
    <x v="145"/>
    <n v="179"/>
    <n v="799"/>
    <n v="620"/>
    <m/>
    <n v="0.78"/>
    <x v="11"/>
    <n v="101"/>
    <n v="80699"/>
  </r>
  <r>
    <x v="1279"/>
    <s v="Home&amp;Kitchen|Kitchen&amp;HomeAppliances|SmallKitchenAppliances|HandBlenders"/>
    <x v="71"/>
    <n v="799"/>
    <n v="1699"/>
    <n v="900"/>
    <m/>
    <n v="0.53"/>
    <x v="7"/>
    <n v="97"/>
    <n v="164803"/>
  </r>
  <r>
    <x v="1280"/>
    <s v="Home&amp;Kitchen|Kitchen&amp;HomeAppliances|SmallKitchenAppliances|VacuumSealers"/>
    <x v="67"/>
    <n v="79"/>
    <n v="79"/>
    <n v="0"/>
    <m/>
    <n v="0"/>
    <x v="7"/>
    <n v="97"/>
    <n v="7663"/>
  </r>
  <r>
    <x v="1281"/>
    <s v="Home&amp;Kitchen|Kitchen&amp;HomeAppliances|WaterPurifiers&amp;Accessories|WaterFilters&amp;Purifiers"/>
    <x v="70"/>
    <n v="8499"/>
    <n v="16490"/>
    <n v="7991"/>
    <m/>
    <n v="0.48"/>
    <x v="2"/>
    <n v="97"/>
    <n v="1599530"/>
  </r>
  <r>
    <x v="1282"/>
    <s v="Home&amp;Kitchen|Heating,Cooling&amp;AirQuality|RoomHeaters|ElectricHeaters"/>
    <x v="93"/>
    <n v="1498"/>
    <n v="2300"/>
    <n v="802"/>
    <m/>
    <n v="0.35"/>
    <x v="4"/>
    <n v="95"/>
    <n v="218500"/>
  </r>
  <r>
    <x v="1283"/>
    <s v="Computers&amp;Accessories|Accessories&amp;Peripherals|LaptopAccessories|Lapdesks"/>
    <x v="53"/>
    <n v="269"/>
    <n v="699"/>
    <n v="430"/>
    <m/>
    <n v="0.62"/>
    <x v="7"/>
    <n v="93"/>
    <n v="65007"/>
  </r>
  <r>
    <x v="1284"/>
    <s v="Home&amp;Kitchen|Kitchen&amp;HomeAppliances|Vacuum,Cleaning&amp;Ironing|Irons,Steamers&amp;Accessories|Irons|DryIrons"/>
    <x v="27"/>
    <n v="660"/>
    <n v="1100"/>
    <n v="440"/>
    <m/>
    <n v="0.4"/>
    <x v="11"/>
    <n v="91"/>
    <n v="100100"/>
  </r>
  <r>
    <x v="1285"/>
    <s v="Computers&amp;Accessories|Accessories&amp;Peripherals|Cables&amp;Accessories|Cables|USBCables"/>
    <x v="8"/>
    <n v="199"/>
    <n v="999"/>
    <n v="800"/>
    <m/>
    <n v="0.8"/>
    <x v="2"/>
    <n v="87"/>
    <n v="86913"/>
  </r>
  <r>
    <x v="1286"/>
    <s v="Electronics|WearableTechnology|SmartWatches"/>
    <x v="17"/>
    <n v="281"/>
    <n v="1999"/>
    <n v="1718"/>
    <m/>
    <n v="0.86"/>
    <x v="22"/>
    <n v="87"/>
    <n v="173913"/>
  </r>
  <r>
    <x v="1287"/>
    <s v="Computers&amp;Accessories|Accessories&amp;Peripherals|Cables&amp;Accessories|Cables|USBCables"/>
    <x v="8"/>
    <n v="199"/>
    <n v="999"/>
    <n v="800"/>
    <m/>
    <n v="0.8"/>
    <x v="5"/>
    <n v="85"/>
    <n v="84915"/>
  </r>
  <r>
    <x v="1288"/>
    <s v="Home&amp;Kitchen|Kitchen&amp;HomeAppliances|Vacuum,Cleaning&amp;Ironing|Irons,Steamers&amp;Accessories|LintShavers"/>
    <x v="145"/>
    <n v="369"/>
    <n v="599"/>
    <n v="230"/>
    <m/>
    <n v="0.38"/>
    <x v="6"/>
    <n v="82"/>
    <n v="49118"/>
  </r>
  <r>
    <x v="1289"/>
    <s v="Computers&amp;Accessories|Accessories&amp;Peripherals|Cables&amp;Accessories|Cables|USBCables"/>
    <x v="8"/>
    <n v="179"/>
    <n v="299"/>
    <n v="120"/>
    <m/>
    <n v="0.4"/>
    <x v="6"/>
    <n v="81"/>
    <n v="24219"/>
  </r>
  <r>
    <x v="1290"/>
    <s v="Home&amp;Kitchen|Heating,Cooling&amp;AirQuality|RoomHeaters|ElectricHeaters"/>
    <x v="93"/>
    <n v="9495"/>
    <n v="18990"/>
    <n v="9495"/>
    <m/>
    <n v="0.5"/>
    <x v="5"/>
    <n v="79"/>
    <n v="1500210"/>
  </r>
  <r>
    <x v="1291"/>
    <s v="Home&amp;Kitchen|Kitchen&amp;HomeAppliances|Vacuum,Cleaning&amp;Ironing|Irons,Steamers&amp;Accessories|LintShavers"/>
    <x v="145"/>
    <n v="499"/>
    <n v="999"/>
    <n v="500"/>
    <m/>
    <n v="0.5"/>
    <x v="12"/>
    <n v="79"/>
    <n v="78921"/>
  </r>
  <r>
    <x v="1292"/>
    <s v="Computers&amp;Accessories|Accessories&amp;Peripherals|LaptopAccessories|Lapdesks"/>
    <x v="53"/>
    <n v="398"/>
    <n v="1949"/>
    <n v="1551"/>
    <m/>
    <n v="0.8"/>
    <x v="7"/>
    <n v="75"/>
    <n v="146175"/>
  </r>
  <r>
    <x v="1293"/>
    <s v="Computers&amp;Accessories|ExternalDevices&amp;DataStorage|ExternalHardDisks"/>
    <x v="18"/>
    <n v="499"/>
    <n v="775"/>
    <n v="276"/>
    <m/>
    <n v="0.36"/>
    <x v="2"/>
    <n v="74"/>
    <n v="57350"/>
  </r>
  <r>
    <x v="1294"/>
    <s v="Home&amp;Kitchen|Kitchen&amp;HomeAppliances|SmallKitchenAppliances|HandBlenders"/>
    <x v="71"/>
    <n v="210"/>
    <n v="699"/>
    <n v="489"/>
    <m/>
    <n v="0.7"/>
    <x v="8"/>
    <n v="74"/>
    <n v="51726"/>
  </r>
  <r>
    <x v="1295"/>
    <s v="Electronics|HomeTheater,TV&amp;Video|Accessories|RemoteControls"/>
    <x v="158"/>
    <n v="1289"/>
    <n v="2499"/>
    <n v="1210"/>
    <m/>
    <n v="0.48"/>
    <x v="14"/>
    <n v="73"/>
    <n v="182427"/>
  </r>
  <r>
    <x v="1296"/>
    <s v="Electronics|WearableTechnology|SmartWatches"/>
    <x v="17"/>
    <n v="3999"/>
    <n v="9999"/>
    <n v="6000"/>
    <m/>
    <n v="0.6"/>
    <x v="0"/>
    <n v="73"/>
    <n v="729927"/>
  </r>
  <r>
    <x v="1297"/>
    <s v="Home&amp;Kitchen|Heating,Cooling&amp;AirQuality|RoomHeaters|ElectricHeaters"/>
    <x v="93"/>
    <n v="799"/>
    <n v="1989"/>
    <n v="1190"/>
    <m/>
    <n v="0.6"/>
    <x v="2"/>
    <n v="70"/>
    <n v="139230"/>
  </r>
  <r>
    <x v="1298"/>
    <s v="Home&amp;Kitchen|Kitchen&amp;HomeAppliances|SmallKitchenAppliances|JuicerMixerGrinders"/>
    <x v="55"/>
    <n v="499"/>
    <n v="1299"/>
    <n v="800"/>
    <m/>
    <n v="0.62"/>
    <x v="6"/>
    <n v="65"/>
    <n v="84435"/>
  </r>
  <r>
    <x v="1299"/>
    <s v="Electronics|HomeTheater,TV&amp;Video|Televisions|SmartTelevisions"/>
    <x v="29"/>
    <n v="11990"/>
    <n v="31990"/>
    <n v="20000"/>
    <m/>
    <n v="0.63"/>
    <x v="5"/>
    <n v="64"/>
    <n v="2047360"/>
  </r>
  <r>
    <x v="1300"/>
    <s v="Home&amp;Kitchen|Heating,Cooling&amp;AirQuality|RoomHeaters|FanHeaters"/>
    <x v="69"/>
    <n v="2590"/>
    <n v="4200"/>
    <n v="1610"/>
    <m/>
    <n v="0.38"/>
    <x v="1"/>
    <n v="63"/>
    <n v="264600"/>
  </r>
  <r>
    <x v="1301"/>
    <s v="Home&amp;Kitchen|Heating,Cooling&amp;AirQuality|WaterHeaters&amp;Geysers|InstantWaterHeaters"/>
    <x v="26"/>
    <n v="1449"/>
    <n v="4999"/>
    <n v="3550"/>
    <m/>
    <n v="0.71"/>
    <x v="11"/>
    <n v="63"/>
    <n v="314937"/>
  </r>
  <r>
    <x v="1302"/>
    <s v="Home&amp;Kitchen|Kitchen&amp;HomeAppliances|SmallKitchenAppliances|DigitalKitchenScales"/>
    <x v="30"/>
    <n v="799"/>
    <n v="2999"/>
    <n v="2200"/>
    <m/>
    <n v="0.73"/>
    <x v="3"/>
    <n v="63"/>
    <n v="188937"/>
  </r>
  <r>
    <x v="1303"/>
    <s v="Computers&amp;Accessories|Accessories&amp;Peripherals|Cables&amp;Accessories|Cables|USBCables"/>
    <x v="8"/>
    <n v="139"/>
    <n v="549"/>
    <n v="410"/>
    <m/>
    <n v="0.75"/>
    <x v="6"/>
    <n v="61"/>
    <n v="33489"/>
  </r>
  <r>
    <x v="1304"/>
    <s v="Computers&amp;Accessories|Accessories&amp;Peripherals|Cables&amp;Accessories|Cables|USBCables"/>
    <x v="8"/>
    <n v="128.31"/>
    <n v="549"/>
    <n v="420.69"/>
    <m/>
    <n v="0.77"/>
    <x v="6"/>
    <n v="61"/>
    <n v="33489"/>
  </r>
  <r>
    <x v="1305"/>
    <s v="Computers&amp;Accessories|Accessories&amp;Peripherals|Cables&amp;Accessories|Cables|USBCables"/>
    <x v="8"/>
    <n v="149"/>
    <n v="399"/>
    <n v="250"/>
    <m/>
    <n v="0.63"/>
    <x v="6"/>
    <n v="57"/>
    <n v="22743"/>
  </r>
  <r>
    <x v="1306"/>
    <s v="Home&amp;Kitchen|Heating,Cooling&amp;AirQuality|RoomHeaters|FanHeaters"/>
    <x v="69"/>
    <n v="1090"/>
    <n v="2999"/>
    <n v="1909"/>
    <m/>
    <n v="0.64"/>
    <x v="9"/>
    <n v="57"/>
    <n v="170943"/>
  </r>
  <r>
    <x v="1307"/>
    <s v="Home&amp;Kitchen|Kitchen&amp;HomeAppliances|SmallKitchenAppliances|Kettles&amp;HotWaterDispensers|ElectricKettles"/>
    <x v="11"/>
    <n v="1260"/>
    <n v="2299"/>
    <n v="1039"/>
    <m/>
    <n v="0.45"/>
    <x v="2"/>
    <n v="55"/>
    <n v="126445"/>
  </r>
  <r>
    <x v="1308"/>
    <s v="Home&amp;Kitchen|Kitchen&amp;HomeAppliances|SmallKitchenAppliances|HandBlenders"/>
    <x v="71"/>
    <n v="499"/>
    <n v="1299"/>
    <n v="800"/>
    <m/>
    <n v="0.62"/>
    <x v="15"/>
    <n v="54"/>
    <n v="70146"/>
  </r>
  <r>
    <x v="1309"/>
    <s v="Home&amp;Kitchen|Kitchen&amp;HomeAppliances|SmallKitchenAppliances|JuicerMixerGrinders"/>
    <x v="55"/>
    <n v="499"/>
    <n v="2199"/>
    <n v="1700"/>
    <m/>
    <n v="0.77"/>
    <x v="8"/>
    <n v="53"/>
    <n v="116547"/>
  </r>
  <r>
    <x v="1310"/>
    <s v="Computers&amp;Accessories|Accessories&amp;Peripherals|Cables&amp;Accessories|Cables|USBCables"/>
    <x v="8"/>
    <n v="119"/>
    <n v="299"/>
    <n v="180"/>
    <m/>
    <n v="0.6"/>
    <x v="4"/>
    <n v="51"/>
    <n v="15249"/>
  </r>
  <r>
    <x v="1311"/>
    <s v="Home&amp;Kitchen|Heating,Cooling&amp;AirQuality|RoomHeaters|ElectricHeaters"/>
    <x v="93"/>
    <n v="649"/>
    <n v="999"/>
    <n v="350"/>
    <m/>
    <n v="0.35"/>
    <x v="4"/>
    <n v="49"/>
    <n v="48951"/>
  </r>
  <r>
    <x v="1312"/>
    <s v="Electronics|HomeTheater,TV&amp;Video|Accessories|Cables|HDMICables"/>
    <x v="0"/>
    <n v="599"/>
    <n v="1999"/>
    <n v="1400"/>
    <m/>
    <n v="0.7"/>
    <x v="5"/>
    <n v="47"/>
    <n v="93953"/>
  </r>
  <r>
    <x v="1313"/>
    <s v="Home&amp;Kitchen|Kitchen&amp;HomeAppliances|SmallKitchenAppliances|HandBlenders"/>
    <x v="71"/>
    <n v="259"/>
    <n v="999"/>
    <n v="740"/>
    <m/>
    <n v="0.74"/>
    <x v="7"/>
    <n v="43"/>
    <n v="42957"/>
  </r>
  <r>
    <x v="1314"/>
    <s v="Computers&amp;Accessories|Accessories&amp;Peripherals|Cables&amp;Accessories|Cables|USBCables"/>
    <x v="8"/>
    <n v="129"/>
    <n v="449"/>
    <n v="320"/>
    <m/>
    <n v="0.71"/>
    <x v="8"/>
    <n v="41"/>
    <n v="18409"/>
  </r>
  <r>
    <x v="1315"/>
    <s v="Home&amp;Kitchen|Kitchen&amp;HomeAppliances|SmallKitchenAppliances|WaffleMakers&amp;Irons"/>
    <x v="186"/>
    <n v="899"/>
    <n v="1999"/>
    <n v="1100"/>
    <m/>
    <n v="0.55000000000000004"/>
    <x v="5"/>
    <n v="39"/>
    <n v="77961"/>
  </r>
  <r>
    <x v="1316"/>
    <s v="Electronics|WearableTechnology|SmartWatches"/>
    <x v="17"/>
    <n v="249"/>
    <n v="999"/>
    <n v="750"/>
    <m/>
    <n v="0.75"/>
    <x v="3"/>
    <n v="38"/>
    <n v="37962"/>
  </r>
  <r>
    <x v="1317"/>
    <s v="Electronics|HomeTheater,TV&amp;Video|Accessories|RemoteControls"/>
    <x v="158"/>
    <n v="1499"/>
    <n v="3999"/>
    <n v="2500"/>
    <m/>
    <n v="0.63"/>
    <x v="8"/>
    <n v="37"/>
    <n v="147963"/>
  </r>
  <r>
    <x v="1318"/>
    <s v="Electronics|WearableTechnology|SmartWatches"/>
    <x v="17"/>
    <n v="4499"/>
    <n v="7999"/>
    <n v="3500"/>
    <m/>
    <n v="0.44"/>
    <x v="9"/>
    <n v="37"/>
    <n v="295963"/>
  </r>
  <r>
    <x v="1319"/>
    <s v="Home&amp;Kitchen|Kitchen&amp;HomeAppliances|WaterPurifiers&amp;Accessories|WaterPurifierAccessories"/>
    <x v="105"/>
    <n v="193"/>
    <n v="399"/>
    <n v="206"/>
    <m/>
    <n v="0.52"/>
    <x v="11"/>
    <n v="37"/>
    <n v="14763"/>
  </r>
  <r>
    <x v="1320"/>
    <s v="Electronics|HomeTheater,TV&amp;Video|Accessories|RemoteControls"/>
    <x v="158"/>
    <n v="1434"/>
    <n v="3999"/>
    <n v="2565"/>
    <m/>
    <n v="0.64"/>
    <x v="7"/>
    <n v="32"/>
    <n v="127968"/>
  </r>
  <r>
    <x v="1321"/>
    <s v="Home&amp;Kitchen|Heating,Cooling&amp;AirQuality|RoomHeaters|ElectricHeaters"/>
    <x v="93"/>
    <n v="1529"/>
    <n v="2999"/>
    <n v="1470"/>
    <m/>
    <n v="0.49"/>
    <x v="14"/>
    <n v="29"/>
    <n v="86971"/>
  </r>
  <r>
    <x v="1322"/>
    <s v="Home&amp;Kitchen|Kitchen&amp;HomeAppliances|SmallKitchenAppliances|HandBlenders"/>
    <x v="71"/>
    <n v="279"/>
    <n v="499"/>
    <n v="220"/>
    <m/>
    <n v="0.44"/>
    <x v="10"/>
    <n v="28"/>
    <n v="13972"/>
  </r>
  <r>
    <x v="1323"/>
    <s v="Electronics|HomeTheater,TV&amp;Video|Projectors"/>
    <x v="108"/>
    <n v="6490"/>
    <n v="9990"/>
    <n v="3500"/>
    <m/>
    <n v="0.35"/>
    <x v="7"/>
    <n v="27"/>
    <n v="269730"/>
  </r>
  <r>
    <x v="1324"/>
    <s v="Electronics|HomeTheater,TV&amp;Video|Accessories|Cables|HDMICables"/>
    <x v="0"/>
    <n v="185"/>
    <n v="499"/>
    <n v="314"/>
    <m/>
    <n v="0.63"/>
    <x v="5"/>
    <n v="25"/>
    <n v="12475"/>
  </r>
  <r>
    <x v="1325"/>
    <s v="Home&amp;Kitchen|Heating,Cooling&amp;AirQuality|RoomHeaters|ElectricHeaters"/>
    <x v="93"/>
    <n v="2439"/>
    <n v="2545"/>
    <n v="106"/>
    <m/>
    <n v="0.04"/>
    <x v="1"/>
    <n v="25"/>
    <n v="63625"/>
  </r>
  <r>
    <x v="1326"/>
    <s v="Electronics|HomeTheater,TV&amp;Video|Accessories|Cables|HDMICables"/>
    <x v="0"/>
    <n v="637"/>
    <n v="1499"/>
    <n v="862"/>
    <m/>
    <n v="0.57999999999999996"/>
    <x v="1"/>
    <n v="24"/>
    <n v="35976"/>
  </r>
  <r>
    <x v="1327"/>
    <s v="Home&amp;Kitchen|Heating,Cooling&amp;AirQuality|RoomHeaters|ElectricHeaters"/>
    <x v="93"/>
    <n v="1149"/>
    <n v="1899"/>
    <n v="750"/>
    <m/>
    <n v="0.39"/>
    <x v="9"/>
    <n v="24"/>
    <n v="45576"/>
  </r>
  <r>
    <x v="1328"/>
    <s v="Home&amp;Kitchen|Kitchen&amp;HomeAppliances|SmallKitchenAppliances|VacuumSealers"/>
    <x v="67"/>
    <n v="161"/>
    <n v="300"/>
    <n v="139"/>
    <m/>
    <n v="0.46"/>
    <x v="23"/>
    <n v="24"/>
    <n v="7200"/>
  </r>
  <r>
    <x v="1329"/>
    <s v="Computers&amp;Accessories|Accessories&amp;Peripherals|Keyboards,Mice&amp;InputDevices|Mice"/>
    <x v="23"/>
    <n v="499"/>
    <n v="1000"/>
    <n v="501"/>
    <m/>
    <n v="0.5"/>
    <x v="17"/>
    <n v="23"/>
    <n v="23000"/>
  </r>
  <r>
    <x v="1330"/>
    <s v="Electronics|HomeTheater,TV&amp;Video|Accessories|RemoteControls"/>
    <x v="158"/>
    <n v="399"/>
    <n v="999"/>
    <n v="600"/>
    <m/>
    <n v="0.6"/>
    <x v="14"/>
    <n v="23"/>
    <n v="22977"/>
  </r>
  <r>
    <x v="1331"/>
    <s v="Computers&amp;Accessories|Accessories&amp;Peripherals|Keyboards,Mice&amp;InputDevices|GraphicTablets"/>
    <x v="91"/>
    <n v="175"/>
    <n v="499"/>
    <n v="324"/>
    <m/>
    <n v="0.65"/>
    <x v="1"/>
    <n v="21"/>
    <n v="10479"/>
  </r>
  <r>
    <x v="1332"/>
    <s v="Home&amp;Kitchen|Heating,Cooling&amp;AirQuality|WaterHeaters&amp;Geysers|InstantWaterHeaters"/>
    <x v="26"/>
    <n v="1448"/>
    <n v="2999"/>
    <n v="1551"/>
    <m/>
    <n v="0.52"/>
    <x v="3"/>
    <n v="19"/>
    <n v="56981"/>
  </r>
  <r>
    <x v="1333"/>
    <s v="Home&amp;Kitchen|Heating,Cooling&amp;AirQuality|RoomHeaters|FanHeaters"/>
    <x v="69"/>
    <n v="799"/>
    <n v="1199"/>
    <n v="400"/>
    <m/>
    <n v="0.33"/>
    <x v="0"/>
    <n v="17"/>
    <n v="20383"/>
  </r>
  <r>
    <x v="1334"/>
    <s v="Home&amp;Kitchen|Heating,Cooling&amp;AirQuality|RoomHeaters|FanHeaters"/>
    <x v="69"/>
    <n v="899"/>
    <n v="1599"/>
    <n v="700"/>
    <m/>
    <n v="0.44"/>
    <x v="13"/>
    <n v="15"/>
    <n v="23985"/>
  </r>
  <r>
    <x v="1335"/>
    <s v="Electronics|Mobiles&amp;Accessories|MobileAccessories|Chargers|WallChargers"/>
    <x v="61"/>
    <n v="219"/>
    <n v="499"/>
    <n v="280"/>
    <m/>
    <n v="0.56000000000000005"/>
    <x v="0"/>
    <n v="14"/>
    <n v="6986"/>
  </r>
  <r>
    <x v="1336"/>
    <s v="Home&amp;Kitchen|Kitchen&amp;HomeAppliances|SmallKitchenAppliances|HandBlenders"/>
    <x v="71"/>
    <n v="669"/>
    <n v="1499"/>
    <n v="830"/>
    <m/>
    <n v="0.55000000000000004"/>
    <x v="24"/>
    <n v="13"/>
    <n v="19487"/>
  </r>
  <r>
    <x v="1337"/>
    <s v="Electronics|HomeTheater,TV&amp;Video|Accessories|RemoteControls"/>
    <x v="158"/>
    <n v="399"/>
    <n v="799"/>
    <n v="400"/>
    <m/>
    <n v="0.5"/>
    <x v="2"/>
    <n v="12"/>
    <n v="9588"/>
  </r>
  <r>
    <x v="1338"/>
    <s v="Home&amp;Kitchen|Kitchen&amp;HomeAppliances|SmallKitchenAppliances|VacuumSealers"/>
    <x v="67"/>
    <n v="199"/>
    <n v="499"/>
    <n v="300"/>
    <m/>
    <n v="0.6"/>
    <x v="14"/>
    <n v="12"/>
    <n v="5988"/>
  </r>
  <r>
    <x v="1339"/>
    <s v="Home&amp;Kitchen|Heating,Cooling&amp;AirQuality|RoomHeaters|FanHeaters"/>
    <x v="69"/>
    <n v="784"/>
    <n v="1599"/>
    <n v="815"/>
    <m/>
    <n v="0.51"/>
    <x v="3"/>
    <n v="11"/>
    <n v="17589"/>
  </r>
  <r>
    <x v="1340"/>
    <s v="Home&amp;Kitchen|Heating,Cooling&amp;AirQuality|RoomHeaters|FanHeaters"/>
    <x v="69"/>
    <n v="998"/>
    <n v="2999"/>
    <n v="2001"/>
    <m/>
    <n v="0.67"/>
    <x v="12"/>
    <n v="9"/>
    <n v="26991"/>
  </r>
  <r>
    <x v="1341"/>
    <s v="Home&amp;Kitchen|Heating,Cooling&amp;AirQuality|RoomHeaters|FanHeaters"/>
    <x v="69"/>
    <n v="778"/>
    <n v="999"/>
    <n v="221"/>
    <m/>
    <n v="0.22"/>
    <x v="14"/>
    <n v="8"/>
    <n v="7992"/>
  </r>
  <r>
    <x v="1342"/>
    <s v="Electronics|HomeTheater,TV&amp;Video|Projectors"/>
    <x v="108"/>
    <n v="13990"/>
    <n v="28900"/>
    <n v="14910"/>
    <m/>
    <n v="0.52"/>
    <x v="3"/>
    <n v="7"/>
    <n v="202300"/>
  </r>
  <r>
    <x v="1343"/>
    <s v="Home&amp;Kitchen|Kitchen&amp;HomeAppliances|SmallKitchenAppliances|DigitalKitchenScales|DigitalScales"/>
    <x v="115"/>
    <n v="239"/>
    <n v="239"/>
    <n v="0"/>
    <m/>
    <n v="0"/>
    <x v="2"/>
    <n v="7"/>
    <n v="1673"/>
  </r>
  <r>
    <x v="1344"/>
    <s v="Home&amp;Kitchen|Kitchen&amp;HomeAppliances|Vacuum,Cleaning&amp;Ironing|Irons,Steamers&amp;Accessories|LintShavers"/>
    <x v="145"/>
    <n v="469"/>
    <n v="1599"/>
    <n v="1130"/>
    <m/>
    <n v="0.71"/>
    <x v="8"/>
    <n v="6"/>
    <n v="9594"/>
  </r>
  <r>
    <x v="1345"/>
    <s v="Computers&amp;Accessories|Accessories&amp;Peripherals|Cables&amp;Accessories|Cables|USBCables"/>
    <x v="8"/>
    <n v="399"/>
    <n v="1999"/>
    <n v="1600"/>
    <m/>
    <n v="0.8"/>
    <x v="17"/>
    <n v="5"/>
    <n v="9995"/>
  </r>
  <r>
    <x v="1346"/>
    <s v="Home&amp;Kitchen|Heating,Cooling&amp;AirQuality|RoomHeaters|ElectricHeaters"/>
    <x v="93"/>
    <n v="1099"/>
    <n v="2400"/>
    <n v="1301"/>
    <m/>
    <n v="0.54"/>
    <x v="4"/>
    <n v="4"/>
    <n v="9600"/>
  </r>
  <r>
    <x v="1347"/>
    <s v="Home&amp;Kitchen|Heating,Cooling&amp;AirQuality|RoomHeaters|ElectricHeaters"/>
    <x v="93"/>
    <n v="929"/>
    <n v="2199"/>
    <n v="1270"/>
    <m/>
    <n v="0.57999999999999996"/>
    <x v="8"/>
    <n v="4"/>
    <n v="8796"/>
  </r>
  <r>
    <x v="1348"/>
    <s v="Home&amp;Kitchen|Kitchen&amp;HomeAppliances|SmallKitchenAppliances|JuicerMixerGrinders"/>
    <x v="55"/>
    <n v="649"/>
    <n v="999"/>
    <n v="350"/>
    <m/>
    <n v="0.35"/>
    <x v="11"/>
    <n v="4"/>
    <n v="3996"/>
  </r>
  <r>
    <x v="1349"/>
    <s v="Home&amp;Kitchen|Heating,Cooling&amp;AirQuality|RoomHeaters|FanHeaters"/>
    <x v="69"/>
    <n v="1299"/>
    <n v="2495"/>
    <n v="1196"/>
    <m/>
    <n v="0.48"/>
    <x v="25"/>
    <n v="2"/>
    <n v="4990"/>
  </r>
  <r>
    <x v="1350"/>
    <s v="Home&amp;Kitchen|Kitchen&amp;HomeAppliances|Vacuum,Cleaning&amp;Ironing|Irons,Steamers&amp;Accessories|LintShavers"/>
    <x v="145"/>
    <n v="199"/>
    <n v="999"/>
    <n v="800"/>
    <m/>
    <n v="0.8"/>
    <x v="16"/>
    <n v="2"/>
    <n v="199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3D0A2DF-6891-4F19-AA18-4DE80763C844}" name="PivotTable2"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2">
  <location ref="A3:C1355" firstHeaderRow="0" firstDataRow="1" firstDataCol="1"/>
  <pivotFields count="11">
    <pivotField axis="axisRow" compact="0" outline="0" showAll="0">
      <items count="1352">
        <item x="533"/>
        <item x="18"/>
        <item x="200"/>
        <item x="166"/>
        <item x="90"/>
        <item x="12"/>
        <item x="178"/>
        <item x="179"/>
        <item x="422"/>
        <item x="500"/>
        <item x="273"/>
        <item x="250"/>
        <item x="618"/>
        <item x="20"/>
        <item x="1170"/>
        <item x="19"/>
        <item x="555"/>
        <item x="728"/>
        <item x="275"/>
        <item x="131"/>
        <item x="133"/>
        <item x="105"/>
        <item x="392"/>
        <item x="622"/>
        <item x="432"/>
        <item x="576"/>
        <item x="475"/>
        <item x="1135"/>
        <item x="927"/>
        <item x="850"/>
        <item x="1067"/>
        <item x="575"/>
        <item x="91"/>
        <item x="27"/>
        <item x="730"/>
        <item x="305"/>
        <item x="136"/>
        <item x="418"/>
        <item x="674"/>
        <item x="1011"/>
        <item x="378"/>
        <item x="243"/>
        <item x="319"/>
        <item x="339"/>
        <item x="163"/>
        <item x="449"/>
        <item x="127"/>
        <item x="334"/>
        <item x="645"/>
        <item x="795"/>
        <item x="112"/>
        <item x="851"/>
        <item x="963"/>
        <item x="1007"/>
        <item x="528"/>
        <item x="947"/>
        <item x="396"/>
        <item x="394"/>
        <item x="123"/>
        <item x="399"/>
        <item x="775"/>
        <item x="538"/>
        <item x="463"/>
        <item x="694"/>
        <item x="599"/>
        <item x="548"/>
        <item x="628"/>
        <item x="905"/>
        <item x="102"/>
        <item x="537"/>
        <item x="729"/>
        <item x="636"/>
        <item x="781"/>
        <item x="785"/>
        <item x="848"/>
        <item x="763"/>
        <item x="830"/>
        <item x="205"/>
        <item x="579"/>
        <item x="485"/>
        <item x="670"/>
        <item x="469"/>
        <item x="601"/>
        <item x="517"/>
        <item x="733"/>
        <item x="349"/>
        <item x="247"/>
        <item x="562"/>
        <item x="358"/>
        <item x="125"/>
        <item x="452"/>
        <item x="40"/>
        <item x="65"/>
        <item x="448"/>
        <item x="64"/>
        <item x="352"/>
        <item x="267"/>
        <item x="343"/>
        <item x="375"/>
        <item x="406"/>
        <item x="903"/>
        <item x="574"/>
        <item x="508"/>
        <item x="992"/>
        <item x="692"/>
        <item x="706"/>
        <item x="667"/>
        <item x="973"/>
        <item x="767"/>
        <item x="614"/>
        <item x="805"/>
        <item x="812"/>
        <item x="549"/>
        <item x="788"/>
        <item x="745"/>
        <item x="840"/>
        <item x="498"/>
        <item x="386"/>
        <item x="249"/>
        <item x="150"/>
        <item x="658"/>
        <item x="209"/>
        <item x="385"/>
        <item x="167"/>
        <item x="368"/>
        <item x="1043"/>
        <item x="186"/>
        <item x="433"/>
        <item x="685"/>
        <item x="502"/>
        <item x="689"/>
        <item x="217"/>
        <item x="347"/>
        <item x="470"/>
        <item x="589"/>
        <item x="336"/>
        <item x="741"/>
        <item x="1"/>
        <item x="2"/>
        <item x="192"/>
        <item x="883"/>
        <item x="998"/>
        <item x="189"/>
        <item x="430"/>
        <item x="594"/>
        <item x="638"/>
        <item x="1324"/>
        <item x="341"/>
        <item x="276"/>
        <item x="218"/>
        <item x="602"/>
        <item x="427"/>
        <item x="424"/>
        <item x="1162"/>
        <item x="239"/>
        <item x="237"/>
        <item x="748"/>
        <item x="70"/>
        <item x="410"/>
        <item x="515"/>
        <item x="14"/>
        <item x="15"/>
        <item x="536"/>
        <item x="314"/>
        <item x="417"/>
        <item x="344"/>
        <item x="61"/>
        <item x="164"/>
        <item x="165"/>
        <item x="661"/>
        <item x="44"/>
        <item x="92"/>
        <item x="279"/>
        <item x="180"/>
        <item x="181"/>
        <item x="206"/>
        <item x="37"/>
        <item x="149"/>
        <item x="359"/>
        <item x="230"/>
        <item x="468"/>
        <item x="83"/>
        <item x="148"/>
        <item x="222"/>
        <item x="530"/>
        <item x="887"/>
        <item x="240"/>
        <item x="711"/>
        <item x="820"/>
        <item x="80"/>
        <item x="357"/>
        <item x="11"/>
        <item x="571"/>
        <item x="663"/>
        <item x="479"/>
        <item x="280"/>
        <item x="1169"/>
        <item x="419"/>
        <item x="420"/>
        <item x="542"/>
        <item x="793"/>
        <item x="714"/>
        <item x="722"/>
        <item x="143"/>
        <item x="10"/>
        <item x="416"/>
        <item x="82"/>
        <item x="974"/>
        <item x="864"/>
        <item x="405"/>
        <item x="1036"/>
        <item x="572"/>
        <item x="322"/>
        <item x="16"/>
        <item x="794"/>
        <item x="833"/>
        <item x="669"/>
        <item x="223"/>
        <item x="704"/>
        <item x="791"/>
        <item x="687"/>
        <item x="705"/>
        <item x="298"/>
        <item x="130"/>
        <item x="716"/>
        <item x="573"/>
        <item x="54"/>
        <item x="1052"/>
        <item x="506"/>
        <item x="272"/>
        <item x="897"/>
        <item x="541"/>
        <item x="5"/>
        <item x="379"/>
        <item x="53"/>
        <item x="309"/>
        <item x="784"/>
        <item x="213"/>
        <item x="106"/>
        <item x="842"/>
        <item x="439"/>
        <item x="351"/>
        <item x="519"/>
        <item x="219"/>
        <item x="117"/>
        <item x="590"/>
        <item x="996"/>
        <item x="72"/>
        <item x="210"/>
        <item x="269"/>
        <item x="348"/>
        <item x="969"/>
        <item x="760"/>
        <item x="137"/>
        <item x="906"/>
        <item x="698"/>
        <item x="387"/>
        <item x="71"/>
        <item x="908"/>
        <item x="1105"/>
        <item x="145"/>
        <item x="270"/>
        <item x="47"/>
        <item x="364"/>
        <item x="409"/>
        <item x="391"/>
        <item x="1087"/>
        <item x="426"/>
        <item x="1112"/>
        <item x="814"/>
        <item x="818"/>
        <item x="138"/>
        <item x="58"/>
        <item x="718"/>
        <item x="831"/>
        <item x="880"/>
        <item x="819"/>
        <item x="666"/>
        <item x="320"/>
        <item x="371"/>
        <item x="787"/>
        <item x="869"/>
        <item x="920"/>
        <item x="81"/>
        <item x="735"/>
        <item x="199"/>
        <item x="38"/>
        <item x="49"/>
        <item x="619"/>
        <item x="643"/>
        <item x="642"/>
        <item x="904"/>
        <item x="817"/>
        <item x="24"/>
        <item x="94"/>
        <item x="220"/>
        <item x="686"/>
        <item x="158"/>
        <item x="353"/>
        <item x="945"/>
        <item x="144"/>
        <item x="882"/>
        <item x="776"/>
        <item x="459"/>
        <item x="1079"/>
        <item x="857"/>
        <item x="823"/>
        <item x="627"/>
        <item x="435"/>
        <item x="777"/>
        <item x="1075"/>
        <item x="52"/>
        <item x="522"/>
        <item x="724"/>
        <item x="804"/>
        <item x="780"/>
        <item x="302"/>
        <item x="3"/>
        <item x="4"/>
        <item x="458"/>
        <item x="139"/>
        <item x="677"/>
        <item x="119"/>
        <item x="525"/>
        <item x="499"/>
        <item x="425"/>
        <item x="342"/>
        <item x="1212"/>
        <item x="1331"/>
        <item x="979"/>
        <item x="529"/>
        <item x="543"/>
        <item x="610"/>
        <item x="1114"/>
        <item x="455"/>
        <item x="278"/>
        <item x="465"/>
        <item x="235"/>
        <item x="234"/>
        <item x="236"/>
        <item x="88"/>
        <item x="401"/>
        <item x="402"/>
        <item x="501"/>
        <item x="51"/>
        <item x="232"/>
        <item x="231"/>
        <item x="852"/>
        <item x="1235"/>
        <item x="656"/>
        <item x="632"/>
        <item x="948"/>
        <item x="838"/>
        <item x="321"/>
        <item x="421"/>
        <item x="743"/>
        <item x="0"/>
        <item x="57"/>
        <item x="554"/>
        <item x="593"/>
        <item x="518"/>
        <item x="84"/>
        <item x="657"/>
        <item x="606"/>
        <item x="710"/>
        <item x="901"/>
        <item x="1013"/>
        <item x="42"/>
        <item x="772"/>
        <item x="233"/>
        <item x="241"/>
        <item x="721"/>
        <item x="720"/>
        <item x="431"/>
        <item x="937"/>
        <item x="605"/>
        <item x="511"/>
        <item x="202"/>
        <item x="328"/>
        <item x="124"/>
        <item x="742"/>
        <item x="878"/>
        <item x="629"/>
        <item x="868"/>
        <item x="790"/>
        <item x="476"/>
        <item x="978"/>
        <item x="228"/>
        <item x="373"/>
        <item x="372"/>
        <item x="480"/>
        <item x="41"/>
        <item x="940"/>
        <item x="184"/>
        <item x="1088"/>
        <item x="362"/>
        <item x="535"/>
        <item x="608"/>
        <item x="950"/>
        <item x="1230"/>
        <item x="861"/>
        <item x="621"/>
        <item x="744"/>
        <item x="300"/>
        <item x="873"/>
        <item x="400"/>
        <item x="1033"/>
        <item x="451"/>
        <item x="471"/>
        <item x="126"/>
        <item x="668"/>
        <item x="25"/>
        <item x="703"/>
        <item x="177"/>
        <item x="534"/>
        <item x="497"/>
        <item x="367"/>
        <item x="769"/>
        <item x="1077"/>
        <item x="870"/>
        <item x="259"/>
        <item x="398"/>
        <item x="773"/>
        <item x="62"/>
        <item x="329"/>
        <item x="212"/>
        <item x="909"/>
        <item x="445"/>
        <item x="1136"/>
        <item x="583"/>
        <item x="1242"/>
        <item x="162"/>
        <item x="110"/>
        <item x="1326"/>
        <item x="66"/>
        <item x="828"/>
        <item x="913"/>
        <item x="303"/>
        <item x="653"/>
        <item x="953"/>
        <item x="565"/>
        <item x="726"/>
        <item x="170"/>
        <item x="221"/>
        <item x="414"/>
        <item x="482"/>
        <item x="288"/>
        <item x="277"/>
        <item x="286"/>
        <item x="484"/>
        <item x="369"/>
        <item x="262"/>
        <item x="315"/>
        <item x="284"/>
        <item x="289"/>
        <item x="263"/>
        <item x="287"/>
        <item x="526"/>
        <item x="483"/>
        <item x="285"/>
        <item x="264"/>
        <item x="524"/>
        <item x="647"/>
        <item x="835"/>
        <item x="36"/>
        <item x="799"/>
        <item x="972"/>
        <item x="457"/>
        <item x="135"/>
        <item x="227"/>
        <item x="67"/>
        <item x="473"/>
        <item x="388"/>
        <item x="50"/>
        <item x="1002"/>
        <item x="374"/>
        <item x="654"/>
        <item x="304"/>
        <item x="1068"/>
        <item x="640"/>
        <item x="551"/>
        <item x="639"/>
        <item x="79"/>
        <item x="1183"/>
        <item x="377"/>
        <item x="762"/>
        <item x="172"/>
        <item x="558"/>
        <item x="56"/>
        <item x="556"/>
        <item x="472"/>
        <item x="434"/>
        <item x="477"/>
        <item x="635"/>
        <item x="702"/>
        <item x="444"/>
        <item x="625"/>
        <item x="516"/>
        <item x="827"/>
        <item x="717"/>
        <item x="960"/>
        <item x="644"/>
        <item x="453"/>
        <item x="308"/>
        <item x="95"/>
        <item x="1089"/>
        <item x="611"/>
        <item x="612"/>
        <item x="999"/>
        <item x="1288"/>
        <item x="557"/>
        <item x="816"/>
        <item x="198"/>
        <item x="923"/>
        <item x="116"/>
        <item x="115"/>
        <item x="120"/>
        <item x="600"/>
        <item x="641"/>
        <item x="532"/>
        <item x="936"/>
        <item x="474"/>
        <item x="299"/>
        <item x="1177"/>
        <item x="238"/>
        <item x="1006"/>
        <item x="466"/>
        <item x="764"/>
        <item x="478"/>
        <item x="725"/>
        <item x="531"/>
        <item x="754"/>
        <item x="43"/>
        <item x="1049"/>
        <item x="85"/>
        <item x="568"/>
        <item x="633"/>
        <item x="197"/>
        <item x="858"/>
        <item x="676"/>
        <item x="1156"/>
        <item x="839"/>
        <item x="751"/>
        <item x="566"/>
        <item x="895"/>
        <item x="1134"/>
        <item x="896"/>
        <item x="1107"/>
        <item x="567"/>
        <item x="242"/>
        <item x="447"/>
        <item x="147"/>
        <item x="89"/>
        <item x="229"/>
        <item x="254"/>
        <item x="866"/>
        <item x="971"/>
        <item x="875"/>
        <item x="60"/>
        <item x="708"/>
        <item x="441"/>
        <item x="1093"/>
        <item x="281"/>
        <item x="932"/>
        <item x="664"/>
        <item x="104"/>
        <item x="395"/>
        <item x="118"/>
        <item x="346"/>
        <item x="749"/>
        <item x="335"/>
        <item x="688"/>
        <item x="615"/>
        <item x="1025"/>
        <item x="461"/>
        <item x="185"/>
        <item x="323"/>
        <item x="1010"/>
        <item x="363"/>
        <item x="140"/>
        <item x="595"/>
        <item x="604"/>
        <item x="1117"/>
        <item x="507"/>
        <item x="450"/>
        <item x="208"/>
        <item x="1050"/>
        <item x="588"/>
        <item x="327"/>
        <item x="393"/>
        <item x="783"/>
        <item x="211"/>
        <item x="376"/>
        <item x="890"/>
        <item x="1027"/>
        <item x="340"/>
        <item x="1175"/>
        <item x="539"/>
        <item x="691"/>
        <item x="617"/>
        <item x="825"/>
        <item x="824"/>
        <item x="712"/>
        <item x="690"/>
        <item x="580"/>
        <item x="961"/>
        <item x="191"/>
        <item x="523"/>
        <item x="1026"/>
        <item x="307"/>
        <item x="86"/>
        <item x="709"/>
        <item x="260"/>
        <item x="1132"/>
        <item x="171"/>
        <item x="423"/>
        <item x="283"/>
        <item x="59"/>
        <item x="796"/>
        <item x="454"/>
        <item x="699"/>
        <item x="757"/>
        <item x="403"/>
        <item x="248"/>
        <item x="1252"/>
        <item x="132"/>
        <item x="1246"/>
        <item x="659"/>
        <item x="727"/>
        <item x="1129"/>
        <item x="922"/>
        <item x="365"/>
        <item x="122"/>
        <item x="69"/>
        <item x="370"/>
        <item x="786"/>
        <item x="684"/>
        <item x="894"/>
        <item x="860"/>
        <item x="26"/>
        <item x="811"/>
        <item x="1074"/>
        <item x="48"/>
        <item x="46"/>
        <item x="134"/>
        <item x="651"/>
        <item x="429"/>
        <item x="207"/>
        <item x="55"/>
        <item x="21"/>
        <item x="23"/>
        <item x="22"/>
        <item x="634"/>
        <item x="925"/>
        <item x="829"/>
        <item x="301"/>
        <item x="856"/>
        <item x="306"/>
        <item x="17"/>
        <item x="1115"/>
        <item x="527"/>
        <item x="965"/>
        <item x="330"/>
        <item x="331"/>
        <item x="564"/>
        <item x="603"/>
        <item x="436"/>
        <item x="613"/>
        <item x="962"/>
        <item x="1042"/>
        <item x="761"/>
        <item x="76"/>
        <item x="78"/>
        <item x="1014"/>
        <item x="888"/>
        <item x="675"/>
        <item x="1012"/>
        <item x="261"/>
        <item x="460"/>
        <item x="933"/>
        <item x="715"/>
        <item x="683"/>
        <item x="338"/>
        <item x="408"/>
        <item x="620"/>
        <item x="63"/>
        <item x="758"/>
        <item x="1282"/>
        <item x="1300"/>
        <item x="655"/>
        <item x="648"/>
        <item x="1181"/>
        <item x="274"/>
        <item x="493"/>
        <item x="774"/>
        <item x="188"/>
        <item x="1059"/>
        <item x="492"/>
        <item x="1053"/>
        <item x="1257"/>
        <item x="995"/>
        <item x="821"/>
        <item x="822"/>
        <item x="333"/>
        <item x="609"/>
        <item x="803"/>
        <item x="1254"/>
        <item x="652"/>
        <item x="1045"/>
        <item x="1046"/>
        <item x="1332"/>
        <item x="1054"/>
        <item x="552"/>
        <item x="553"/>
        <item x="986"/>
        <item x="1233"/>
        <item x="1008"/>
        <item x="1211"/>
        <item x="1199"/>
        <item x="1267"/>
        <item x="919"/>
        <item x="881"/>
        <item x="1154"/>
        <item x="911"/>
        <item x="649"/>
        <item x="354"/>
        <item x="731"/>
        <item x="1035"/>
        <item x="797"/>
        <item x="1301"/>
        <item x="759"/>
        <item x="623"/>
        <item x="734"/>
        <item x="989"/>
        <item x="802"/>
        <item x="747"/>
        <item x="910"/>
        <item x="28"/>
        <item x="1078"/>
        <item x="1060"/>
        <item x="152"/>
        <item x="151"/>
        <item x="193"/>
        <item x="561"/>
        <item x="509"/>
        <item x="1176"/>
        <item x="732"/>
        <item x="889"/>
        <item x="701"/>
        <item x="753"/>
        <item x="520"/>
        <item x="514"/>
        <item x="1192"/>
        <item x="997"/>
        <item x="845"/>
        <item x="934"/>
        <item x="810"/>
        <item x="809"/>
        <item x="707"/>
        <item x="404"/>
        <item x="630"/>
        <item x="350"/>
        <item x="1056"/>
        <item x="1101"/>
        <item x="849"/>
        <item x="1066"/>
        <item x="1109"/>
        <item x="746"/>
        <item x="928"/>
        <item x="1271"/>
        <item x="225"/>
        <item x="224"/>
        <item x="109"/>
        <item x="1131"/>
        <item x="226"/>
        <item x="1167"/>
        <item x="190"/>
        <item x="853"/>
        <item x="929"/>
        <item x="428"/>
        <item x="1094"/>
        <item x="836"/>
        <item x="1232"/>
        <item x="582"/>
        <item x="96"/>
        <item x="360"/>
        <item x="863"/>
        <item x="1151"/>
        <item x="1009"/>
        <item x="935"/>
        <item x="1004"/>
        <item x="994"/>
        <item x="844"/>
        <item x="855"/>
        <item x="585"/>
        <item x="587"/>
        <item x="765"/>
        <item x="837"/>
        <item x="39"/>
        <item x="892"/>
        <item x="1017"/>
        <item x="1314"/>
        <item x="1165"/>
        <item x="874"/>
        <item x="203"/>
        <item x="951"/>
        <item x="1188"/>
        <item x="129"/>
        <item x="813"/>
        <item x="101"/>
        <item x="756"/>
        <item x="867"/>
        <item x="592"/>
        <item x="591"/>
        <item x="1104"/>
        <item x="345"/>
        <item x="204"/>
        <item x="1163"/>
        <item x="626"/>
        <item x="544"/>
        <item x="437"/>
        <item x="959"/>
        <item x="103"/>
        <item x="1022"/>
        <item x="662"/>
        <item x="121"/>
        <item x="271"/>
        <item x="187"/>
        <item x="1120"/>
        <item x="1057"/>
        <item x="693"/>
        <item x="486"/>
        <item x="1092"/>
        <item x="540"/>
        <item x="73"/>
        <item x="258"/>
        <item x="766"/>
        <item x="607"/>
        <item x="921"/>
        <item x="792"/>
        <item x="1024"/>
        <item x="513"/>
        <item x="1148"/>
        <item x="1072"/>
        <item x="801"/>
        <item x="806"/>
        <item x="45"/>
        <item x="1123"/>
        <item x="114"/>
        <item x="778"/>
        <item x="361"/>
        <item x="1294"/>
        <item x="1234"/>
        <item x="1034"/>
        <item x="577"/>
        <item x="984"/>
        <item x="637"/>
        <item x="1231"/>
        <item x="993"/>
        <item x="1311"/>
        <item x="1153"/>
        <item x="752"/>
        <item x="970"/>
        <item x="1180"/>
        <item x="815"/>
        <item x="660"/>
        <item x="854"/>
        <item x="1130"/>
        <item x="366"/>
        <item x="128"/>
        <item x="990"/>
        <item x="1193"/>
        <item x="713"/>
        <item x="1058"/>
        <item x="1127"/>
        <item x="1164"/>
        <item x="1139"/>
        <item x="1065"/>
        <item x="1219"/>
        <item x="939"/>
        <item x="900"/>
        <item x="1099"/>
        <item x="1051"/>
        <item x="563"/>
        <item x="893"/>
        <item x="111"/>
        <item x="1103"/>
        <item x="672"/>
        <item x="1144"/>
        <item x="1038"/>
        <item x="956"/>
        <item x="1064"/>
        <item x="736"/>
        <item x="1277"/>
        <item x="958"/>
        <item x="332"/>
        <item x="834"/>
        <item x="107"/>
        <item x="930"/>
        <item x="1227"/>
        <item x="169"/>
        <item x="1063"/>
        <item x="1001"/>
        <item x="1113"/>
        <item x="798"/>
        <item x="719"/>
        <item x="1149"/>
        <item x="7"/>
        <item x="8"/>
        <item x="917"/>
        <item x="9"/>
        <item x="6"/>
        <item x="503"/>
        <item x="510"/>
        <item x="700"/>
        <item x="1245"/>
        <item x="1214"/>
        <item x="1106"/>
        <item x="1241"/>
        <item x="1161"/>
        <item x="982"/>
        <item x="1240"/>
        <item x="156"/>
        <item x="1197"/>
        <item x="977"/>
        <item x="1028"/>
        <item x="826"/>
        <item x="1189"/>
        <item x="665"/>
        <item x="1140"/>
        <item x="1039"/>
        <item x="1173"/>
        <item x="1265"/>
        <item x="201"/>
        <item x="494"/>
        <item x="495"/>
        <item x="1168"/>
        <item x="326"/>
        <item x="926"/>
        <item x="671"/>
        <item x="1209"/>
        <item x="931"/>
        <item x="1185"/>
        <item x="981"/>
        <item x="1126"/>
        <item x="1184"/>
        <item x="738"/>
        <item x="1061"/>
        <item x="1095"/>
        <item x="159"/>
        <item x="161"/>
        <item x="160"/>
        <item x="1142"/>
        <item x="1005"/>
        <item x="1223"/>
        <item x="1204"/>
        <item x="1330"/>
        <item x="1194"/>
        <item x="1290"/>
        <item x="770"/>
        <item x="879"/>
        <item x="1174"/>
        <item x="885"/>
        <item x="1069"/>
        <item x="265"/>
        <item x="440"/>
        <item x="596"/>
        <item x="1200"/>
        <item x="1225"/>
        <item x="1248"/>
        <item x="68"/>
        <item x="30"/>
        <item x="29"/>
        <item x="980"/>
        <item x="1097"/>
        <item x="964"/>
        <item x="1032"/>
        <item x="578"/>
        <item x="1047"/>
        <item x="31"/>
        <item x="1217"/>
        <item x="438"/>
        <item x="631"/>
        <item x="407"/>
        <item x="1327"/>
        <item x="487"/>
        <item x="488"/>
        <item x="489"/>
        <item x="876"/>
        <item x="496"/>
        <item x="1098"/>
        <item x="1110"/>
        <item x="907"/>
        <item x="1262"/>
        <item x="1220"/>
        <item x="355"/>
        <item x="768"/>
        <item x="1031"/>
        <item x="176"/>
        <item x="174"/>
        <item x="1206"/>
        <item x="1264"/>
        <item x="1244"/>
        <item x="560"/>
        <item x="1340"/>
        <item x="446"/>
        <item x="1003"/>
        <item x="737"/>
        <item x="1221"/>
        <item x="1096"/>
        <item x="443"/>
        <item x="955"/>
        <item x="559"/>
        <item x="175"/>
        <item x="598"/>
        <item x="1122"/>
        <item x="1080"/>
        <item x="142"/>
        <item x="141"/>
        <item x="1143"/>
        <item x="957"/>
        <item x="807"/>
        <item x="808"/>
        <item x="97"/>
        <item x="100"/>
        <item x="99"/>
        <item x="98"/>
        <item x="1306"/>
        <item x="1023"/>
        <item x="1210"/>
        <item x="1155"/>
        <item x="108"/>
        <item x="168"/>
        <item x="397"/>
        <item x="1236"/>
        <item x="266"/>
        <item x="915"/>
        <item x="916"/>
        <item x="1108"/>
        <item x="1207"/>
        <item x="1082"/>
        <item x="1196"/>
        <item x="843"/>
        <item x="673"/>
        <item x="505"/>
        <item x="1138"/>
        <item x="216"/>
        <item x="215"/>
        <item x="877"/>
        <item x="214"/>
        <item x="146"/>
        <item x="597"/>
        <item x="173"/>
        <item x="789"/>
        <item x="771"/>
        <item x="1124"/>
        <item x="252"/>
        <item x="251"/>
        <item x="1295"/>
        <item x="255"/>
        <item x="257"/>
        <item x="256"/>
        <item x="33"/>
        <item x="32"/>
        <item x="1171"/>
        <item x="570"/>
        <item x="1335"/>
        <item x="1090"/>
        <item x="1310"/>
        <item x="1037"/>
        <item x="1160"/>
        <item x="1255"/>
        <item x="1150"/>
        <item x="846"/>
        <item x="1239"/>
        <item x="1121"/>
        <item x="1070"/>
        <item x="356"/>
        <item x="624"/>
        <item x="442"/>
        <item x="991"/>
        <item x="113"/>
        <item x="1238"/>
        <item x="1084"/>
        <item x="1289"/>
        <item x="13"/>
        <item x="1261"/>
        <item x="412"/>
        <item x="413"/>
        <item x="411"/>
        <item x="983"/>
        <item x="1195"/>
        <item x="1337"/>
        <item x="512"/>
        <item x="1111"/>
        <item x="1208"/>
        <item x="884"/>
        <item x="800"/>
        <item x="847"/>
        <item x="1152"/>
        <item x="1044"/>
        <item x="415"/>
        <item x="34"/>
        <item x="35"/>
        <item x="1256"/>
        <item x="1030"/>
        <item x="865"/>
        <item x="337"/>
        <item x="968"/>
        <item x="966"/>
        <item x="967"/>
        <item x="183"/>
        <item x="245"/>
        <item x="244"/>
        <item x="182"/>
        <item x="246"/>
        <item x="504"/>
        <item x="1015"/>
        <item x="898"/>
        <item x="1283"/>
        <item x="1016"/>
        <item x="1329"/>
        <item x="946"/>
        <item x="1299"/>
        <item x="914"/>
        <item x="1159"/>
        <item x="650"/>
        <item x="1272"/>
        <item x="1341"/>
        <item x="918"/>
        <item x="253"/>
        <item x="584"/>
        <item x="586"/>
        <item x="1102"/>
        <item x="646"/>
        <item x="755"/>
        <item x="1178"/>
        <item x="912"/>
        <item x="678"/>
        <item x="680"/>
        <item x="681"/>
        <item x="679"/>
        <item x="750"/>
        <item x="1260"/>
        <item x="938"/>
        <item x="550"/>
        <item x="616"/>
        <item x="1091"/>
        <item x="841"/>
        <item x="902"/>
        <item x="944"/>
        <item x="1137"/>
        <item x="949"/>
        <item x="1085"/>
        <item x="1243"/>
        <item x="1186"/>
        <item x="282"/>
        <item x="1205"/>
        <item x="1000"/>
        <item x="1118"/>
        <item x="1269"/>
        <item x="952"/>
        <item x="1179"/>
        <item x="467"/>
        <item x="481"/>
        <item x="891"/>
        <item x="316"/>
        <item x="317"/>
        <item x="318"/>
        <item x="1276"/>
        <item x="1116"/>
        <item x="1350"/>
        <item x="569"/>
        <item x="491"/>
        <item x="268"/>
        <item x="324"/>
        <item x="490"/>
        <item x="325"/>
        <item x="1305"/>
        <item x="194"/>
        <item x="195"/>
        <item x="196"/>
        <item x="1307"/>
        <item x="464"/>
        <item x="976"/>
        <item x="975"/>
        <item x="1172"/>
        <item x="1273"/>
        <item x="1086"/>
        <item x="296"/>
        <item x="292"/>
        <item x="290"/>
        <item x="295"/>
        <item x="291"/>
        <item x="297"/>
        <item x="293"/>
        <item x="294"/>
        <item x="985"/>
        <item x="1018"/>
        <item x="1019"/>
        <item x="1133"/>
        <item x="1280"/>
        <item x="1343"/>
        <item x="1020"/>
        <item x="1021"/>
        <item x="723"/>
        <item x="696"/>
        <item x="695"/>
        <item x="697"/>
        <item x="1268"/>
        <item x="779"/>
        <item x="1278"/>
        <item x="311"/>
        <item x="310"/>
        <item x="313"/>
        <item x="312"/>
        <item x="1216"/>
        <item x="1062"/>
        <item x="862"/>
        <item x="1146"/>
        <item x="456"/>
        <item x="1029"/>
        <item x="782"/>
        <item x="1076"/>
        <item x="1229"/>
        <item x="886"/>
        <item x="1285"/>
        <item x="1287"/>
        <item x="1303"/>
        <item x="1304"/>
        <item x="1302"/>
        <item x="581"/>
        <item x="153"/>
        <item x="155"/>
        <item x="154"/>
        <item x="1081"/>
        <item x="1040"/>
        <item x="941"/>
        <item x="1119"/>
        <item x="1328"/>
        <item x="1325"/>
        <item x="1083"/>
        <item x="1213"/>
        <item x="1284"/>
        <item x="1253"/>
        <item x="1224"/>
        <item x="1100"/>
        <item x="157"/>
        <item x="389"/>
        <item x="390"/>
        <item x="521"/>
        <item x="1190"/>
        <item x="1258"/>
        <item x="1275"/>
        <item x="1222"/>
        <item x="899"/>
        <item x="1145"/>
        <item x="1125"/>
        <item x="1226"/>
        <item x="942"/>
        <item x="943"/>
        <item x="954"/>
        <item x="1215"/>
        <item x="1321"/>
        <item x="1270"/>
        <item x="1128"/>
        <item x="988"/>
        <item x="1279"/>
        <item x="739"/>
        <item x="1141"/>
        <item x="1228"/>
        <item x="871"/>
        <item x="872"/>
        <item x="1247"/>
        <item x="1312"/>
        <item x="1158"/>
        <item x="547"/>
        <item x="545"/>
        <item x="546"/>
        <item x="1286"/>
        <item x="1187"/>
        <item x="1191"/>
        <item x="740"/>
        <item x="682"/>
        <item x="1048"/>
        <item x="1157"/>
        <item x="1147"/>
        <item x="1281"/>
        <item x="1320"/>
        <item x="87"/>
        <item x="1073"/>
        <item x="1237"/>
        <item x="74"/>
        <item x="1166"/>
        <item x="77"/>
        <item x="75"/>
        <item x="1259"/>
        <item x="383"/>
        <item x="381"/>
        <item x="384"/>
        <item x="382"/>
        <item x="380"/>
        <item x="1336"/>
        <item x="1182"/>
        <item x="1293"/>
        <item x="1346"/>
        <item x="1318"/>
        <item x="1298"/>
        <item x="1292"/>
        <item x="462"/>
        <item x="1319"/>
        <item x="1317"/>
        <item x="1198"/>
        <item x="1266"/>
        <item x="1315"/>
        <item x="1055"/>
        <item x="1249"/>
        <item x="1348"/>
        <item x="1308"/>
        <item x="1323"/>
        <item x="924"/>
        <item x="859"/>
        <item x="1338"/>
        <item x="1202"/>
        <item x="1201"/>
        <item x="1203"/>
        <item x="1316"/>
        <item x="1339"/>
        <item x="1218"/>
        <item x="1263"/>
        <item x="1334"/>
        <item x="1344"/>
        <item x="1291"/>
        <item x="1342"/>
        <item x="1274"/>
        <item x="987"/>
        <item x="1347"/>
        <item x="1309"/>
        <item x="1250"/>
        <item x="1251"/>
        <item x="1071"/>
        <item x="1296"/>
        <item x="1345"/>
        <item x="832"/>
        <item x="1333"/>
        <item x="1297"/>
        <item x="1313"/>
        <item x="1349"/>
        <item x="1322"/>
        <item x="1041"/>
        <item x="93"/>
        <item t="default"/>
      </items>
    </pivotField>
    <pivotField compact="0" outline="0" showAll="0"/>
    <pivotField compact="0" outline="0" showAll="0">
      <items count="416">
        <item x="194"/>
        <item m="1" x="272"/>
        <item m="1" x="312"/>
        <item m="1" x="284"/>
        <item m="1" x="326"/>
        <item m="1" x="402"/>
        <item m="1" x="276"/>
        <item m="1" x="354"/>
        <item m="1" x="368"/>
        <item x="68"/>
        <item x="179"/>
        <item m="1" x="361"/>
        <item m="1" x="381"/>
        <item x="161"/>
        <item x="188"/>
        <item m="1" x="367"/>
        <item m="1" x="341"/>
        <item m="1" x="290"/>
        <item m="1" x="339"/>
        <item m="1" x="235"/>
        <item x="36"/>
        <item x="191"/>
        <item x="135"/>
        <item m="1" x="267"/>
        <item m="1" x="313"/>
        <item x="124"/>
        <item x="147"/>
        <item x="10"/>
        <item m="1" x="241"/>
        <item x="34"/>
        <item x="170"/>
        <item x="14"/>
        <item x="22"/>
        <item x="172"/>
        <item x="122"/>
        <item m="1" x="331"/>
        <item m="1" x="298"/>
        <item m="1" x="264"/>
        <item m="1" x="334"/>
        <item m="1" x="207"/>
        <item m="1" x="253"/>
        <item m="1" x="227"/>
        <item m="1" x="400"/>
        <item m="1" x="310"/>
        <item m="1" x="215"/>
        <item x="131"/>
        <item m="1" x="333"/>
        <item m="1" x="362"/>
        <item m="1" x="309"/>
        <item x="106"/>
        <item m="1" x="378"/>
        <item x="43"/>
        <item x="80"/>
        <item m="1" x="357"/>
        <item x="47"/>
        <item m="1" x="243"/>
        <item m="1" x="214"/>
        <item m="1" x="269"/>
        <item x="3"/>
        <item m="1" x="266"/>
        <item x="58"/>
        <item m="1" x="397"/>
        <item m="1" x="366"/>
        <item m="1" x="373"/>
        <item m="1" x="363"/>
        <item m="1" x="404"/>
        <item m="1" x="407"/>
        <item m="1" x="353"/>
        <item x="189"/>
        <item x="181"/>
        <item x="201"/>
        <item x="74"/>
        <item x="79"/>
        <item m="1" x="410"/>
        <item m="1" x="223"/>
        <item m="1" x="261"/>
        <item x="126"/>
        <item x="21"/>
        <item x="48"/>
        <item m="1" x="409"/>
        <item x="137"/>
        <item x="28"/>
        <item m="1" x="325"/>
        <item x="136"/>
        <item m="1" x="412"/>
        <item x="103"/>
        <item m="1" x="371"/>
        <item x="164"/>
        <item x="30"/>
        <item m="1" x="324"/>
        <item x="115"/>
        <item x="44"/>
        <item x="15"/>
        <item m="1" x="283"/>
        <item m="1" x="316"/>
        <item x="156"/>
        <item x="27"/>
        <item x="78"/>
        <item x="56"/>
        <item x="195"/>
        <item x="76"/>
        <item m="1" x="387"/>
        <item m="1" x="347"/>
        <item x="199"/>
        <item x="93"/>
        <item x="11"/>
        <item x="163"/>
        <item x="125"/>
        <item x="96"/>
        <item m="1" x="225"/>
        <item m="1" x="337"/>
        <item m="1" x="240"/>
        <item m="1" x="211"/>
        <item x="18"/>
        <item x="128"/>
        <item x="33"/>
        <item x="69"/>
        <item x="167"/>
        <item m="1" x="254"/>
        <item m="1" x="305"/>
        <item m="1" x="348"/>
        <item m="1" x="364"/>
        <item x="144"/>
        <item x="152"/>
        <item m="1" x="295"/>
        <item m="1" x="306"/>
        <item x="146"/>
        <item x="42"/>
        <item x="148"/>
        <item x="72"/>
        <item x="139"/>
        <item x="52"/>
        <item m="1" x="251"/>
        <item m="1" x="256"/>
        <item x="91"/>
        <item x="193"/>
        <item x="71"/>
        <item x="177"/>
        <item x="87"/>
        <item x="187"/>
        <item x="77"/>
        <item x="64"/>
        <item m="1" x="340"/>
        <item x="0"/>
        <item m="1" x="343"/>
        <item m="1" x="289"/>
        <item m="1" x="403"/>
        <item m="1" x="208"/>
        <item m="1" x="220"/>
        <item m="1" x="231"/>
        <item x="88"/>
        <item x="184"/>
        <item m="1" x="370"/>
        <item m="1" x="383"/>
        <item x="157"/>
        <item m="1" x="399"/>
        <item m="1" x="317"/>
        <item x="160"/>
        <item x="38"/>
        <item x="25"/>
        <item x="1"/>
        <item x="123"/>
        <item x="185"/>
        <item x="99"/>
        <item m="1" x="332"/>
        <item m="1" x="393"/>
        <item m="1" x="388"/>
        <item x="26"/>
        <item m="1" x="396"/>
        <item x="202"/>
        <item x="16"/>
        <item m="1" x="384"/>
        <item m="1" x="355"/>
        <item m="1" x="234"/>
        <item m="1" x="244"/>
        <item x="55"/>
        <item x="166"/>
        <item m="1" x="389"/>
        <item x="39"/>
        <item m="1" x="218"/>
        <item m="1" x="246"/>
        <item m="1" x="287"/>
        <item m="1" x="322"/>
        <item x="41"/>
        <item x="40"/>
        <item m="1" x="300"/>
        <item m="1" x="248"/>
        <item m="1" x="247"/>
        <item m="1" x="230"/>
        <item m="1" x="391"/>
        <item x="90"/>
        <item x="53"/>
        <item x="104"/>
        <item m="1" x="315"/>
        <item m="1" x="255"/>
        <item m="1" x="260"/>
        <item m="1" x="320"/>
        <item m="1" x="265"/>
        <item x="111"/>
        <item m="1" x="411"/>
        <item x="59"/>
        <item x="162"/>
        <item x="110"/>
        <item m="1" x="372"/>
        <item m="1" x="319"/>
        <item x="145"/>
        <item x="134"/>
        <item x="97"/>
        <item m="1" x="258"/>
        <item m="1" x="210"/>
        <item x="143"/>
        <item m="1" x="414"/>
        <item x="54"/>
        <item m="1" x="212"/>
        <item m="1" x="226"/>
        <item x="23"/>
        <item m="1" x="228"/>
        <item x="5"/>
        <item x="153"/>
        <item m="1" x="307"/>
        <item x="127"/>
        <item x="31"/>
        <item m="1" x="346"/>
        <item m="1" x="239"/>
        <item m="1" x="281"/>
        <item x="178"/>
        <item x="169"/>
        <item m="1" x="380"/>
        <item m="1" x="395"/>
        <item m="1" x="328"/>
        <item x="113"/>
        <item x="133"/>
        <item m="1" x="221"/>
        <item m="1" x="268"/>
        <item m="1" x="213"/>
        <item x="102"/>
        <item m="1" x="311"/>
        <item m="1" x="216"/>
        <item m="1" x="219"/>
        <item x="57"/>
        <item x="165"/>
        <item m="1" x="335"/>
        <item m="1" x="327"/>
        <item m="1" x="330"/>
        <item x="118"/>
        <item x="13"/>
        <item x="46"/>
        <item x="89"/>
        <item x="45"/>
        <item x="114"/>
        <item x="24"/>
        <item x="116"/>
        <item m="1" x="321"/>
        <item x="112"/>
        <item m="1" x="377"/>
        <item m="1" x="249"/>
        <item m="1" x="358"/>
        <item m="1" x="280"/>
        <item m="1" x="297"/>
        <item x="132"/>
        <item x="81"/>
        <item x="130"/>
        <item x="138"/>
        <item m="1" x="352"/>
        <item x="4"/>
        <item x="107"/>
        <item m="1" x="382"/>
        <item m="1" x="356"/>
        <item m="1" x="349"/>
        <item m="1" x="344"/>
        <item m="1" x="350"/>
        <item m="1" x="365"/>
        <item x="204"/>
        <item m="1" x="293"/>
        <item m="1" x="292"/>
        <item m="1" x="345"/>
        <item x="120"/>
        <item m="1" x="273"/>
        <item x="7"/>
        <item x="60"/>
        <item x="190"/>
        <item x="62"/>
        <item m="1" x="270"/>
        <item m="1" x="308"/>
        <item x="108"/>
        <item x="20"/>
        <item x="49"/>
        <item x="158"/>
        <item x="9"/>
        <item x="140"/>
        <item x="92"/>
        <item x="141"/>
        <item x="173"/>
        <item m="1" x="302"/>
        <item m="1" x="277"/>
        <item m="1" x="401"/>
        <item m="1" x="392"/>
        <item x="200"/>
        <item x="12"/>
        <item x="35"/>
        <item x="192"/>
        <item m="1" x="338"/>
        <item x="129"/>
        <item x="100"/>
        <item m="1" x="291"/>
        <item x="51"/>
        <item x="19"/>
        <item m="1" x="222"/>
        <item x="86"/>
        <item x="84"/>
        <item x="94"/>
        <item m="1" x="303"/>
        <item x="119"/>
        <item x="182"/>
        <item m="1" x="359"/>
        <item x="183"/>
        <item m="1" x="237"/>
        <item m="1" x="285"/>
        <item m="1" x="279"/>
        <item m="1" x="286"/>
        <item m="1" x="232"/>
        <item m="1" x="262"/>
        <item m="1" x="376"/>
        <item m="1" x="336"/>
        <item m="1" x="238"/>
        <item m="1" x="323"/>
        <item m="1" x="329"/>
        <item m="1" x="301"/>
        <item m="1" x="408"/>
        <item m="1" x="242"/>
        <item m="1" x="390"/>
        <item m="1" x="406"/>
        <item m="1" x="275"/>
        <item m="1" x="394"/>
        <item m="1" x="405"/>
        <item x="2"/>
        <item m="1" x="217"/>
        <item m="1" x="209"/>
        <item x="29"/>
        <item x="17"/>
        <item x="150"/>
        <item m="1" x="379"/>
        <item x="101"/>
        <item m="1" x="229"/>
        <item m="1" x="342"/>
        <item m="1" x="252"/>
        <item m="1" x="360"/>
        <item m="1" x="413"/>
        <item x="171"/>
        <item x="175"/>
        <item x="159"/>
        <item x="149"/>
        <item x="198"/>
        <item x="32"/>
        <item m="1" x="375"/>
        <item x="37"/>
        <item x="155"/>
        <item x="85"/>
        <item x="196"/>
        <item x="206"/>
        <item x="73"/>
        <item x="65"/>
        <item x="154"/>
        <item m="1" x="282"/>
        <item m="1" x="263"/>
        <item x="50"/>
        <item x="174"/>
        <item x="82"/>
        <item m="1" x="236"/>
        <item m="1" x="369"/>
        <item x="180"/>
        <item x="205"/>
        <item x="203"/>
        <item x="63"/>
        <item x="83"/>
        <item m="1" x="288"/>
        <item m="1" x="257"/>
        <item m="1" x="271"/>
        <item m="1" x="385"/>
        <item x="176"/>
        <item x="75"/>
        <item x="8"/>
        <item m="1" x="299"/>
        <item x="117"/>
        <item x="151"/>
        <item m="1" x="398"/>
        <item m="1" x="386"/>
        <item m="1" x="250"/>
        <item m="1" x="296"/>
        <item m="1" x="351"/>
        <item m="1" x="318"/>
        <item x="67"/>
        <item x="168"/>
        <item x="186"/>
        <item x="61"/>
        <item x="95"/>
        <item x="70"/>
        <item m="1" x="245"/>
        <item m="1" x="233"/>
        <item m="1" x="294"/>
        <item x="105"/>
        <item m="1" x="304"/>
        <item m="1" x="278"/>
        <item m="1" x="314"/>
        <item m="1" x="224"/>
        <item x="66"/>
        <item m="1" x="274"/>
        <item m="1" x="374"/>
        <item x="109"/>
        <item x="98"/>
        <item x="121"/>
        <item x="6"/>
        <item x="142"/>
        <item x="197"/>
        <item m="1" x="259"/>
        <item t="default"/>
      </items>
    </pivotField>
    <pivotField dataField="1" compact="0" outline="0" showAll="0"/>
    <pivotField compact="0" outline="0" showAll="0"/>
    <pivotField compact="0" outline="0" showAll="0"/>
    <pivotField compact="0" outline="0" showAll="0"/>
    <pivotField compact="0" numFmtId="9" outline="0" showAll="0"/>
    <pivotField compact="0" outline="0" showAll="0"/>
    <pivotField dataField="1" compact="0" outline="0" showAll="0"/>
    <pivotField compact="0" outline="0" showAll="0"/>
  </pivotFields>
  <rowFields count="1">
    <field x="0"/>
  </rowFields>
  <rowItems count="13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t="grand">
      <x/>
    </i>
  </rowItems>
  <colFields count="1">
    <field x="-2"/>
  </colFields>
  <colItems count="2">
    <i>
      <x/>
    </i>
    <i i="1">
      <x v="1"/>
    </i>
  </colItems>
  <dataFields count="2">
    <dataField name="Sum of discounted_price" fld="3" baseField="0" baseItem="0"/>
    <dataField name="Sum of rating_count" fld="9" baseField="0" baseItem="0" numFmtId="2"/>
  </dataFields>
  <formats count="2">
    <format dxfId="89">
      <pivotArea outline="0" collapsedLevelsAreSubtotals="1" fieldPosition="0"/>
    </format>
    <format dxfId="88">
      <pivotArea outline="0" fieldPosition="0">
        <references count="1">
          <reference field="4294967294" count="1" selected="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DDB10A6-6967-4520-BC67-BB530F7AAD35}" name="Potenial-Revenue"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
  <location ref="A3:B1355" firstHeaderRow="1" firstDataRow="1" firstDataCol="1"/>
  <pivotFields count="11">
    <pivotField axis="axisRow" compact="0" outline="0" showAll="0">
      <items count="1352">
        <item x="533"/>
        <item x="18"/>
        <item x="200"/>
        <item x="166"/>
        <item x="90"/>
        <item x="12"/>
        <item x="178"/>
        <item x="179"/>
        <item x="422"/>
        <item x="500"/>
        <item x="273"/>
        <item x="250"/>
        <item x="618"/>
        <item x="20"/>
        <item x="1170"/>
        <item x="19"/>
        <item x="555"/>
        <item x="728"/>
        <item x="275"/>
        <item x="131"/>
        <item x="133"/>
        <item x="105"/>
        <item x="392"/>
        <item x="622"/>
        <item x="432"/>
        <item x="576"/>
        <item x="475"/>
        <item x="1135"/>
        <item x="927"/>
        <item x="850"/>
        <item x="1067"/>
        <item x="575"/>
        <item x="91"/>
        <item x="27"/>
        <item x="730"/>
        <item x="305"/>
        <item x="136"/>
        <item x="418"/>
        <item x="674"/>
        <item x="1011"/>
        <item x="378"/>
        <item x="243"/>
        <item x="319"/>
        <item x="339"/>
        <item x="163"/>
        <item x="449"/>
        <item x="127"/>
        <item x="334"/>
        <item x="645"/>
        <item x="795"/>
        <item x="112"/>
        <item x="851"/>
        <item x="963"/>
        <item x="1007"/>
        <item x="528"/>
        <item x="947"/>
        <item x="396"/>
        <item x="394"/>
        <item x="123"/>
        <item x="399"/>
        <item x="775"/>
        <item x="538"/>
        <item x="463"/>
        <item x="694"/>
        <item x="599"/>
        <item x="548"/>
        <item x="628"/>
        <item x="905"/>
        <item x="102"/>
        <item x="537"/>
        <item x="729"/>
        <item x="636"/>
        <item x="781"/>
        <item x="785"/>
        <item x="848"/>
        <item x="763"/>
        <item x="830"/>
        <item x="205"/>
        <item x="579"/>
        <item x="485"/>
        <item x="670"/>
        <item x="469"/>
        <item x="601"/>
        <item x="517"/>
        <item x="733"/>
        <item x="349"/>
        <item x="247"/>
        <item x="562"/>
        <item x="358"/>
        <item x="125"/>
        <item x="452"/>
        <item x="40"/>
        <item x="65"/>
        <item x="448"/>
        <item x="64"/>
        <item x="352"/>
        <item x="267"/>
        <item x="343"/>
        <item x="375"/>
        <item x="406"/>
        <item x="903"/>
        <item x="574"/>
        <item x="508"/>
        <item x="992"/>
        <item x="692"/>
        <item x="706"/>
        <item x="667"/>
        <item x="973"/>
        <item x="767"/>
        <item x="614"/>
        <item x="805"/>
        <item x="812"/>
        <item x="549"/>
        <item x="788"/>
        <item x="745"/>
        <item x="840"/>
        <item x="498"/>
        <item x="386"/>
        <item x="249"/>
        <item x="150"/>
        <item x="658"/>
        <item x="209"/>
        <item x="385"/>
        <item x="167"/>
        <item x="368"/>
        <item x="1043"/>
        <item x="186"/>
        <item x="433"/>
        <item x="685"/>
        <item x="502"/>
        <item x="689"/>
        <item x="217"/>
        <item x="347"/>
        <item x="470"/>
        <item x="589"/>
        <item x="336"/>
        <item x="741"/>
        <item x="1"/>
        <item x="2"/>
        <item x="192"/>
        <item x="883"/>
        <item x="998"/>
        <item x="189"/>
        <item x="430"/>
        <item x="594"/>
        <item x="638"/>
        <item x="1324"/>
        <item x="341"/>
        <item x="276"/>
        <item x="218"/>
        <item x="602"/>
        <item x="427"/>
        <item x="424"/>
        <item x="1162"/>
        <item x="239"/>
        <item x="237"/>
        <item x="748"/>
        <item x="70"/>
        <item x="410"/>
        <item x="515"/>
        <item x="14"/>
        <item x="15"/>
        <item x="536"/>
        <item x="314"/>
        <item x="417"/>
        <item x="344"/>
        <item x="61"/>
        <item x="164"/>
        <item x="165"/>
        <item x="661"/>
        <item x="44"/>
        <item x="92"/>
        <item x="279"/>
        <item x="180"/>
        <item x="181"/>
        <item x="206"/>
        <item x="37"/>
        <item x="149"/>
        <item x="359"/>
        <item x="230"/>
        <item x="468"/>
        <item x="83"/>
        <item x="148"/>
        <item x="222"/>
        <item x="530"/>
        <item x="887"/>
        <item x="240"/>
        <item x="711"/>
        <item x="820"/>
        <item x="80"/>
        <item x="357"/>
        <item x="11"/>
        <item x="571"/>
        <item x="663"/>
        <item x="479"/>
        <item x="280"/>
        <item x="1169"/>
        <item x="419"/>
        <item x="420"/>
        <item x="542"/>
        <item x="793"/>
        <item x="714"/>
        <item x="722"/>
        <item x="143"/>
        <item x="10"/>
        <item x="416"/>
        <item x="82"/>
        <item x="974"/>
        <item x="864"/>
        <item x="405"/>
        <item x="1036"/>
        <item x="572"/>
        <item x="322"/>
        <item x="16"/>
        <item x="794"/>
        <item x="833"/>
        <item x="669"/>
        <item x="223"/>
        <item x="704"/>
        <item x="791"/>
        <item x="687"/>
        <item x="705"/>
        <item x="298"/>
        <item x="130"/>
        <item x="716"/>
        <item x="573"/>
        <item x="54"/>
        <item x="1052"/>
        <item x="506"/>
        <item x="272"/>
        <item x="897"/>
        <item x="541"/>
        <item x="5"/>
        <item x="379"/>
        <item x="53"/>
        <item x="309"/>
        <item x="784"/>
        <item x="213"/>
        <item x="106"/>
        <item x="842"/>
        <item x="439"/>
        <item x="351"/>
        <item x="519"/>
        <item x="219"/>
        <item x="117"/>
        <item x="590"/>
        <item x="996"/>
        <item x="72"/>
        <item x="210"/>
        <item x="269"/>
        <item x="348"/>
        <item x="969"/>
        <item x="760"/>
        <item x="137"/>
        <item x="906"/>
        <item x="698"/>
        <item x="387"/>
        <item x="71"/>
        <item x="908"/>
        <item x="1105"/>
        <item x="145"/>
        <item x="270"/>
        <item x="47"/>
        <item x="364"/>
        <item x="409"/>
        <item x="391"/>
        <item x="1087"/>
        <item x="426"/>
        <item x="1112"/>
        <item x="814"/>
        <item x="818"/>
        <item x="138"/>
        <item x="58"/>
        <item x="718"/>
        <item x="831"/>
        <item x="880"/>
        <item x="819"/>
        <item x="666"/>
        <item x="320"/>
        <item x="371"/>
        <item x="787"/>
        <item x="869"/>
        <item x="920"/>
        <item x="81"/>
        <item x="735"/>
        <item x="199"/>
        <item x="38"/>
        <item x="49"/>
        <item x="619"/>
        <item x="643"/>
        <item x="642"/>
        <item x="904"/>
        <item x="817"/>
        <item x="24"/>
        <item x="94"/>
        <item x="220"/>
        <item x="686"/>
        <item x="158"/>
        <item x="353"/>
        <item x="945"/>
        <item x="144"/>
        <item x="882"/>
        <item x="776"/>
        <item x="459"/>
        <item x="1079"/>
        <item x="857"/>
        <item x="823"/>
        <item x="627"/>
        <item x="435"/>
        <item x="777"/>
        <item x="1075"/>
        <item x="52"/>
        <item x="522"/>
        <item x="724"/>
        <item x="804"/>
        <item x="780"/>
        <item x="302"/>
        <item x="3"/>
        <item x="4"/>
        <item x="458"/>
        <item x="139"/>
        <item x="677"/>
        <item x="119"/>
        <item x="525"/>
        <item x="499"/>
        <item x="425"/>
        <item x="342"/>
        <item x="1212"/>
        <item x="1331"/>
        <item x="979"/>
        <item x="529"/>
        <item x="543"/>
        <item x="610"/>
        <item x="1114"/>
        <item x="455"/>
        <item x="278"/>
        <item x="465"/>
        <item x="235"/>
        <item x="234"/>
        <item x="236"/>
        <item x="88"/>
        <item x="401"/>
        <item x="402"/>
        <item x="501"/>
        <item x="51"/>
        <item x="232"/>
        <item x="231"/>
        <item x="852"/>
        <item x="1235"/>
        <item x="656"/>
        <item x="632"/>
        <item x="948"/>
        <item x="838"/>
        <item x="321"/>
        <item x="421"/>
        <item x="743"/>
        <item x="0"/>
        <item x="57"/>
        <item x="554"/>
        <item x="593"/>
        <item x="518"/>
        <item x="84"/>
        <item x="657"/>
        <item x="606"/>
        <item x="710"/>
        <item x="901"/>
        <item x="1013"/>
        <item x="42"/>
        <item x="772"/>
        <item x="233"/>
        <item x="241"/>
        <item x="721"/>
        <item x="720"/>
        <item x="431"/>
        <item x="937"/>
        <item x="605"/>
        <item x="511"/>
        <item x="202"/>
        <item x="328"/>
        <item x="124"/>
        <item x="742"/>
        <item x="878"/>
        <item x="629"/>
        <item x="868"/>
        <item x="790"/>
        <item x="476"/>
        <item x="978"/>
        <item x="228"/>
        <item x="373"/>
        <item x="372"/>
        <item x="480"/>
        <item x="41"/>
        <item x="940"/>
        <item x="184"/>
        <item x="1088"/>
        <item x="362"/>
        <item x="535"/>
        <item x="608"/>
        <item x="950"/>
        <item x="1230"/>
        <item x="861"/>
        <item x="621"/>
        <item x="744"/>
        <item x="300"/>
        <item x="873"/>
        <item x="400"/>
        <item x="1033"/>
        <item x="451"/>
        <item x="471"/>
        <item x="126"/>
        <item x="668"/>
        <item x="25"/>
        <item x="703"/>
        <item x="177"/>
        <item x="534"/>
        <item x="497"/>
        <item x="367"/>
        <item x="769"/>
        <item x="1077"/>
        <item x="870"/>
        <item x="259"/>
        <item x="398"/>
        <item x="773"/>
        <item x="62"/>
        <item x="329"/>
        <item x="212"/>
        <item x="909"/>
        <item x="445"/>
        <item x="1136"/>
        <item x="583"/>
        <item x="1242"/>
        <item x="162"/>
        <item x="110"/>
        <item x="1326"/>
        <item x="66"/>
        <item x="828"/>
        <item x="913"/>
        <item x="303"/>
        <item x="653"/>
        <item x="953"/>
        <item x="565"/>
        <item x="726"/>
        <item x="170"/>
        <item x="221"/>
        <item x="414"/>
        <item x="482"/>
        <item x="288"/>
        <item x="277"/>
        <item x="286"/>
        <item x="484"/>
        <item x="369"/>
        <item x="262"/>
        <item x="315"/>
        <item x="284"/>
        <item x="289"/>
        <item x="263"/>
        <item x="287"/>
        <item x="526"/>
        <item x="483"/>
        <item x="285"/>
        <item x="264"/>
        <item x="524"/>
        <item x="647"/>
        <item x="835"/>
        <item x="36"/>
        <item x="799"/>
        <item x="972"/>
        <item x="457"/>
        <item x="135"/>
        <item x="227"/>
        <item x="67"/>
        <item x="473"/>
        <item x="388"/>
        <item x="50"/>
        <item x="1002"/>
        <item x="374"/>
        <item x="654"/>
        <item x="304"/>
        <item x="1068"/>
        <item x="640"/>
        <item x="551"/>
        <item x="639"/>
        <item x="79"/>
        <item x="1183"/>
        <item x="377"/>
        <item x="762"/>
        <item x="172"/>
        <item x="558"/>
        <item x="56"/>
        <item x="556"/>
        <item x="472"/>
        <item x="434"/>
        <item x="477"/>
        <item x="635"/>
        <item x="702"/>
        <item x="444"/>
        <item x="625"/>
        <item x="516"/>
        <item x="827"/>
        <item x="717"/>
        <item x="960"/>
        <item x="644"/>
        <item x="453"/>
        <item x="308"/>
        <item x="95"/>
        <item x="1089"/>
        <item x="611"/>
        <item x="612"/>
        <item x="999"/>
        <item x="1288"/>
        <item x="557"/>
        <item x="816"/>
        <item x="198"/>
        <item x="923"/>
        <item x="116"/>
        <item x="115"/>
        <item x="120"/>
        <item x="600"/>
        <item x="641"/>
        <item x="532"/>
        <item x="936"/>
        <item x="474"/>
        <item x="299"/>
        <item x="1177"/>
        <item x="238"/>
        <item x="1006"/>
        <item x="466"/>
        <item x="764"/>
        <item x="478"/>
        <item x="725"/>
        <item x="531"/>
        <item x="754"/>
        <item x="43"/>
        <item x="1049"/>
        <item x="85"/>
        <item x="568"/>
        <item x="633"/>
        <item x="197"/>
        <item x="858"/>
        <item x="676"/>
        <item x="1156"/>
        <item x="839"/>
        <item x="751"/>
        <item x="566"/>
        <item x="895"/>
        <item x="1134"/>
        <item x="896"/>
        <item x="1107"/>
        <item x="567"/>
        <item x="242"/>
        <item x="447"/>
        <item x="147"/>
        <item x="89"/>
        <item x="229"/>
        <item x="254"/>
        <item x="866"/>
        <item x="971"/>
        <item x="875"/>
        <item x="60"/>
        <item x="708"/>
        <item x="441"/>
        <item x="1093"/>
        <item x="281"/>
        <item x="932"/>
        <item x="664"/>
        <item x="104"/>
        <item x="395"/>
        <item x="118"/>
        <item x="346"/>
        <item x="749"/>
        <item x="335"/>
        <item x="688"/>
        <item x="615"/>
        <item x="1025"/>
        <item x="461"/>
        <item x="185"/>
        <item x="323"/>
        <item x="1010"/>
        <item x="363"/>
        <item x="140"/>
        <item x="595"/>
        <item x="604"/>
        <item x="1117"/>
        <item x="507"/>
        <item x="450"/>
        <item x="208"/>
        <item x="1050"/>
        <item x="588"/>
        <item x="327"/>
        <item x="393"/>
        <item x="783"/>
        <item x="211"/>
        <item x="376"/>
        <item x="890"/>
        <item x="1027"/>
        <item x="340"/>
        <item x="1175"/>
        <item x="539"/>
        <item x="691"/>
        <item x="617"/>
        <item x="825"/>
        <item x="824"/>
        <item x="712"/>
        <item x="690"/>
        <item x="580"/>
        <item x="961"/>
        <item x="191"/>
        <item x="523"/>
        <item x="1026"/>
        <item x="307"/>
        <item x="86"/>
        <item x="709"/>
        <item x="260"/>
        <item x="1132"/>
        <item x="171"/>
        <item x="423"/>
        <item x="283"/>
        <item x="59"/>
        <item x="796"/>
        <item x="454"/>
        <item x="699"/>
        <item x="757"/>
        <item x="403"/>
        <item x="248"/>
        <item x="1252"/>
        <item x="132"/>
        <item x="1246"/>
        <item x="659"/>
        <item x="727"/>
        <item x="1129"/>
        <item x="922"/>
        <item x="365"/>
        <item x="122"/>
        <item x="69"/>
        <item x="370"/>
        <item x="786"/>
        <item x="684"/>
        <item x="894"/>
        <item x="860"/>
        <item x="26"/>
        <item x="811"/>
        <item x="1074"/>
        <item x="48"/>
        <item x="46"/>
        <item x="134"/>
        <item x="651"/>
        <item x="429"/>
        <item x="207"/>
        <item x="55"/>
        <item x="21"/>
        <item x="23"/>
        <item x="22"/>
        <item x="634"/>
        <item x="925"/>
        <item x="829"/>
        <item x="301"/>
        <item x="856"/>
        <item x="306"/>
        <item x="17"/>
        <item x="1115"/>
        <item x="527"/>
        <item x="965"/>
        <item x="330"/>
        <item x="331"/>
        <item x="564"/>
        <item x="603"/>
        <item x="436"/>
        <item x="613"/>
        <item x="962"/>
        <item x="1042"/>
        <item x="761"/>
        <item x="76"/>
        <item x="78"/>
        <item x="1014"/>
        <item x="888"/>
        <item x="675"/>
        <item x="1012"/>
        <item x="261"/>
        <item x="460"/>
        <item x="933"/>
        <item x="715"/>
        <item x="683"/>
        <item x="338"/>
        <item x="408"/>
        <item x="620"/>
        <item x="63"/>
        <item x="758"/>
        <item x="1282"/>
        <item x="1300"/>
        <item x="655"/>
        <item x="648"/>
        <item x="1181"/>
        <item x="274"/>
        <item x="493"/>
        <item x="774"/>
        <item x="188"/>
        <item x="1059"/>
        <item x="492"/>
        <item x="1053"/>
        <item x="1257"/>
        <item x="995"/>
        <item x="821"/>
        <item x="822"/>
        <item x="333"/>
        <item x="609"/>
        <item x="803"/>
        <item x="1254"/>
        <item x="652"/>
        <item x="1045"/>
        <item x="1046"/>
        <item x="1332"/>
        <item x="1054"/>
        <item x="552"/>
        <item x="553"/>
        <item x="986"/>
        <item x="1233"/>
        <item x="1008"/>
        <item x="1211"/>
        <item x="1199"/>
        <item x="1267"/>
        <item x="919"/>
        <item x="881"/>
        <item x="1154"/>
        <item x="911"/>
        <item x="649"/>
        <item x="354"/>
        <item x="731"/>
        <item x="1035"/>
        <item x="797"/>
        <item x="1301"/>
        <item x="759"/>
        <item x="623"/>
        <item x="734"/>
        <item x="989"/>
        <item x="802"/>
        <item x="747"/>
        <item x="910"/>
        <item x="28"/>
        <item x="1078"/>
        <item x="1060"/>
        <item x="152"/>
        <item x="151"/>
        <item x="193"/>
        <item x="561"/>
        <item x="509"/>
        <item x="1176"/>
        <item x="732"/>
        <item x="889"/>
        <item x="701"/>
        <item x="753"/>
        <item x="520"/>
        <item x="514"/>
        <item x="1192"/>
        <item x="997"/>
        <item x="845"/>
        <item x="934"/>
        <item x="810"/>
        <item x="809"/>
        <item x="707"/>
        <item x="404"/>
        <item x="630"/>
        <item x="350"/>
        <item x="1056"/>
        <item x="1101"/>
        <item x="849"/>
        <item x="1066"/>
        <item x="1109"/>
        <item x="746"/>
        <item x="928"/>
        <item x="1271"/>
        <item x="225"/>
        <item x="224"/>
        <item x="109"/>
        <item x="1131"/>
        <item x="226"/>
        <item x="1167"/>
        <item x="190"/>
        <item x="853"/>
        <item x="929"/>
        <item x="428"/>
        <item x="1094"/>
        <item x="836"/>
        <item x="1232"/>
        <item x="582"/>
        <item x="96"/>
        <item x="360"/>
        <item x="863"/>
        <item x="1151"/>
        <item x="1009"/>
        <item x="935"/>
        <item x="1004"/>
        <item x="994"/>
        <item x="844"/>
        <item x="855"/>
        <item x="585"/>
        <item x="587"/>
        <item x="765"/>
        <item x="837"/>
        <item x="39"/>
        <item x="892"/>
        <item x="1017"/>
        <item x="1314"/>
        <item x="1165"/>
        <item x="874"/>
        <item x="203"/>
        <item x="951"/>
        <item x="1188"/>
        <item x="129"/>
        <item x="813"/>
        <item x="101"/>
        <item x="756"/>
        <item x="867"/>
        <item x="592"/>
        <item x="591"/>
        <item x="1104"/>
        <item x="345"/>
        <item x="204"/>
        <item x="1163"/>
        <item x="626"/>
        <item x="544"/>
        <item x="437"/>
        <item x="959"/>
        <item x="103"/>
        <item x="1022"/>
        <item x="662"/>
        <item x="121"/>
        <item x="271"/>
        <item x="187"/>
        <item x="1120"/>
        <item x="1057"/>
        <item x="693"/>
        <item x="486"/>
        <item x="1092"/>
        <item x="540"/>
        <item x="73"/>
        <item x="258"/>
        <item x="766"/>
        <item x="607"/>
        <item x="921"/>
        <item x="792"/>
        <item x="1024"/>
        <item x="513"/>
        <item x="1148"/>
        <item x="1072"/>
        <item x="801"/>
        <item x="806"/>
        <item x="45"/>
        <item x="1123"/>
        <item x="114"/>
        <item x="778"/>
        <item x="361"/>
        <item x="1294"/>
        <item x="1234"/>
        <item x="1034"/>
        <item x="577"/>
        <item x="984"/>
        <item x="637"/>
        <item x="1231"/>
        <item x="993"/>
        <item x="1311"/>
        <item x="1153"/>
        <item x="752"/>
        <item x="970"/>
        <item x="1180"/>
        <item x="815"/>
        <item x="660"/>
        <item x="854"/>
        <item x="1130"/>
        <item x="366"/>
        <item x="128"/>
        <item x="990"/>
        <item x="1193"/>
        <item x="713"/>
        <item x="1058"/>
        <item x="1127"/>
        <item x="1164"/>
        <item x="1139"/>
        <item x="1065"/>
        <item x="1219"/>
        <item x="939"/>
        <item x="900"/>
        <item x="1099"/>
        <item x="1051"/>
        <item x="563"/>
        <item x="893"/>
        <item x="111"/>
        <item x="1103"/>
        <item x="672"/>
        <item x="1144"/>
        <item x="1038"/>
        <item x="956"/>
        <item x="1064"/>
        <item x="736"/>
        <item x="1277"/>
        <item x="958"/>
        <item x="332"/>
        <item x="834"/>
        <item x="107"/>
        <item x="930"/>
        <item x="1227"/>
        <item x="169"/>
        <item x="1063"/>
        <item x="1001"/>
        <item x="1113"/>
        <item x="798"/>
        <item x="719"/>
        <item x="1149"/>
        <item x="7"/>
        <item x="8"/>
        <item x="917"/>
        <item x="9"/>
        <item x="6"/>
        <item x="503"/>
        <item x="510"/>
        <item x="700"/>
        <item x="1245"/>
        <item x="1214"/>
        <item x="1106"/>
        <item x="1241"/>
        <item x="1161"/>
        <item x="982"/>
        <item x="1240"/>
        <item x="156"/>
        <item x="1197"/>
        <item x="977"/>
        <item x="1028"/>
        <item x="826"/>
        <item x="1189"/>
        <item x="665"/>
        <item x="1140"/>
        <item x="1039"/>
        <item x="1173"/>
        <item x="1265"/>
        <item x="201"/>
        <item x="494"/>
        <item x="495"/>
        <item x="1168"/>
        <item x="326"/>
        <item x="926"/>
        <item x="671"/>
        <item x="1209"/>
        <item x="931"/>
        <item x="1185"/>
        <item x="981"/>
        <item x="1126"/>
        <item x="1184"/>
        <item x="738"/>
        <item x="1061"/>
        <item x="1095"/>
        <item x="159"/>
        <item x="161"/>
        <item x="160"/>
        <item x="1142"/>
        <item x="1005"/>
        <item x="1223"/>
        <item x="1204"/>
        <item x="1330"/>
        <item x="1194"/>
        <item x="1290"/>
        <item x="770"/>
        <item x="879"/>
        <item x="1174"/>
        <item x="885"/>
        <item x="1069"/>
        <item x="265"/>
        <item x="440"/>
        <item x="596"/>
        <item x="1200"/>
        <item x="1225"/>
        <item x="1248"/>
        <item x="68"/>
        <item x="30"/>
        <item x="29"/>
        <item x="980"/>
        <item x="1097"/>
        <item x="964"/>
        <item x="1032"/>
        <item x="578"/>
        <item x="1047"/>
        <item x="31"/>
        <item x="1217"/>
        <item x="438"/>
        <item x="631"/>
        <item x="407"/>
        <item x="1327"/>
        <item x="487"/>
        <item x="488"/>
        <item x="489"/>
        <item x="876"/>
        <item x="496"/>
        <item x="1098"/>
        <item x="1110"/>
        <item x="907"/>
        <item x="1262"/>
        <item x="1220"/>
        <item x="355"/>
        <item x="768"/>
        <item x="1031"/>
        <item x="176"/>
        <item x="174"/>
        <item x="1206"/>
        <item x="1264"/>
        <item x="1244"/>
        <item x="560"/>
        <item x="1340"/>
        <item x="446"/>
        <item x="1003"/>
        <item x="737"/>
        <item x="1221"/>
        <item x="1096"/>
        <item x="443"/>
        <item x="955"/>
        <item x="559"/>
        <item x="175"/>
        <item x="598"/>
        <item x="1122"/>
        <item x="1080"/>
        <item x="142"/>
        <item x="141"/>
        <item x="1143"/>
        <item x="957"/>
        <item x="807"/>
        <item x="808"/>
        <item x="97"/>
        <item x="100"/>
        <item x="99"/>
        <item x="98"/>
        <item x="1306"/>
        <item x="1023"/>
        <item x="1210"/>
        <item x="1155"/>
        <item x="108"/>
        <item x="168"/>
        <item x="397"/>
        <item x="1236"/>
        <item x="266"/>
        <item x="915"/>
        <item x="916"/>
        <item x="1108"/>
        <item x="1207"/>
        <item x="1082"/>
        <item x="1196"/>
        <item x="843"/>
        <item x="673"/>
        <item x="505"/>
        <item x="1138"/>
        <item x="216"/>
        <item x="215"/>
        <item x="877"/>
        <item x="214"/>
        <item x="146"/>
        <item x="597"/>
        <item x="173"/>
        <item x="789"/>
        <item x="771"/>
        <item x="1124"/>
        <item x="252"/>
        <item x="251"/>
        <item x="1295"/>
        <item x="255"/>
        <item x="257"/>
        <item x="256"/>
        <item x="33"/>
        <item x="32"/>
        <item x="1171"/>
        <item x="570"/>
        <item x="1335"/>
        <item x="1090"/>
        <item x="1310"/>
        <item x="1037"/>
        <item x="1160"/>
        <item x="1255"/>
        <item x="1150"/>
        <item x="846"/>
        <item x="1239"/>
        <item x="1121"/>
        <item x="1070"/>
        <item x="356"/>
        <item x="624"/>
        <item x="442"/>
        <item x="991"/>
        <item x="113"/>
        <item x="1238"/>
        <item x="1084"/>
        <item x="1289"/>
        <item x="13"/>
        <item x="1261"/>
        <item x="412"/>
        <item x="413"/>
        <item x="411"/>
        <item x="983"/>
        <item x="1195"/>
        <item x="1337"/>
        <item x="512"/>
        <item x="1111"/>
        <item x="1208"/>
        <item x="884"/>
        <item x="800"/>
        <item x="847"/>
        <item x="1152"/>
        <item x="1044"/>
        <item x="415"/>
        <item x="34"/>
        <item x="35"/>
        <item x="1256"/>
        <item x="1030"/>
        <item x="865"/>
        <item x="337"/>
        <item x="968"/>
        <item x="966"/>
        <item x="967"/>
        <item x="183"/>
        <item x="245"/>
        <item x="244"/>
        <item x="182"/>
        <item x="246"/>
        <item x="504"/>
        <item x="1015"/>
        <item x="898"/>
        <item x="1283"/>
        <item x="1016"/>
        <item x="1329"/>
        <item x="946"/>
        <item x="1299"/>
        <item x="914"/>
        <item x="1159"/>
        <item x="650"/>
        <item x="1272"/>
        <item x="1341"/>
        <item x="918"/>
        <item x="253"/>
        <item x="584"/>
        <item x="586"/>
        <item x="1102"/>
        <item x="646"/>
        <item x="755"/>
        <item x="1178"/>
        <item x="912"/>
        <item x="678"/>
        <item x="680"/>
        <item x="681"/>
        <item x="679"/>
        <item x="750"/>
        <item x="1260"/>
        <item x="938"/>
        <item x="550"/>
        <item x="616"/>
        <item x="1091"/>
        <item x="841"/>
        <item x="902"/>
        <item x="944"/>
        <item x="1137"/>
        <item x="949"/>
        <item x="1085"/>
        <item x="1243"/>
        <item x="1186"/>
        <item x="282"/>
        <item x="1205"/>
        <item x="1000"/>
        <item x="1118"/>
        <item x="1269"/>
        <item x="952"/>
        <item x="1179"/>
        <item x="467"/>
        <item x="481"/>
        <item x="891"/>
        <item x="316"/>
        <item x="317"/>
        <item x="318"/>
        <item x="1276"/>
        <item x="1116"/>
        <item x="1350"/>
        <item x="569"/>
        <item x="491"/>
        <item x="268"/>
        <item x="324"/>
        <item x="490"/>
        <item x="325"/>
        <item x="1305"/>
        <item x="194"/>
        <item x="195"/>
        <item x="196"/>
        <item x="1307"/>
        <item x="464"/>
        <item x="976"/>
        <item x="975"/>
        <item x="1172"/>
        <item x="1273"/>
        <item x="1086"/>
        <item x="296"/>
        <item x="292"/>
        <item x="290"/>
        <item x="295"/>
        <item x="291"/>
        <item x="297"/>
        <item x="293"/>
        <item x="294"/>
        <item x="985"/>
        <item x="1018"/>
        <item x="1019"/>
        <item x="1133"/>
        <item x="1280"/>
        <item x="1343"/>
        <item x="1020"/>
        <item x="1021"/>
        <item x="723"/>
        <item x="696"/>
        <item x="695"/>
        <item x="697"/>
        <item x="1268"/>
        <item x="779"/>
        <item x="1278"/>
        <item x="311"/>
        <item x="310"/>
        <item x="313"/>
        <item x="312"/>
        <item x="1216"/>
        <item x="1062"/>
        <item x="862"/>
        <item x="1146"/>
        <item x="456"/>
        <item x="1029"/>
        <item x="782"/>
        <item x="1076"/>
        <item x="1229"/>
        <item x="886"/>
        <item x="1285"/>
        <item x="1287"/>
        <item x="1303"/>
        <item x="1304"/>
        <item x="1302"/>
        <item x="581"/>
        <item x="153"/>
        <item x="155"/>
        <item x="154"/>
        <item x="1081"/>
        <item x="1040"/>
        <item x="941"/>
        <item x="1119"/>
        <item x="1328"/>
        <item x="1325"/>
        <item x="1083"/>
        <item x="1213"/>
        <item x="1284"/>
        <item x="1253"/>
        <item x="1224"/>
        <item x="1100"/>
        <item x="157"/>
        <item x="389"/>
        <item x="390"/>
        <item x="521"/>
        <item x="1190"/>
        <item x="1258"/>
        <item x="1275"/>
        <item x="1222"/>
        <item x="899"/>
        <item x="1145"/>
        <item x="1125"/>
        <item x="1226"/>
        <item x="942"/>
        <item x="943"/>
        <item x="954"/>
        <item x="1215"/>
        <item x="1321"/>
        <item x="1270"/>
        <item x="1128"/>
        <item x="988"/>
        <item x="1279"/>
        <item x="739"/>
        <item x="1141"/>
        <item x="1228"/>
        <item x="871"/>
        <item x="872"/>
        <item x="1247"/>
        <item x="1312"/>
        <item x="1158"/>
        <item x="547"/>
        <item x="545"/>
        <item x="546"/>
        <item x="1286"/>
        <item x="1187"/>
        <item x="1191"/>
        <item x="740"/>
        <item x="682"/>
        <item x="1048"/>
        <item x="1157"/>
        <item x="1147"/>
        <item x="1281"/>
        <item x="1320"/>
        <item x="87"/>
        <item x="1073"/>
        <item x="1237"/>
        <item x="74"/>
        <item x="1166"/>
        <item x="77"/>
        <item x="75"/>
        <item x="1259"/>
        <item x="383"/>
        <item x="381"/>
        <item x="384"/>
        <item x="382"/>
        <item x="380"/>
        <item x="1336"/>
        <item x="1182"/>
        <item x="1293"/>
        <item x="1346"/>
        <item x="1318"/>
        <item x="1298"/>
        <item x="1292"/>
        <item x="462"/>
        <item x="1319"/>
        <item x="1317"/>
        <item x="1198"/>
        <item x="1266"/>
        <item x="1315"/>
        <item x="1055"/>
        <item x="1249"/>
        <item x="1348"/>
        <item x="1308"/>
        <item x="1323"/>
        <item x="924"/>
        <item x="859"/>
        <item x="1338"/>
        <item x="1202"/>
        <item x="1201"/>
        <item x="1203"/>
        <item x="1316"/>
        <item x="1339"/>
        <item x="1218"/>
        <item x="1263"/>
        <item x="1334"/>
        <item x="1344"/>
        <item x="1291"/>
        <item x="1342"/>
        <item x="1274"/>
        <item x="987"/>
        <item x="1347"/>
        <item x="1309"/>
        <item x="1250"/>
        <item x="1251"/>
        <item x="1071"/>
        <item x="1296"/>
        <item x="1345"/>
        <item x="832"/>
        <item x="1333"/>
        <item x="1297"/>
        <item x="1313"/>
        <item x="1349"/>
        <item x="1322"/>
        <item x="1041"/>
        <item x="93"/>
        <item t="default"/>
      </items>
    </pivotField>
    <pivotField compact="0" outline="0" showAll="0"/>
    <pivotField compact="0" outline="0" showAll="0">
      <items count="416">
        <item x="194"/>
        <item m="1" x="272"/>
        <item m="1" x="312"/>
        <item m="1" x="284"/>
        <item m="1" x="326"/>
        <item m="1" x="402"/>
        <item m="1" x="276"/>
        <item m="1" x="354"/>
        <item m="1" x="368"/>
        <item x="68"/>
        <item x="179"/>
        <item m="1" x="361"/>
        <item m="1" x="381"/>
        <item x="161"/>
        <item x="188"/>
        <item m="1" x="367"/>
        <item m="1" x="341"/>
        <item m="1" x="290"/>
        <item m="1" x="339"/>
        <item m="1" x="235"/>
        <item x="36"/>
        <item x="191"/>
        <item x="135"/>
        <item m="1" x="267"/>
        <item m="1" x="313"/>
        <item x="124"/>
        <item x="147"/>
        <item x="10"/>
        <item m="1" x="241"/>
        <item x="34"/>
        <item x="170"/>
        <item x="14"/>
        <item x="22"/>
        <item x="172"/>
        <item x="122"/>
        <item m="1" x="331"/>
        <item m="1" x="298"/>
        <item m="1" x="264"/>
        <item m="1" x="334"/>
        <item m="1" x="207"/>
        <item m="1" x="253"/>
        <item m="1" x="227"/>
        <item m="1" x="400"/>
        <item m="1" x="310"/>
        <item m="1" x="215"/>
        <item x="131"/>
        <item m="1" x="333"/>
        <item m="1" x="362"/>
        <item m="1" x="309"/>
        <item x="106"/>
        <item m="1" x="378"/>
        <item x="43"/>
        <item x="80"/>
        <item m="1" x="357"/>
        <item x="47"/>
        <item m="1" x="243"/>
        <item m="1" x="214"/>
        <item m="1" x="269"/>
        <item x="3"/>
        <item m="1" x="266"/>
        <item x="58"/>
        <item m="1" x="397"/>
        <item m="1" x="366"/>
        <item m="1" x="373"/>
        <item m="1" x="363"/>
        <item m="1" x="404"/>
        <item m="1" x="407"/>
        <item m="1" x="353"/>
        <item x="189"/>
        <item x="181"/>
        <item x="201"/>
        <item x="74"/>
        <item x="79"/>
        <item m="1" x="410"/>
        <item m="1" x="223"/>
        <item m="1" x="261"/>
        <item x="126"/>
        <item x="21"/>
        <item x="48"/>
        <item m="1" x="409"/>
        <item x="137"/>
        <item x="28"/>
        <item m="1" x="325"/>
        <item x="136"/>
        <item m="1" x="412"/>
        <item x="103"/>
        <item m="1" x="371"/>
        <item x="164"/>
        <item x="30"/>
        <item m="1" x="324"/>
        <item x="115"/>
        <item x="44"/>
        <item x="15"/>
        <item m="1" x="283"/>
        <item m="1" x="316"/>
        <item x="156"/>
        <item x="27"/>
        <item x="78"/>
        <item x="56"/>
        <item x="195"/>
        <item x="76"/>
        <item m="1" x="387"/>
        <item m="1" x="347"/>
        <item x="199"/>
        <item x="93"/>
        <item x="11"/>
        <item x="163"/>
        <item x="125"/>
        <item x="96"/>
        <item m="1" x="225"/>
        <item m="1" x="337"/>
        <item m="1" x="240"/>
        <item m="1" x="211"/>
        <item x="18"/>
        <item x="128"/>
        <item x="33"/>
        <item x="69"/>
        <item x="167"/>
        <item m="1" x="254"/>
        <item m="1" x="305"/>
        <item m="1" x="348"/>
        <item m="1" x="364"/>
        <item x="144"/>
        <item x="152"/>
        <item m="1" x="295"/>
        <item m="1" x="306"/>
        <item x="146"/>
        <item x="42"/>
        <item x="148"/>
        <item x="72"/>
        <item x="139"/>
        <item x="52"/>
        <item m="1" x="251"/>
        <item m="1" x="256"/>
        <item x="91"/>
        <item x="193"/>
        <item x="71"/>
        <item x="177"/>
        <item x="87"/>
        <item x="187"/>
        <item x="77"/>
        <item x="64"/>
        <item m="1" x="340"/>
        <item x="0"/>
        <item m="1" x="343"/>
        <item m="1" x="289"/>
        <item m="1" x="403"/>
        <item m="1" x="208"/>
        <item m="1" x="220"/>
        <item m="1" x="231"/>
        <item x="88"/>
        <item x="184"/>
        <item m="1" x="370"/>
        <item m="1" x="383"/>
        <item x="157"/>
        <item m="1" x="399"/>
        <item m="1" x="317"/>
        <item x="160"/>
        <item x="38"/>
        <item x="25"/>
        <item x="1"/>
        <item x="123"/>
        <item x="185"/>
        <item x="99"/>
        <item m="1" x="332"/>
        <item m="1" x="393"/>
        <item m="1" x="388"/>
        <item x="26"/>
        <item m="1" x="396"/>
        <item x="202"/>
        <item x="16"/>
        <item m="1" x="384"/>
        <item m="1" x="355"/>
        <item m="1" x="234"/>
        <item m="1" x="244"/>
        <item x="55"/>
        <item x="166"/>
        <item m="1" x="389"/>
        <item x="39"/>
        <item m="1" x="218"/>
        <item m="1" x="246"/>
        <item m="1" x="287"/>
        <item m="1" x="322"/>
        <item x="41"/>
        <item x="40"/>
        <item m="1" x="300"/>
        <item m="1" x="248"/>
        <item m="1" x="247"/>
        <item m="1" x="230"/>
        <item m="1" x="391"/>
        <item x="90"/>
        <item x="53"/>
        <item x="104"/>
        <item m="1" x="315"/>
        <item m="1" x="255"/>
        <item m="1" x="260"/>
        <item m="1" x="320"/>
        <item m="1" x="265"/>
        <item x="111"/>
        <item m="1" x="411"/>
        <item x="59"/>
        <item x="162"/>
        <item x="110"/>
        <item m="1" x="372"/>
        <item m="1" x="319"/>
        <item x="145"/>
        <item x="134"/>
        <item x="97"/>
        <item m="1" x="258"/>
        <item m="1" x="210"/>
        <item x="143"/>
        <item m="1" x="414"/>
        <item x="54"/>
        <item m="1" x="212"/>
        <item m="1" x="226"/>
        <item x="23"/>
        <item m="1" x="228"/>
        <item x="5"/>
        <item x="153"/>
        <item m="1" x="307"/>
        <item x="127"/>
        <item x="31"/>
        <item m="1" x="346"/>
        <item m="1" x="239"/>
        <item m="1" x="281"/>
        <item x="178"/>
        <item x="169"/>
        <item m="1" x="380"/>
        <item m="1" x="395"/>
        <item m="1" x="328"/>
        <item x="113"/>
        <item x="133"/>
        <item m="1" x="221"/>
        <item m="1" x="268"/>
        <item m="1" x="213"/>
        <item x="102"/>
        <item m="1" x="311"/>
        <item m="1" x="216"/>
        <item m="1" x="219"/>
        <item x="57"/>
        <item x="165"/>
        <item m="1" x="335"/>
        <item m="1" x="327"/>
        <item m="1" x="330"/>
        <item x="118"/>
        <item x="13"/>
        <item x="46"/>
        <item x="89"/>
        <item x="45"/>
        <item x="114"/>
        <item x="24"/>
        <item x="116"/>
        <item m="1" x="321"/>
        <item x="112"/>
        <item m="1" x="377"/>
        <item m="1" x="249"/>
        <item m="1" x="358"/>
        <item m="1" x="280"/>
        <item m="1" x="297"/>
        <item x="132"/>
        <item x="81"/>
        <item x="130"/>
        <item x="138"/>
        <item m="1" x="352"/>
        <item x="4"/>
        <item x="107"/>
        <item m="1" x="382"/>
        <item m="1" x="356"/>
        <item m="1" x="349"/>
        <item m="1" x="344"/>
        <item m="1" x="350"/>
        <item m="1" x="365"/>
        <item x="204"/>
        <item m="1" x="293"/>
        <item m="1" x="292"/>
        <item m="1" x="345"/>
        <item x="120"/>
        <item m="1" x="273"/>
        <item x="7"/>
        <item x="60"/>
        <item x="190"/>
        <item x="62"/>
        <item m="1" x="270"/>
        <item m="1" x="308"/>
        <item x="108"/>
        <item x="20"/>
        <item x="49"/>
        <item x="158"/>
        <item x="9"/>
        <item x="140"/>
        <item x="92"/>
        <item x="141"/>
        <item x="173"/>
        <item m="1" x="302"/>
        <item m="1" x="277"/>
        <item m="1" x="401"/>
        <item m="1" x="392"/>
        <item x="200"/>
        <item x="12"/>
        <item x="35"/>
        <item x="192"/>
        <item m="1" x="338"/>
        <item x="129"/>
        <item x="100"/>
        <item m="1" x="291"/>
        <item x="51"/>
        <item x="19"/>
        <item m="1" x="222"/>
        <item x="86"/>
        <item x="84"/>
        <item x="94"/>
        <item m="1" x="303"/>
        <item x="119"/>
        <item x="182"/>
        <item m="1" x="359"/>
        <item x="183"/>
        <item m="1" x="237"/>
        <item m="1" x="285"/>
        <item m="1" x="279"/>
        <item m="1" x="286"/>
        <item m="1" x="232"/>
        <item m="1" x="262"/>
        <item m="1" x="376"/>
        <item m="1" x="336"/>
        <item m="1" x="238"/>
        <item m="1" x="323"/>
        <item m="1" x="329"/>
        <item m="1" x="301"/>
        <item m="1" x="408"/>
        <item m="1" x="242"/>
        <item m="1" x="390"/>
        <item m="1" x="406"/>
        <item m="1" x="275"/>
        <item m="1" x="394"/>
        <item m="1" x="405"/>
        <item x="2"/>
        <item m="1" x="217"/>
        <item m="1" x="209"/>
        <item x="29"/>
        <item x="17"/>
        <item x="150"/>
        <item m="1" x="379"/>
        <item x="101"/>
        <item m="1" x="229"/>
        <item m="1" x="342"/>
        <item m="1" x="252"/>
        <item m="1" x="360"/>
        <item m="1" x="413"/>
        <item x="171"/>
        <item x="175"/>
        <item x="159"/>
        <item x="149"/>
        <item x="198"/>
        <item x="32"/>
        <item m="1" x="375"/>
        <item x="37"/>
        <item x="155"/>
        <item x="85"/>
        <item x="196"/>
        <item x="206"/>
        <item x="73"/>
        <item x="65"/>
        <item x="154"/>
        <item m="1" x="282"/>
        <item m="1" x="263"/>
        <item x="50"/>
        <item x="174"/>
        <item x="82"/>
        <item m="1" x="236"/>
        <item m="1" x="369"/>
        <item x="180"/>
        <item x="205"/>
        <item x="203"/>
        <item x="63"/>
        <item x="83"/>
        <item m="1" x="288"/>
        <item m="1" x="257"/>
        <item m="1" x="271"/>
        <item m="1" x="385"/>
        <item x="176"/>
        <item x="75"/>
        <item x="8"/>
        <item m="1" x="299"/>
        <item x="117"/>
        <item x="151"/>
        <item m="1" x="398"/>
        <item m="1" x="386"/>
        <item m="1" x="250"/>
        <item m="1" x="296"/>
        <item m="1" x="351"/>
        <item m="1" x="318"/>
        <item x="67"/>
        <item x="168"/>
        <item x="186"/>
        <item x="61"/>
        <item x="95"/>
        <item x="70"/>
        <item m="1" x="245"/>
        <item m="1" x="233"/>
        <item m="1" x="294"/>
        <item x="105"/>
        <item m="1" x="304"/>
        <item m="1" x="278"/>
        <item m="1" x="314"/>
        <item m="1" x="224"/>
        <item x="66"/>
        <item m="1" x="274"/>
        <item m="1" x="374"/>
        <item x="109"/>
        <item x="98"/>
        <item x="121"/>
        <item x="6"/>
        <item x="142"/>
        <item x="197"/>
        <item m="1" x="259"/>
        <item t="default"/>
      </items>
    </pivotField>
    <pivotField compact="0" outline="0" showAll="0"/>
    <pivotField compact="0" outline="0" showAll="0"/>
    <pivotField compact="0" outline="0" showAll="0"/>
    <pivotField compact="0" outline="0" showAll="0"/>
    <pivotField compact="0" numFmtId="9" outline="0" showAll="0"/>
    <pivotField compact="0" outline="0" showAll="0"/>
    <pivotField compact="0" outline="0" showAll="0"/>
    <pivotField dataField="1" compact="0" outline="0" showAll="0"/>
  </pivotFields>
  <rowFields count="1">
    <field x="0"/>
  </rowFields>
  <rowItems count="13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t="grand">
      <x/>
    </i>
  </rowItems>
  <colItems count="1">
    <i/>
  </colItems>
  <dataFields count="1">
    <dataField name="Sum of potential_revenue" fld="10" baseField="0" baseItem="0" numFmtId="165"/>
  </dataFields>
  <formats count="2">
    <format dxfId="87">
      <pivotArea outline="0" collapsedLevelsAreSubtotals="1" fieldPosition="0"/>
    </format>
    <format dxfId="86">
      <pivotArea dataOnly="0" labelOnly="1" outline="0" axis="axisValues" fieldPosition="0"/>
    </format>
  </format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1D27958-6669-433D-885D-75D9D3ED84E6}" name="PivotTable7"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9">
  <location ref="N6:P214" firstHeaderRow="0" firstDataRow="1" firstDataCol="1"/>
  <pivotFields count="11">
    <pivotField compact="0" outline="0" showAll="0"/>
    <pivotField compact="0" outline="0" showAll="0"/>
    <pivotField axis="axisRow" compact="0" outline="0" showAll="0">
      <items count="416">
        <item x="194"/>
        <item m="1" x="272"/>
        <item m="1" x="312"/>
        <item m="1" x="284"/>
        <item m="1" x="326"/>
        <item m="1" x="402"/>
        <item m="1" x="276"/>
        <item m="1" x="354"/>
        <item m="1" x="368"/>
        <item x="68"/>
        <item x="179"/>
        <item m="1" x="361"/>
        <item m="1" x="381"/>
        <item x="161"/>
        <item x="188"/>
        <item m="1" x="367"/>
        <item m="1" x="341"/>
        <item m="1" x="290"/>
        <item m="1" x="339"/>
        <item m="1" x="235"/>
        <item x="36"/>
        <item x="191"/>
        <item x="135"/>
        <item m="1" x="267"/>
        <item m="1" x="313"/>
        <item x="124"/>
        <item x="147"/>
        <item x="10"/>
        <item m="1" x="241"/>
        <item x="34"/>
        <item x="170"/>
        <item x="14"/>
        <item x="22"/>
        <item x="172"/>
        <item x="122"/>
        <item m="1" x="331"/>
        <item m="1" x="298"/>
        <item m="1" x="264"/>
        <item m="1" x="334"/>
        <item m="1" x="207"/>
        <item m="1" x="253"/>
        <item m="1" x="227"/>
        <item m="1" x="400"/>
        <item m="1" x="310"/>
        <item m="1" x="215"/>
        <item x="131"/>
        <item m="1" x="333"/>
        <item m="1" x="362"/>
        <item m="1" x="309"/>
        <item x="106"/>
        <item m="1" x="378"/>
        <item x="43"/>
        <item x="80"/>
        <item m="1" x="357"/>
        <item x="47"/>
        <item m="1" x="243"/>
        <item m="1" x="214"/>
        <item m="1" x="269"/>
        <item x="3"/>
        <item m="1" x="266"/>
        <item x="58"/>
        <item m="1" x="397"/>
        <item m="1" x="366"/>
        <item m="1" x="373"/>
        <item m="1" x="363"/>
        <item m="1" x="404"/>
        <item m="1" x="407"/>
        <item m="1" x="353"/>
        <item x="189"/>
        <item x="181"/>
        <item x="201"/>
        <item x="74"/>
        <item x="79"/>
        <item m="1" x="410"/>
        <item m="1" x="223"/>
        <item m="1" x="261"/>
        <item x="126"/>
        <item x="21"/>
        <item x="48"/>
        <item m="1" x="409"/>
        <item x="137"/>
        <item x="28"/>
        <item m="1" x="325"/>
        <item x="136"/>
        <item m="1" x="412"/>
        <item x="103"/>
        <item m="1" x="371"/>
        <item x="164"/>
        <item x="30"/>
        <item m="1" x="324"/>
        <item x="115"/>
        <item x="44"/>
        <item x="15"/>
        <item m="1" x="283"/>
        <item m="1" x="316"/>
        <item x="156"/>
        <item x="27"/>
        <item x="78"/>
        <item x="56"/>
        <item x="195"/>
        <item x="76"/>
        <item m="1" x="387"/>
        <item m="1" x="347"/>
        <item x="199"/>
        <item x="93"/>
        <item x="11"/>
        <item x="163"/>
        <item x="125"/>
        <item x="96"/>
        <item m="1" x="225"/>
        <item m="1" x="337"/>
        <item m="1" x="240"/>
        <item m="1" x="211"/>
        <item x="18"/>
        <item x="128"/>
        <item x="33"/>
        <item x="69"/>
        <item x="167"/>
        <item m="1" x="254"/>
        <item m="1" x="305"/>
        <item m="1" x="348"/>
        <item m="1" x="364"/>
        <item x="144"/>
        <item x="152"/>
        <item m="1" x="295"/>
        <item m="1" x="306"/>
        <item x="146"/>
        <item x="42"/>
        <item x="148"/>
        <item x="72"/>
        <item x="139"/>
        <item x="52"/>
        <item m="1" x="251"/>
        <item m="1" x="256"/>
        <item x="91"/>
        <item x="193"/>
        <item x="71"/>
        <item x="177"/>
        <item x="87"/>
        <item x="187"/>
        <item x="77"/>
        <item x="64"/>
        <item m="1" x="340"/>
        <item x="0"/>
        <item m="1" x="343"/>
        <item m="1" x="289"/>
        <item m="1" x="403"/>
        <item m="1" x="208"/>
        <item m="1" x="220"/>
        <item m="1" x="231"/>
        <item x="88"/>
        <item x="184"/>
        <item m="1" x="370"/>
        <item m="1" x="383"/>
        <item x="157"/>
        <item m="1" x="399"/>
        <item m="1" x="317"/>
        <item x="160"/>
        <item x="38"/>
        <item x="25"/>
        <item x="1"/>
        <item x="123"/>
        <item x="185"/>
        <item x="99"/>
        <item m="1" x="332"/>
        <item m="1" x="393"/>
        <item m="1" x="388"/>
        <item x="26"/>
        <item m="1" x="396"/>
        <item x="202"/>
        <item x="16"/>
        <item m="1" x="384"/>
        <item m="1" x="355"/>
        <item m="1" x="234"/>
        <item m="1" x="244"/>
        <item x="55"/>
        <item x="166"/>
        <item m="1" x="389"/>
        <item x="39"/>
        <item m="1" x="218"/>
        <item m="1" x="246"/>
        <item m="1" x="287"/>
        <item m="1" x="322"/>
        <item x="41"/>
        <item x="40"/>
        <item m="1" x="300"/>
        <item m="1" x="248"/>
        <item m="1" x="247"/>
        <item m="1" x="230"/>
        <item m="1" x="391"/>
        <item x="90"/>
        <item x="53"/>
        <item x="104"/>
        <item m="1" x="315"/>
        <item m="1" x="255"/>
        <item m="1" x="260"/>
        <item m="1" x="320"/>
        <item m="1" x="265"/>
        <item x="111"/>
        <item m="1" x="411"/>
        <item x="59"/>
        <item x="162"/>
        <item x="110"/>
        <item m="1" x="372"/>
        <item m="1" x="319"/>
        <item x="145"/>
        <item x="134"/>
        <item x="97"/>
        <item m="1" x="258"/>
        <item m="1" x="210"/>
        <item x="143"/>
        <item m="1" x="414"/>
        <item x="54"/>
        <item m="1" x="212"/>
        <item m="1" x="226"/>
        <item x="23"/>
        <item m="1" x="228"/>
        <item x="5"/>
        <item x="153"/>
        <item m="1" x="307"/>
        <item x="127"/>
        <item x="31"/>
        <item m="1" x="346"/>
        <item m="1" x="239"/>
        <item m="1" x="281"/>
        <item x="178"/>
        <item x="169"/>
        <item m="1" x="380"/>
        <item m="1" x="395"/>
        <item m="1" x="328"/>
        <item x="113"/>
        <item x="133"/>
        <item m="1" x="221"/>
        <item m="1" x="268"/>
        <item m="1" x="213"/>
        <item x="102"/>
        <item m="1" x="311"/>
        <item m="1" x="216"/>
        <item m="1" x="219"/>
        <item x="57"/>
        <item x="165"/>
        <item m="1" x="335"/>
        <item m="1" x="327"/>
        <item m="1" x="330"/>
        <item x="118"/>
        <item x="13"/>
        <item x="46"/>
        <item x="89"/>
        <item x="45"/>
        <item x="114"/>
        <item x="24"/>
        <item x="116"/>
        <item m="1" x="321"/>
        <item x="112"/>
        <item m="1" x="377"/>
        <item m="1" x="249"/>
        <item m="1" x="358"/>
        <item m="1" x="280"/>
        <item m="1" x="297"/>
        <item x="132"/>
        <item x="81"/>
        <item x="130"/>
        <item x="138"/>
        <item m="1" x="352"/>
        <item x="4"/>
        <item x="107"/>
        <item m="1" x="382"/>
        <item m="1" x="356"/>
        <item m="1" x="349"/>
        <item m="1" x="344"/>
        <item m="1" x="350"/>
        <item m="1" x="365"/>
        <item x="204"/>
        <item m="1" x="293"/>
        <item m="1" x="292"/>
        <item m="1" x="345"/>
        <item x="120"/>
        <item m="1" x="273"/>
        <item x="7"/>
        <item x="60"/>
        <item x="190"/>
        <item x="62"/>
        <item m="1" x="270"/>
        <item m="1" x="308"/>
        <item x="108"/>
        <item x="20"/>
        <item x="49"/>
        <item x="158"/>
        <item x="9"/>
        <item x="140"/>
        <item x="92"/>
        <item x="141"/>
        <item x="173"/>
        <item m="1" x="302"/>
        <item m="1" x="277"/>
        <item m="1" x="401"/>
        <item m="1" x="392"/>
        <item x="200"/>
        <item x="12"/>
        <item x="35"/>
        <item x="192"/>
        <item m="1" x="338"/>
        <item x="129"/>
        <item x="100"/>
        <item m="1" x="291"/>
        <item x="51"/>
        <item x="19"/>
        <item m="1" x="222"/>
        <item x="86"/>
        <item x="84"/>
        <item x="94"/>
        <item m="1" x="303"/>
        <item x="119"/>
        <item x="182"/>
        <item m="1" x="359"/>
        <item x="183"/>
        <item m="1" x="237"/>
        <item m="1" x="285"/>
        <item m="1" x="279"/>
        <item m="1" x="286"/>
        <item m="1" x="232"/>
        <item m="1" x="262"/>
        <item m="1" x="376"/>
        <item m="1" x="336"/>
        <item m="1" x="238"/>
        <item m="1" x="323"/>
        <item m="1" x="329"/>
        <item m="1" x="301"/>
        <item m="1" x="408"/>
        <item m="1" x="242"/>
        <item m="1" x="390"/>
        <item m="1" x="406"/>
        <item m="1" x="275"/>
        <item m="1" x="394"/>
        <item m="1" x="405"/>
        <item x="2"/>
        <item m="1" x="217"/>
        <item m="1" x="209"/>
        <item x="29"/>
        <item x="17"/>
        <item x="150"/>
        <item m="1" x="379"/>
        <item x="101"/>
        <item m="1" x="229"/>
        <item m="1" x="342"/>
        <item m="1" x="252"/>
        <item m="1" x="360"/>
        <item m="1" x="413"/>
        <item x="171"/>
        <item x="175"/>
        <item x="159"/>
        <item x="149"/>
        <item x="198"/>
        <item x="32"/>
        <item m="1" x="375"/>
        <item x="37"/>
        <item x="155"/>
        <item x="85"/>
        <item x="196"/>
        <item x="206"/>
        <item x="73"/>
        <item x="65"/>
        <item x="154"/>
        <item m="1" x="282"/>
        <item m="1" x="263"/>
        <item x="50"/>
        <item x="174"/>
        <item x="82"/>
        <item m="1" x="236"/>
        <item m="1" x="369"/>
        <item x="180"/>
        <item x="205"/>
        <item x="203"/>
        <item x="63"/>
        <item x="83"/>
        <item m="1" x="288"/>
        <item m="1" x="257"/>
        <item m="1" x="271"/>
        <item m="1" x="385"/>
        <item x="176"/>
        <item x="75"/>
        <item x="8"/>
        <item m="1" x="299"/>
        <item x="117"/>
        <item x="151"/>
        <item m="1" x="398"/>
        <item m="1" x="386"/>
        <item m="1" x="250"/>
        <item m="1" x="296"/>
        <item m="1" x="351"/>
        <item m="1" x="318"/>
        <item x="67"/>
        <item x="168"/>
        <item x="186"/>
        <item x="61"/>
        <item x="95"/>
        <item x="70"/>
        <item m="1" x="245"/>
        <item m="1" x="233"/>
        <item m="1" x="294"/>
        <item x="105"/>
        <item m="1" x="304"/>
        <item m="1" x="278"/>
        <item m="1" x="314"/>
        <item m="1" x="224"/>
        <item x="66"/>
        <item m="1" x="274"/>
        <item m="1" x="374"/>
        <item x="109"/>
        <item x="98"/>
        <item x="121"/>
        <item x="6"/>
        <item x="142"/>
        <item x="197"/>
        <item m="1" x="259"/>
        <item t="default"/>
      </items>
    </pivotField>
    <pivotField dataField="1" compact="0" outline="0" showAll="0"/>
    <pivotField compact="0" outline="0" showAll="0"/>
    <pivotField compact="0" outline="0" showAll="0"/>
    <pivotField compact="0" outline="0" showAll="0"/>
    <pivotField compact="0" numFmtId="9" outline="0" showAll="0"/>
    <pivotField compact="0" outline="0" showAll="0"/>
    <pivotField dataField="1" compact="0" outline="0" showAll="0"/>
    <pivotField compact="0" outline="0" showAll="0"/>
  </pivotFields>
  <rowFields count="1">
    <field x="2"/>
  </rowFields>
  <rowItems count="208">
    <i>
      <x/>
    </i>
    <i>
      <x v="9"/>
    </i>
    <i>
      <x v="10"/>
    </i>
    <i>
      <x v="13"/>
    </i>
    <i>
      <x v="14"/>
    </i>
    <i>
      <x v="20"/>
    </i>
    <i>
      <x v="21"/>
    </i>
    <i>
      <x v="22"/>
    </i>
    <i>
      <x v="25"/>
    </i>
    <i>
      <x v="26"/>
    </i>
    <i>
      <x v="27"/>
    </i>
    <i>
      <x v="29"/>
    </i>
    <i>
      <x v="30"/>
    </i>
    <i>
      <x v="31"/>
    </i>
    <i>
      <x v="32"/>
    </i>
    <i>
      <x v="33"/>
    </i>
    <i>
      <x v="34"/>
    </i>
    <i>
      <x v="45"/>
    </i>
    <i>
      <x v="49"/>
    </i>
    <i>
      <x v="51"/>
    </i>
    <i>
      <x v="52"/>
    </i>
    <i>
      <x v="54"/>
    </i>
    <i>
      <x v="58"/>
    </i>
    <i>
      <x v="60"/>
    </i>
    <i>
      <x v="68"/>
    </i>
    <i>
      <x v="69"/>
    </i>
    <i>
      <x v="70"/>
    </i>
    <i>
      <x v="71"/>
    </i>
    <i>
      <x v="72"/>
    </i>
    <i>
      <x v="76"/>
    </i>
    <i>
      <x v="77"/>
    </i>
    <i>
      <x v="78"/>
    </i>
    <i>
      <x v="80"/>
    </i>
    <i>
      <x v="81"/>
    </i>
    <i>
      <x v="83"/>
    </i>
    <i>
      <x v="85"/>
    </i>
    <i>
      <x v="87"/>
    </i>
    <i>
      <x v="88"/>
    </i>
    <i>
      <x v="90"/>
    </i>
    <i>
      <x v="91"/>
    </i>
    <i>
      <x v="92"/>
    </i>
    <i>
      <x v="95"/>
    </i>
    <i>
      <x v="96"/>
    </i>
    <i>
      <x v="97"/>
    </i>
    <i>
      <x v="98"/>
    </i>
    <i>
      <x v="99"/>
    </i>
    <i>
      <x v="100"/>
    </i>
    <i>
      <x v="103"/>
    </i>
    <i>
      <x v="104"/>
    </i>
    <i>
      <x v="105"/>
    </i>
    <i>
      <x v="106"/>
    </i>
    <i>
      <x v="107"/>
    </i>
    <i>
      <x v="108"/>
    </i>
    <i>
      <x v="113"/>
    </i>
    <i>
      <x v="114"/>
    </i>
    <i>
      <x v="115"/>
    </i>
    <i>
      <x v="116"/>
    </i>
    <i>
      <x v="117"/>
    </i>
    <i>
      <x v="122"/>
    </i>
    <i>
      <x v="123"/>
    </i>
    <i>
      <x v="126"/>
    </i>
    <i>
      <x v="127"/>
    </i>
    <i>
      <x v="128"/>
    </i>
    <i>
      <x v="129"/>
    </i>
    <i>
      <x v="130"/>
    </i>
    <i>
      <x v="131"/>
    </i>
    <i>
      <x v="134"/>
    </i>
    <i>
      <x v="135"/>
    </i>
    <i>
      <x v="136"/>
    </i>
    <i>
      <x v="137"/>
    </i>
    <i>
      <x v="138"/>
    </i>
    <i>
      <x v="139"/>
    </i>
    <i>
      <x v="140"/>
    </i>
    <i>
      <x v="141"/>
    </i>
    <i>
      <x v="143"/>
    </i>
    <i>
      <x v="150"/>
    </i>
    <i>
      <x v="151"/>
    </i>
    <i>
      <x v="154"/>
    </i>
    <i>
      <x v="157"/>
    </i>
    <i>
      <x v="158"/>
    </i>
    <i>
      <x v="159"/>
    </i>
    <i>
      <x v="160"/>
    </i>
    <i>
      <x v="161"/>
    </i>
    <i>
      <x v="162"/>
    </i>
    <i>
      <x v="163"/>
    </i>
    <i>
      <x v="167"/>
    </i>
    <i>
      <x v="169"/>
    </i>
    <i>
      <x v="170"/>
    </i>
    <i>
      <x v="175"/>
    </i>
    <i>
      <x v="176"/>
    </i>
    <i>
      <x v="178"/>
    </i>
    <i>
      <x v="183"/>
    </i>
    <i>
      <x v="184"/>
    </i>
    <i>
      <x v="190"/>
    </i>
    <i>
      <x v="191"/>
    </i>
    <i>
      <x v="192"/>
    </i>
    <i>
      <x v="198"/>
    </i>
    <i>
      <x v="200"/>
    </i>
    <i>
      <x v="201"/>
    </i>
    <i>
      <x v="202"/>
    </i>
    <i>
      <x v="205"/>
    </i>
    <i>
      <x v="206"/>
    </i>
    <i>
      <x v="207"/>
    </i>
    <i>
      <x v="210"/>
    </i>
    <i>
      <x v="212"/>
    </i>
    <i>
      <x v="215"/>
    </i>
    <i>
      <x v="217"/>
    </i>
    <i>
      <x v="218"/>
    </i>
    <i>
      <x v="220"/>
    </i>
    <i>
      <x v="221"/>
    </i>
    <i>
      <x v="225"/>
    </i>
    <i>
      <x v="226"/>
    </i>
    <i>
      <x v="230"/>
    </i>
    <i>
      <x v="231"/>
    </i>
    <i>
      <x v="235"/>
    </i>
    <i>
      <x v="239"/>
    </i>
    <i>
      <x v="240"/>
    </i>
    <i>
      <x v="244"/>
    </i>
    <i>
      <x v="245"/>
    </i>
    <i>
      <x v="246"/>
    </i>
    <i>
      <x v="247"/>
    </i>
    <i>
      <x v="248"/>
    </i>
    <i>
      <x v="249"/>
    </i>
    <i>
      <x v="250"/>
    </i>
    <i>
      <x v="251"/>
    </i>
    <i>
      <x v="253"/>
    </i>
    <i>
      <x v="259"/>
    </i>
    <i>
      <x v="260"/>
    </i>
    <i>
      <x v="261"/>
    </i>
    <i>
      <x v="262"/>
    </i>
    <i>
      <x v="264"/>
    </i>
    <i>
      <x v="265"/>
    </i>
    <i>
      <x v="272"/>
    </i>
    <i>
      <x v="276"/>
    </i>
    <i>
      <x v="278"/>
    </i>
    <i>
      <x v="279"/>
    </i>
    <i>
      <x v="280"/>
    </i>
    <i>
      <x v="281"/>
    </i>
    <i>
      <x v="284"/>
    </i>
    <i>
      <x v="285"/>
    </i>
    <i>
      <x v="286"/>
    </i>
    <i>
      <x v="287"/>
    </i>
    <i>
      <x v="288"/>
    </i>
    <i>
      <x v="289"/>
    </i>
    <i>
      <x v="290"/>
    </i>
    <i>
      <x v="291"/>
    </i>
    <i>
      <x v="292"/>
    </i>
    <i>
      <x v="297"/>
    </i>
    <i>
      <x v="298"/>
    </i>
    <i>
      <x v="299"/>
    </i>
    <i>
      <x v="300"/>
    </i>
    <i>
      <x v="302"/>
    </i>
    <i>
      <x v="303"/>
    </i>
    <i>
      <x v="305"/>
    </i>
    <i>
      <x v="306"/>
    </i>
    <i>
      <x v="308"/>
    </i>
    <i>
      <x v="309"/>
    </i>
    <i>
      <x v="310"/>
    </i>
    <i>
      <x v="312"/>
    </i>
    <i>
      <x v="313"/>
    </i>
    <i>
      <x v="315"/>
    </i>
    <i>
      <x v="335"/>
    </i>
    <i>
      <x v="338"/>
    </i>
    <i>
      <x v="339"/>
    </i>
    <i>
      <x v="340"/>
    </i>
    <i>
      <x v="342"/>
    </i>
    <i>
      <x v="348"/>
    </i>
    <i>
      <x v="349"/>
    </i>
    <i>
      <x v="350"/>
    </i>
    <i>
      <x v="351"/>
    </i>
    <i>
      <x v="352"/>
    </i>
    <i>
      <x v="353"/>
    </i>
    <i>
      <x v="355"/>
    </i>
    <i>
      <x v="356"/>
    </i>
    <i>
      <x v="357"/>
    </i>
    <i>
      <x v="358"/>
    </i>
    <i>
      <x v="359"/>
    </i>
    <i>
      <x v="360"/>
    </i>
    <i>
      <x v="361"/>
    </i>
    <i>
      <x v="362"/>
    </i>
    <i>
      <x v="365"/>
    </i>
    <i>
      <x v="366"/>
    </i>
    <i>
      <x v="367"/>
    </i>
    <i>
      <x v="370"/>
    </i>
    <i>
      <x v="371"/>
    </i>
    <i>
      <x v="372"/>
    </i>
    <i>
      <x v="373"/>
    </i>
    <i>
      <x v="374"/>
    </i>
    <i>
      <x v="379"/>
    </i>
    <i>
      <x v="380"/>
    </i>
    <i>
      <x v="381"/>
    </i>
    <i>
      <x v="383"/>
    </i>
    <i>
      <x v="384"/>
    </i>
    <i>
      <x v="391"/>
    </i>
    <i>
      <x v="392"/>
    </i>
    <i>
      <x v="393"/>
    </i>
    <i>
      <x v="394"/>
    </i>
    <i>
      <x v="395"/>
    </i>
    <i>
      <x v="396"/>
    </i>
    <i>
      <x v="400"/>
    </i>
    <i>
      <x v="405"/>
    </i>
    <i>
      <x v="408"/>
    </i>
    <i>
      <x v="409"/>
    </i>
    <i>
      <x v="410"/>
    </i>
    <i>
      <x v="411"/>
    </i>
    <i>
      <x v="412"/>
    </i>
    <i>
      <x v="413"/>
    </i>
    <i t="grand">
      <x/>
    </i>
  </rowItems>
  <colFields count="1">
    <field x="-2"/>
  </colFields>
  <colItems count="2">
    <i>
      <x/>
    </i>
    <i i="1">
      <x v="1"/>
    </i>
  </colItems>
  <dataFields count="2">
    <dataField name="Sum of discounted_price" fld="3" baseField="0" baseItem="0"/>
    <dataField name="Sum of rating_count" fld="9" baseField="0" baseItem="0"/>
  </dataFields>
  <chartFormats count="4">
    <chartFormat chart="4" format="1"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1"/>
          </reference>
        </references>
      </pivotArea>
    </chartFormat>
    <chartFormat chart="8" format="6" series="1">
      <pivotArea type="data" outline="0" fieldPosition="0">
        <references count="1">
          <reference field="4294967294" count="1" selected="0">
            <x v="0"/>
          </reference>
        </references>
      </pivotArea>
    </chartFormat>
    <chartFormat chart="8"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5BA751F-7133-4DDE-B20F-D079376D29CB}" name="Num of Reviews/category"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
  <location ref="A3:B211" firstHeaderRow="1" firstDataRow="1" firstDataCol="1"/>
  <pivotFields count="11">
    <pivotField compact="0" outline="0" showAll="0"/>
    <pivotField compact="0" outline="0" showAll="0"/>
    <pivotField axis="axisRow" compact="0" outline="0" showAll="0">
      <items count="416">
        <item x="194"/>
        <item m="1" x="272"/>
        <item m="1" x="312"/>
        <item m="1" x="284"/>
        <item m="1" x="326"/>
        <item m="1" x="402"/>
        <item m="1" x="276"/>
        <item m="1" x="354"/>
        <item m="1" x="368"/>
        <item x="68"/>
        <item x="179"/>
        <item m="1" x="361"/>
        <item m="1" x="381"/>
        <item x="161"/>
        <item x="188"/>
        <item m="1" x="367"/>
        <item m="1" x="341"/>
        <item m="1" x="290"/>
        <item m="1" x="339"/>
        <item m="1" x="235"/>
        <item x="36"/>
        <item x="191"/>
        <item x="135"/>
        <item m="1" x="267"/>
        <item m="1" x="313"/>
        <item x="124"/>
        <item x="147"/>
        <item x="10"/>
        <item m="1" x="241"/>
        <item x="34"/>
        <item x="170"/>
        <item x="14"/>
        <item x="22"/>
        <item x="172"/>
        <item x="122"/>
        <item m="1" x="331"/>
        <item m="1" x="298"/>
        <item m="1" x="264"/>
        <item m="1" x="334"/>
        <item m="1" x="207"/>
        <item m="1" x="253"/>
        <item m="1" x="227"/>
        <item m="1" x="400"/>
        <item m="1" x="310"/>
        <item m="1" x="215"/>
        <item x="131"/>
        <item m="1" x="333"/>
        <item m="1" x="362"/>
        <item m="1" x="309"/>
        <item x="106"/>
        <item m="1" x="378"/>
        <item x="43"/>
        <item x="80"/>
        <item m="1" x="357"/>
        <item x="47"/>
        <item m="1" x="243"/>
        <item m="1" x="214"/>
        <item m="1" x="269"/>
        <item x="3"/>
        <item m="1" x="266"/>
        <item x="58"/>
        <item m="1" x="397"/>
        <item m="1" x="366"/>
        <item m="1" x="373"/>
        <item m="1" x="363"/>
        <item m="1" x="404"/>
        <item m="1" x="407"/>
        <item m="1" x="353"/>
        <item x="189"/>
        <item x="181"/>
        <item x="201"/>
        <item x="74"/>
        <item x="79"/>
        <item m="1" x="410"/>
        <item m="1" x="223"/>
        <item m="1" x="261"/>
        <item x="126"/>
        <item x="21"/>
        <item x="48"/>
        <item m="1" x="409"/>
        <item x="137"/>
        <item x="28"/>
        <item m="1" x="325"/>
        <item x="136"/>
        <item m="1" x="412"/>
        <item x="103"/>
        <item m="1" x="371"/>
        <item x="164"/>
        <item x="30"/>
        <item m="1" x="324"/>
        <item x="115"/>
        <item x="44"/>
        <item x="15"/>
        <item m="1" x="283"/>
        <item m="1" x="316"/>
        <item x="156"/>
        <item x="27"/>
        <item x="78"/>
        <item x="56"/>
        <item x="195"/>
        <item x="76"/>
        <item m="1" x="387"/>
        <item m="1" x="347"/>
        <item x="199"/>
        <item x="93"/>
        <item x="11"/>
        <item x="163"/>
        <item x="125"/>
        <item x="96"/>
        <item m="1" x="225"/>
        <item m="1" x="337"/>
        <item m="1" x="240"/>
        <item m="1" x="211"/>
        <item x="18"/>
        <item x="128"/>
        <item x="33"/>
        <item x="69"/>
        <item x="167"/>
        <item m="1" x="254"/>
        <item m="1" x="305"/>
        <item m="1" x="348"/>
        <item m="1" x="364"/>
        <item x="144"/>
        <item x="152"/>
        <item m="1" x="295"/>
        <item m="1" x="306"/>
        <item x="146"/>
        <item x="42"/>
        <item x="148"/>
        <item x="72"/>
        <item x="139"/>
        <item x="52"/>
        <item m="1" x="251"/>
        <item m="1" x="256"/>
        <item x="91"/>
        <item x="193"/>
        <item x="71"/>
        <item x="177"/>
        <item x="87"/>
        <item x="187"/>
        <item x="77"/>
        <item x="64"/>
        <item m="1" x="340"/>
        <item x="0"/>
        <item m="1" x="343"/>
        <item m="1" x="289"/>
        <item m="1" x="403"/>
        <item m="1" x="208"/>
        <item m="1" x="220"/>
        <item m="1" x="231"/>
        <item x="88"/>
        <item x="184"/>
        <item m="1" x="370"/>
        <item m="1" x="383"/>
        <item x="157"/>
        <item m="1" x="399"/>
        <item m="1" x="317"/>
        <item x="160"/>
        <item x="38"/>
        <item x="25"/>
        <item x="1"/>
        <item x="123"/>
        <item x="185"/>
        <item x="99"/>
        <item m="1" x="332"/>
        <item m="1" x="393"/>
        <item m="1" x="388"/>
        <item x="26"/>
        <item m="1" x="396"/>
        <item x="202"/>
        <item x="16"/>
        <item m="1" x="384"/>
        <item m="1" x="355"/>
        <item m="1" x="234"/>
        <item m="1" x="244"/>
        <item x="55"/>
        <item x="166"/>
        <item m="1" x="389"/>
        <item x="39"/>
        <item m="1" x="218"/>
        <item m="1" x="246"/>
        <item m="1" x="287"/>
        <item m="1" x="322"/>
        <item x="41"/>
        <item x="40"/>
        <item m="1" x="300"/>
        <item m="1" x="248"/>
        <item m="1" x="247"/>
        <item m="1" x="230"/>
        <item m="1" x="391"/>
        <item x="90"/>
        <item x="53"/>
        <item x="104"/>
        <item m="1" x="315"/>
        <item m="1" x="255"/>
        <item m="1" x="260"/>
        <item m="1" x="320"/>
        <item m="1" x="265"/>
        <item x="111"/>
        <item m="1" x="411"/>
        <item x="59"/>
        <item x="162"/>
        <item x="110"/>
        <item m="1" x="372"/>
        <item m="1" x="319"/>
        <item x="145"/>
        <item x="134"/>
        <item x="97"/>
        <item m="1" x="258"/>
        <item m="1" x="210"/>
        <item x="143"/>
        <item m="1" x="414"/>
        <item x="54"/>
        <item m="1" x="212"/>
        <item m="1" x="226"/>
        <item x="23"/>
        <item m="1" x="228"/>
        <item x="5"/>
        <item x="153"/>
        <item m="1" x="307"/>
        <item x="127"/>
        <item x="31"/>
        <item m="1" x="346"/>
        <item m="1" x="239"/>
        <item m="1" x="281"/>
        <item x="178"/>
        <item x="169"/>
        <item m="1" x="380"/>
        <item m="1" x="395"/>
        <item m="1" x="328"/>
        <item x="113"/>
        <item x="133"/>
        <item m="1" x="221"/>
        <item m="1" x="268"/>
        <item m="1" x="213"/>
        <item x="102"/>
        <item m="1" x="311"/>
        <item m="1" x="216"/>
        <item m="1" x="219"/>
        <item x="57"/>
        <item x="165"/>
        <item m="1" x="335"/>
        <item m="1" x="327"/>
        <item m="1" x="330"/>
        <item x="118"/>
        <item x="13"/>
        <item x="46"/>
        <item x="89"/>
        <item x="45"/>
        <item x="114"/>
        <item x="24"/>
        <item x="116"/>
        <item m="1" x="321"/>
        <item x="112"/>
        <item m="1" x="377"/>
        <item m="1" x="249"/>
        <item m="1" x="358"/>
        <item m="1" x="280"/>
        <item m="1" x="297"/>
        <item x="132"/>
        <item x="81"/>
        <item x="130"/>
        <item x="138"/>
        <item m="1" x="352"/>
        <item x="4"/>
        <item x="107"/>
        <item m="1" x="382"/>
        <item m="1" x="356"/>
        <item m="1" x="349"/>
        <item m="1" x="344"/>
        <item m="1" x="350"/>
        <item m="1" x="365"/>
        <item x="204"/>
        <item m="1" x="293"/>
        <item m="1" x="292"/>
        <item m="1" x="345"/>
        <item x="120"/>
        <item m="1" x="273"/>
        <item x="7"/>
        <item x="60"/>
        <item x="190"/>
        <item x="62"/>
        <item m="1" x="270"/>
        <item m="1" x="308"/>
        <item x="108"/>
        <item x="20"/>
        <item x="49"/>
        <item x="158"/>
        <item x="9"/>
        <item x="140"/>
        <item x="92"/>
        <item x="141"/>
        <item x="173"/>
        <item m="1" x="302"/>
        <item m="1" x="277"/>
        <item m="1" x="401"/>
        <item m="1" x="392"/>
        <item x="200"/>
        <item x="12"/>
        <item x="35"/>
        <item x="192"/>
        <item m="1" x="338"/>
        <item x="129"/>
        <item x="100"/>
        <item m="1" x="291"/>
        <item x="51"/>
        <item x="19"/>
        <item m="1" x="222"/>
        <item x="86"/>
        <item x="84"/>
        <item x="94"/>
        <item m="1" x="303"/>
        <item x="119"/>
        <item x="182"/>
        <item m="1" x="359"/>
        <item x="183"/>
        <item m="1" x="237"/>
        <item m="1" x="285"/>
        <item m="1" x="279"/>
        <item m="1" x="286"/>
        <item m="1" x="232"/>
        <item m="1" x="262"/>
        <item m="1" x="376"/>
        <item m="1" x="336"/>
        <item m="1" x="238"/>
        <item m="1" x="323"/>
        <item m="1" x="329"/>
        <item m="1" x="301"/>
        <item m="1" x="408"/>
        <item m="1" x="242"/>
        <item m="1" x="390"/>
        <item m="1" x="406"/>
        <item m="1" x="275"/>
        <item m="1" x="394"/>
        <item m="1" x="405"/>
        <item x="2"/>
        <item m="1" x="217"/>
        <item m="1" x="209"/>
        <item x="29"/>
        <item x="17"/>
        <item x="150"/>
        <item m="1" x="379"/>
        <item x="101"/>
        <item m="1" x="229"/>
        <item m="1" x="342"/>
        <item m="1" x="252"/>
        <item m="1" x="360"/>
        <item m="1" x="413"/>
        <item x="171"/>
        <item x="175"/>
        <item x="159"/>
        <item x="149"/>
        <item x="198"/>
        <item x="32"/>
        <item m="1" x="375"/>
        <item x="37"/>
        <item x="155"/>
        <item x="85"/>
        <item x="196"/>
        <item x="206"/>
        <item x="73"/>
        <item x="65"/>
        <item x="154"/>
        <item m="1" x="282"/>
        <item m="1" x="263"/>
        <item x="50"/>
        <item x="174"/>
        <item x="82"/>
        <item m="1" x="236"/>
        <item m="1" x="369"/>
        <item x="180"/>
        <item x="205"/>
        <item x="203"/>
        <item x="63"/>
        <item x="83"/>
        <item m="1" x="288"/>
        <item m="1" x="257"/>
        <item m="1" x="271"/>
        <item m="1" x="385"/>
        <item x="176"/>
        <item x="75"/>
        <item x="8"/>
        <item m="1" x="299"/>
        <item x="117"/>
        <item x="151"/>
        <item m="1" x="398"/>
        <item m="1" x="386"/>
        <item m="1" x="250"/>
        <item m="1" x="296"/>
        <item m="1" x="351"/>
        <item m="1" x="318"/>
        <item x="67"/>
        <item x="168"/>
        <item x="186"/>
        <item x="61"/>
        <item x="95"/>
        <item x="70"/>
        <item m="1" x="245"/>
        <item m="1" x="233"/>
        <item m="1" x="294"/>
        <item x="105"/>
        <item m="1" x="304"/>
        <item m="1" x="278"/>
        <item m="1" x="314"/>
        <item m="1" x="224"/>
        <item x="66"/>
        <item m="1" x="274"/>
        <item m="1" x="374"/>
        <item x="109"/>
        <item x="98"/>
        <item x="121"/>
        <item x="6"/>
        <item x="142"/>
        <item x="197"/>
        <item m="1" x="259"/>
        <item t="default"/>
      </items>
    </pivotField>
    <pivotField compact="0" outline="0" showAll="0"/>
    <pivotField compact="0" outline="0" showAll="0"/>
    <pivotField compact="0" outline="0" showAll="0"/>
    <pivotField compact="0" outline="0" showAll="0"/>
    <pivotField compact="0" numFmtId="9" outline="0" showAll="0"/>
    <pivotField compact="0" outline="0" showAll="0"/>
    <pivotField dataField="1" compact="0" outline="0" showAll="0"/>
    <pivotField compact="0" outline="0" showAll="0"/>
  </pivotFields>
  <rowFields count="1">
    <field x="2"/>
  </rowFields>
  <rowItems count="208">
    <i>
      <x/>
    </i>
    <i>
      <x v="9"/>
    </i>
    <i>
      <x v="10"/>
    </i>
    <i>
      <x v="13"/>
    </i>
    <i>
      <x v="14"/>
    </i>
    <i>
      <x v="20"/>
    </i>
    <i>
      <x v="21"/>
    </i>
    <i>
      <x v="22"/>
    </i>
    <i>
      <x v="25"/>
    </i>
    <i>
      <x v="26"/>
    </i>
    <i>
      <x v="27"/>
    </i>
    <i>
      <x v="29"/>
    </i>
    <i>
      <x v="30"/>
    </i>
    <i>
      <x v="31"/>
    </i>
    <i>
      <x v="32"/>
    </i>
    <i>
      <x v="33"/>
    </i>
    <i>
      <x v="34"/>
    </i>
    <i>
      <x v="45"/>
    </i>
    <i>
      <x v="49"/>
    </i>
    <i>
      <x v="51"/>
    </i>
    <i>
      <x v="52"/>
    </i>
    <i>
      <x v="54"/>
    </i>
    <i>
      <x v="58"/>
    </i>
    <i>
      <x v="60"/>
    </i>
    <i>
      <x v="68"/>
    </i>
    <i>
      <x v="69"/>
    </i>
    <i>
      <x v="70"/>
    </i>
    <i>
      <x v="71"/>
    </i>
    <i>
      <x v="72"/>
    </i>
    <i>
      <x v="76"/>
    </i>
    <i>
      <x v="77"/>
    </i>
    <i>
      <x v="78"/>
    </i>
    <i>
      <x v="80"/>
    </i>
    <i>
      <x v="81"/>
    </i>
    <i>
      <x v="83"/>
    </i>
    <i>
      <x v="85"/>
    </i>
    <i>
      <x v="87"/>
    </i>
    <i>
      <x v="88"/>
    </i>
    <i>
      <x v="90"/>
    </i>
    <i>
      <x v="91"/>
    </i>
    <i>
      <x v="92"/>
    </i>
    <i>
      <x v="95"/>
    </i>
    <i>
      <x v="96"/>
    </i>
    <i>
      <x v="97"/>
    </i>
    <i>
      <x v="98"/>
    </i>
    <i>
      <x v="99"/>
    </i>
    <i>
      <x v="100"/>
    </i>
    <i>
      <x v="103"/>
    </i>
    <i>
      <x v="104"/>
    </i>
    <i>
      <x v="105"/>
    </i>
    <i>
      <x v="106"/>
    </i>
    <i>
      <x v="107"/>
    </i>
    <i>
      <x v="108"/>
    </i>
    <i>
      <x v="113"/>
    </i>
    <i>
      <x v="114"/>
    </i>
    <i>
      <x v="115"/>
    </i>
    <i>
      <x v="116"/>
    </i>
    <i>
      <x v="117"/>
    </i>
    <i>
      <x v="122"/>
    </i>
    <i>
      <x v="123"/>
    </i>
    <i>
      <x v="126"/>
    </i>
    <i>
      <x v="127"/>
    </i>
    <i>
      <x v="128"/>
    </i>
    <i>
      <x v="129"/>
    </i>
    <i>
      <x v="130"/>
    </i>
    <i>
      <x v="131"/>
    </i>
    <i>
      <x v="134"/>
    </i>
    <i>
      <x v="135"/>
    </i>
    <i>
      <x v="136"/>
    </i>
    <i>
      <x v="137"/>
    </i>
    <i>
      <x v="138"/>
    </i>
    <i>
      <x v="139"/>
    </i>
    <i>
      <x v="140"/>
    </i>
    <i>
      <x v="141"/>
    </i>
    <i>
      <x v="143"/>
    </i>
    <i>
      <x v="150"/>
    </i>
    <i>
      <x v="151"/>
    </i>
    <i>
      <x v="154"/>
    </i>
    <i>
      <x v="157"/>
    </i>
    <i>
      <x v="158"/>
    </i>
    <i>
      <x v="159"/>
    </i>
    <i>
      <x v="160"/>
    </i>
    <i>
      <x v="161"/>
    </i>
    <i>
      <x v="162"/>
    </i>
    <i>
      <x v="163"/>
    </i>
    <i>
      <x v="167"/>
    </i>
    <i>
      <x v="169"/>
    </i>
    <i>
      <x v="170"/>
    </i>
    <i>
      <x v="175"/>
    </i>
    <i>
      <x v="176"/>
    </i>
    <i>
      <x v="178"/>
    </i>
    <i>
      <x v="183"/>
    </i>
    <i>
      <x v="184"/>
    </i>
    <i>
      <x v="190"/>
    </i>
    <i>
      <x v="191"/>
    </i>
    <i>
      <x v="192"/>
    </i>
    <i>
      <x v="198"/>
    </i>
    <i>
      <x v="200"/>
    </i>
    <i>
      <x v="201"/>
    </i>
    <i>
      <x v="202"/>
    </i>
    <i>
      <x v="205"/>
    </i>
    <i>
      <x v="206"/>
    </i>
    <i>
      <x v="207"/>
    </i>
    <i>
      <x v="210"/>
    </i>
    <i>
      <x v="212"/>
    </i>
    <i>
      <x v="215"/>
    </i>
    <i>
      <x v="217"/>
    </i>
    <i>
      <x v="218"/>
    </i>
    <i>
      <x v="220"/>
    </i>
    <i>
      <x v="221"/>
    </i>
    <i>
      <x v="225"/>
    </i>
    <i>
      <x v="226"/>
    </i>
    <i>
      <x v="230"/>
    </i>
    <i>
      <x v="231"/>
    </i>
    <i>
      <x v="235"/>
    </i>
    <i>
      <x v="239"/>
    </i>
    <i>
      <x v="240"/>
    </i>
    <i>
      <x v="244"/>
    </i>
    <i>
      <x v="245"/>
    </i>
    <i>
      <x v="246"/>
    </i>
    <i>
      <x v="247"/>
    </i>
    <i>
      <x v="248"/>
    </i>
    <i>
      <x v="249"/>
    </i>
    <i>
      <x v="250"/>
    </i>
    <i>
      <x v="251"/>
    </i>
    <i>
      <x v="253"/>
    </i>
    <i>
      <x v="259"/>
    </i>
    <i>
      <x v="260"/>
    </i>
    <i>
      <x v="261"/>
    </i>
    <i>
      <x v="262"/>
    </i>
    <i>
      <x v="264"/>
    </i>
    <i>
      <x v="265"/>
    </i>
    <i>
      <x v="272"/>
    </i>
    <i>
      <x v="276"/>
    </i>
    <i>
      <x v="278"/>
    </i>
    <i>
      <x v="279"/>
    </i>
    <i>
      <x v="280"/>
    </i>
    <i>
      <x v="281"/>
    </i>
    <i>
      <x v="284"/>
    </i>
    <i>
      <x v="285"/>
    </i>
    <i>
      <x v="286"/>
    </i>
    <i>
      <x v="287"/>
    </i>
    <i>
      <x v="288"/>
    </i>
    <i>
      <x v="289"/>
    </i>
    <i>
      <x v="290"/>
    </i>
    <i>
      <x v="291"/>
    </i>
    <i>
      <x v="292"/>
    </i>
    <i>
      <x v="297"/>
    </i>
    <i>
      <x v="298"/>
    </i>
    <i>
      <x v="299"/>
    </i>
    <i>
      <x v="300"/>
    </i>
    <i>
      <x v="302"/>
    </i>
    <i>
      <x v="303"/>
    </i>
    <i>
      <x v="305"/>
    </i>
    <i>
      <x v="306"/>
    </i>
    <i>
      <x v="308"/>
    </i>
    <i>
      <x v="309"/>
    </i>
    <i>
      <x v="310"/>
    </i>
    <i>
      <x v="312"/>
    </i>
    <i>
      <x v="313"/>
    </i>
    <i>
      <x v="315"/>
    </i>
    <i>
      <x v="335"/>
    </i>
    <i>
      <x v="338"/>
    </i>
    <i>
      <x v="339"/>
    </i>
    <i>
      <x v="340"/>
    </i>
    <i>
      <x v="342"/>
    </i>
    <i>
      <x v="348"/>
    </i>
    <i>
      <x v="349"/>
    </i>
    <i>
      <x v="350"/>
    </i>
    <i>
      <x v="351"/>
    </i>
    <i>
      <x v="352"/>
    </i>
    <i>
      <x v="353"/>
    </i>
    <i>
      <x v="355"/>
    </i>
    <i>
      <x v="356"/>
    </i>
    <i>
      <x v="357"/>
    </i>
    <i>
      <x v="358"/>
    </i>
    <i>
      <x v="359"/>
    </i>
    <i>
      <x v="360"/>
    </i>
    <i>
      <x v="361"/>
    </i>
    <i>
      <x v="362"/>
    </i>
    <i>
      <x v="365"/>
    </i>
    <i>
      <x v="366"/>
    </i>
    <i>
      <x v="367"/>
    </i>
    <i>
      <x v="370"/>
    </i>
    <i>
      <x v="371"/>
    </i>
    <i>
      <x v="372"/>
    </i>
    <i>
      <x v="373"/>
    </i>
    <i>
      <x v="374"/>
    </i>
    <i>
      <x v="379"/>
    </i>
    <i>
      <x v="380"/>
    </i>
    <i>
      <x v="381"/>
    </i>
    <i>
      <x v="383"/>
    </i>
    <i>
      <x v="384"/>
    </i>
    <i>
      <x v="391"/>
    </i>
    <i>
      <x v="392"/>
    </i>
    <i>
      <x v="393"/>
    </i>
    <i>
      <x v="394"/>
    </i>
    <i>
      <x v="395"/>
    </i>
    <i>
      <x v="396"/>
    </i>
    <i>
      <x v="400"/>
    </i>
    <i>
      <x v="405"/>
    </i>
    <i>
      <x v="408"/>
    </i>
    <i>
      <x v="409"/>
    </i>
    <i>
      <x v="410"/>
    </i>
    <i>
      <x v="411"/>
    </i>
    <i>
      <x v="412"/>
    </i>
    <i>
      <x v="413"/>
    </i>
    <i t="grand">
      <x/>
    </i>
  </rowItems>
  <colItems count="1">
    <i/>
  </colItems>
  <dataFields count="1">
    <dataField name="Sum of rating_count" fld="9" baseField="0" baseItem="0"/>
  </dataField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042DFAC-5152-4783-B4DB-B64ADD5DC891}" name="Num of prod/category"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2">
  <location ref="A3:B211" firstHeaderRow="1" firstDataRow="1" firstDataCol="1"/>
  <pivotFields count="11">
    <pivotField dataField="1" compact="0" outline="0" showAll="0"/>
    <pivotField compact="0" outline="0" showAll="0"/>
    <pivotField axis="axisRow" compact="0" outline="0" showAll="0">
      <items count="416">
        <item x="194"/>
        <item m="1" x="272"/>
        <item m="1" x="312"/>
        <item m="1" x="284"/>
        <item m="1" x="326"/>
        <item m="1" x="402"/>
        <item m="1" x="276"/>
        <item m="1" x="354"/>
        <item m="1" x="368"/>
        <item x="68"/>
        <item x="179"/>
        <item m="1" x="361"/>
        <item m="1" x="381"/>
        <item x="161"/>
        <item x="188"/>
        <item m="1" x="367"/>
        <item m="1" x="341"/>
        <item m="1" x="290"/>
        <item m="1" x="339"/>
        <item m="1" x="235"/>
        <item x="36"/>
        <item x="191"/>
        <item x="135"/>
        <item m="1" x="267"/>
        <item m="1" x="313"/>
        <item x="124"/>
        <item x="147"/>
        <item x="10"/>
        <item m="1" x="241"/>
        <item x="34"/>
        <item x="170"/>
        <item x="14"/>
        <item x="22"/>
        <item x="172"/>
        <item x="122"/>
        <item m="1" x="331"/>
        <item m="1" x="298"/>
        <item m="1" x="264"/>
        <item m="1" x="334"/>
        <item m="1" x="207"/>
        <item m="1" x="253"/>
        <item m="1" x="227"/>
        <item m="1" x="400"/>
        <item m="1" x="310"/>
        <item m="1" x="215"/>
        <item x="131"/>
        <item m="1" x="333"/>
        <item m="1" x="362"/>
        <item m="1" x="309"/>
        <item x="106"/>
        <item m="1" x="378"/>
        <item x="43"/>
        <item x="80"/>
        <item m="1" x="357"/>
        <item x="47"/>
        <item m="1" x="243"/>
        <item m="1" x="214"/>
        <item m="1" x="269"/>
        <item x="3"/>
        <item m="1" x="266"/>
        <item x="58"/>
        <item m="1" x="397"/>
        <item m="1" x="366"/>
        <item m="1" x="373"/>
        <item m="1" x="363"/>
        <item m="1" x="404"/>
        <item m="1" x="407"/>
        <item m="1" x="353"/>
        <item x="189"/>
        <item x="181"/>
        <item x="201"/>
        <item x="74"/>
        <item x="79"/>
        <item m="1" x="410"/>
        <item m="1" x="223"/>
        <item m="1" x="261"/>
        <item x="126"/>
        <item x="21"/>
        <item x="48"/>
        <item m="1" x="409"/>
        <item x="137"/>
        <item x="28"/>
        <item m="1" x="325"/>
        <item x="136"/>
        <item m="1" x="412"/>
        <item x="103"/>
        <item m="1" x="371"/>
        <item x="164"/>
        <item x="30"/>
        <item m="1" x="324"/>
        <item x="115"/>
        <item x="44"/>
        <item x="15"/>
        <item m="1" x="283"/>
        <item m="1" x="316"/>
        <item x="156"/>
        <item x="27"/>
        <item x="78"/>
        <item x="56"/>
        <item x="195"/>
        <item x="76"/>
        <item m="1" x="387"/>
        <item m="1" x="347"/>
        <item x="199"/>
        <item x="93"/>
        <item x="11"/>
        <item x="163"/>
        <item x="125"/>
        <item x="96"/>
        <item m="1" x="225"/>
        <item m="1" x="337"/>
        <item m="1" x="240"/>
        <item m="1" x="211"/>
        <item x="18"/>
        <item x="128"/>
        <item x="33"/>
        <item x="69"/>
        <item x="167"/>
        <item m="1" x="254"/>
        <item m="1" x="305"/>
        <item m="1" x="348"/>
        <item m="1" x="364"/>
        <item x="144"/>
        <item x="152"/>
        <item m="1" x="295"/>
        <item m="1" x="306"/>
        <item x="146"/>
        <item x="42"/>
        <item x="148"/>
        <item x="72"/>
        <item x="139"/>
        <item x="52"/>
        <item m="1" x="251"/>
        <item m="1" x="256"/>
        <item x="91"/>
        <item x="193"/>
        <item x="71"/>
        <item x="177"/>
        <item x="87"/>
        <item x="187"/>
        <item x="77"/>
        <item x="64"/>
        <item m="1" x="340"/>
        <item x="0"/>
        <item m="1" x="343"/>
        <item m="1" x="289"/>
        <item m="1" x="403"/>
        <item m="1" x="208"/>
        <item m="1" x="220"/>
        <item m="1" x="231"/>
        <item x="88"/>
        <item x="184"/>
        <item m="1" x="370"/>
        <item m="1" x="383"/>
        <item x="157"/>
        <item m="1" x="399"/>
        <item m="1" x="317"/>
        <item x="160"/>
        <item x="38"/>
        <item x="25"/>
        <item x="1"/>
        <item x="123"/>
        <item x="185"/>
        <item x="99"/>
        <item m="1" x="332"/>
        <item m="1" x="393"/>
        <item m="1" x="388"/>
        <item x="26"/>
        <item m="1" x="396"/>
        <item x="202"/>
        <item x="16"/>
        <item m="1" x="384"/>
        <item m="1" x="355"/>
        <item m="1" x="234"/>
        <item m="1" x="244"/>
        <item x="55"/>
        <item x="166"/>
        <item m="1" x="389"/>
        <item x="39"/>
        <item m="1" x="218"/>
        <item m="1" x="246"/>
        <item m="1" x="287"/>
        <item m="1" x="322"/>
        <item x="41"/>
        <item x="40"/>
        <item m="1" x="300"/>
        <item m="1" x="248"/>
        <item m="1" x="247"/>
        <item m="1" x="230"/>
        <item m="1" x="391"/>
        <item x="90"/>
        <item x="53"/>
        <item x="104"/>
        <item m="1" x="315"/>
        <item m="1" x="255"/>
        <item m="1" x="260"/>
        <item m="1" x="320"/>
        <item m="1" x="265"/>
        <item x="111"/>
        <item m="1" x="411"/>
        <item x="59"/>
        <item x="162"/>
        <item x="110"/>
        <item m="1" x="372"/>
        <item m="1" x="319"/>
        <item x="145"/>
        <item x="134"/>
        <item x="97"/>
        <item m="1" x="258"/>
        <item m="1" x="210"/>
        <item x="143"/>
        <item m="1" x="414"/>
        <item x="54"/>
        <item m="1" x="212"/>
        <item m="1" x="226"/>
        <item x="23"/>
        <item m="1" x="228"/>
        <item x="5"/>
        <item x="153"/>
        <item m="1" x="307"/>
        <item x="127"/>
        <item x="31"/>
        <item m="1" x="346"/>
        <item m="1" x="239"/>
        <item m="1" x="281"/>
        <item x="178"/>
        <item x="169"/>
        <item m="1" x="380"/>
        <item m="1" x="395"/>
        <item m="1" x="328"/>
        <item x="113"/>
        <item x="133"/>
        <item m="1" x="221"/>
        <item m="1" x="268"/>
        <item m="1" x="213"/>
        <item x="102"/>
        <item m="1" x="311"/>
        <item m="1" x="216"/>
        <item m="1" x="219"/>
        <item x="57"/>
        <item x="165"/>
        <item m="1" x="335"/>
        <item m="1" x="327"/>
        <item m="1" x="330"/>
        <item x="118"/>
        <item x="13"/>
        <item x="46"/>
        <item x="89"/>
        <item x="45"/>
        <item x="114"/>
        <item x="24"/>
        <item x="116"/>
        <item m="1" x="321"/>
        <item x="112"/>
        <item m="1" x="377"/>
        <item m="1" x="249"/>
        <item m="1" x="358"/>
        <item m="1" x="280"/>
        <item m="1" x="297"/>
        <item x="132"/>
        <item x="81"/>
        <item x="130"/>
        <item x="138"/>
        <item m="1" x="352"/>
        <item x="4"/>
        <item x="107"/>
        <item m="1" x="382"/>
        <item m="1" x="356"/>
        <item m="1" x="349"/>
        <item m="1" x="344"/>
        <item m="1" x="350"/>
        <item m="1" x="365"/>
        <item x="204"/>
        <item m="1" x="293"/>
        <item m="1" x="292"/>
        <item m="1" x="345"/>
        <item x="120"/>
        <item m="1" x="273"/>
        <item x="7"/>
        <item x="60"/>
        <item x="190"/>
        <item x="62"/>
        <item m="1" x="270"/>
        <item m="1" x="308"/>
        <item x="108"/>
        <item x="20"/>
        <item x="49"/>
        <item x="158"/>
        <item x="9"/>
        <item x="140"/>
        <item x="92"/>
        <item x="141"/>
        <item x="173"/>
        <item m="1" x="302"/>
        <item m="1" x="277"/>
        <item m="1" x="401"/>
        <item m="1" x="392"/>
        <item x="200"/>
        <item x="12"/>
        <item x="35"/>
        <item x="192"/>
        <item m="1" x="338"/>
        <item x="129"/>
        <item x="100"/>
        <item m="1" x="291"/>
        <item x="51"/>
        <item x="19"/>
        <item m="1" x="222"/>
        <item x="86"/>
        <item x="84"/>
        <item x="94"/>
        <item m="1" x="303"/>
        <item x="119"/>
        <item x="182"/>
        <item m="1" x="359"/>
        <item x="183"/>
        <item m="1" x="237"/>
        <item m="1" x="285"/>
        <item m="1" x="279"/>
        <item m="1" x="286"/>
        <item m="1" x="232"/>
        <item m="1" x="262"/>
        <item m="1" x="376"/>
        <item m="1" x="336"/>
        <item m="1" x="238"/>
        <item m="1" x="323"/>
        <item m="1" x="329"/>
        <item m="1" x="301"/>
        <item m="1" x="408"/>
        <item m="1" x="242"/>
        <item m="1" x="390"/>
        <item m="1" x="406"/>
        <item m="1" x="275"/>
        <item m="1" x="394"/>
        <item m="1" x="405"/>
        <item x="2"/>
        <item m="1" x="217"/>
        <item m="1" x="209"/>
        <item x="29"/>
        <item x="17"/>
        <item x="150"/>
        <item m="1" x="379"/>
        <item x="101"/>
        <item m="1" x="229"/>
        <item m="1" x="342"/>
        <item m="1" x="252"/>
        <item m="1" x="360"/>
        <item m="1" x="413"/>
        <item x="171"/>
        <item x="175"/>
        <item x="159"/>
        <item x="149"/>
        <item x="198"/>
        <item x="32"/>
        <item m="1" x="375"/>
        <item x="37"/>
        <item x="155"/>
        <item x="85"/>
        <item x="196"/>
        <item x="206"/>
        <item x="73"/>
        <item x="65"/>
        <item x="154"/>
        <item m="1" x="282"/>
        <item m="1" x="263"/>
        <item x="50"/>
        <item x="174"/>
        <item x="82"/>
        <item m="1" x="236"/>
        <item m="1" x="369"/>
        <item x="180"/>
        <item x="205"/>
        <item x="203"/>
        <item x="63"/>
        <item x="83"/>
        <item m="1" x="288"/>
        <item m="1" x="257"/>
        <item m="1" x="271"/>
        <item m="1" x="385"/>
        <item x="176"/>
        <item x="75"/>
        <item x="8"/>
        <item m="1" x="299"/>
        <item x="117"/>
        <item x="151"/>
        <item m="1" x="398"/>
        <item m="1" x="386"/>
        <item m="1" x="250"/>
        <item m="1" x="296"/>
        <item m="1" x="351"/>
        <item m="1" x="318"/>
        <item x="67"/>
        <item x="168"/>
        <item x="186"/>
        <item x="61"/>
        <item x="95"/>
        <item x="70"/>
        <item m="1" x="245"/>
        <item m="1" x="233"/>
        <item m="1" x="294"/>
        <item x="105"/>
        <item m="1" x="304"/>
        <item m="1" x="278"/>
        <item m="1" x="314"/>
        <item m="1" x="224"/>
        <item x="66"/>
        <item m="1" x="274"/>
        <item m="1" x="374"/>
        <item x="109"/>
        <item x="98"/>
        <item x="121"/>
        <item x="6"/>
        <item x="142"/>
        <item x="197"/>
        <item m="1" x="259"/>
        <item t="default"/>
      </items>
    </pivotField>
    <pivotField compact="0" outline="0" showAll="0"/>
    <pivotField compact="0" outline="0" showAll="0"/>
    <pivotField compact="0" outline="0" showAll="0"/>
    <pivotField compact="0" outline="0" showAll="0"/>
    <pivotField compact="0" numFmtId="9" outline="0" showAll="0"/>
    <pivotField compact="0" outline="0" showAll="0"/>
    <pivotField compact="0" outline="0" showAll="0"/>
    <pivotField compact="0" outline="0" showAll="0"/>
  </pivotFields>
  <rowFields count="1">
    <field x="2"/>
  </rowFields>
  <rowItems count="208">
    <i>
      <x/>
    </i>
    <i>
      <x v="9"/>
    </i>
    <i>
      <x v="10"/>
    </i>
    <i>
      <x v="13"/>
    </i>
    <i>
      <x v="14"/>
    </i>
    <i>
      <x v="20"/>
    </i>
    <i>
      <x v="21"/>
    </i>
    <i>
      <x v="22"/>
    </i>
    <i>
      <x v="25"/>
    </i>
    <i>
      <x v="26"/>
    </i>
    <i>
      <x v="27"/>
    </i>
    <i>
      <x v="29"/>
    </i>
    <i>
      <x v="30"/>
    </i>
    <i>
      <x v="31"/>
    </i>
    <i>
      <x v="32"/>
    </i>
    <i>
      <x v="33"/>
    </i>
    <i>
      <x v="34"/>
    </i>
    <i>
      <x v="45"/>
    </i>
    <i>
      <x v="49"/>
    </i>
    <i>
      <x v="51"/>
    </i>
    <i>
      <x v="52"/>
    </i>
    <i>
      <x v="54"/>
    </i>
    <i>
      <x v="58"/>
    </i>
    <i>
      <x v="60"/>
    </i>
    <i>
      <x v="68"/>
    </i>
    <i>
      <x v="69"/>
    </i>
    <i>
      <x v="70"/>
    </i>
    <i>
      <x v="71"/>
    </i>
    <i>
      <x v="72"/>
    </i>
    <i>
      <x v="76"/>
    </i>
    <i>
      <x v="77"/>
    </i>
    <i>
      <x v="78"/>
    </i>
    <i>
      <x v="80"/>
    </i>
    <i>
      <x v="81"/>
    </i>
    <i>
      <x v="83"/>
    </i>
    <i>
      <x v="85"/>
    </i>
    <i>
      <x v="87"/>
    </i>
    <i>
      <x v="88"/>
    </i>
    <i>
      <x v="90"/>
    </i>
    <i>
      <x v="91"/>
    </i>
    <i>
      <x v="92"/>
    </i>
    <i>
      <x v="95"/>
    </i>
    <i>
      <x v="96"/>
    </i>
    <i>
      <x v="97"/>
    </i>
    <i>
      <x v="98"/>
    </i>
    <i>
      <x v="99"/>
    </i>
    <i>
      <x v="100"/>
    </i>
    <i>
      <x v="103"/>
    </i>
    <i>
      <x v="104"/>
    </i>
    <i>
      <x v="105"/>
    </i>
    <i>
      <x v="106"/>
    </i>
    <i>
      <x v="107"/>
    </i>
    <i>
      <x v="108"/>
    </i>
    <i>
      <x v="113"/>
    </i>
    <i>
      <x v="114"/>
    </i>
    <i>
      <x v="115"/>
    </i>
    <i>
      <x v="116"/>
    </i>
    <i>
      <x v="117"/>
    </i>
    <i>
      <x v="122"/>
    </i>
    <i>
      <x v="123"/>
    </i>
    <i>
      <x v="126"/>
    </i>
    <i>
      <x v="127"/>
    </i>
    <i>
      <x v="128"/>
    </i>
    <i>
      <x v="129"/>
    </i>
    <i>
      <x v="130"/>
    </i>
    <i>
      <x v="131"/>
    </i>
    <i>
      <x v="134"/>
    </i>
    <i>
      <x v="135"/>
    </i>
    <i>
      <x v="136"/>
    </i>
    <i>
      <x v="137"/>
    </i>
    <i>
      <x v="138"/>
    </i>
    <i>
      <x v="139"/>
    </i>
    <i>
      <x v="140"/>
    </i>
    <i>
      <x v="141"/>
    </i>
    <i>
      <x v="143"/>
    </i>
    <i>
      <x v="150"/>
    </i>
    <i>
      <x v="151"/>
    </i>
    <i>
      <x v="154"/>
    </i>
    <i>
      <x v="157"/>
    </i>
    <i>
      <x v="158"/>
    </i>
    <i>
      <x v="159"/>
    </i>
    <i>
      <x v="160"/>
    </i>
    <i>
      <x v="161"/>
    </i>
    <i>
      <x v="162"/>
    </i>
    <i>
      <x v="163"/>
    </i>
    <i>
      <x v="167"/>
    </i>
    <i>
      <x v="169"/>
    </i>
    <i>
      <x v="170"/>
    </i>
    <i>
      <x v="175"/>
    </i>
    <i>
      <x v="176"/>
    </i>
    <i>
      <x v="178"/>
    </i>
    <i>
      <x v="183"/>
    </i>
    <i>
      <x v="184"/>
    </i>
    <i>
      <x v="190"/>
    </i>
    <i>
      <x v="191"/>
    </i>
    <i>
      <x v="192"/>
    </i>
    <i>
      <x v="198"/>
    </i>
    <i>
      <x v="200"/>
    </i>
    <i>
      <x v="201"/>
    </i>
    <i>
      <x v="202"/>
    </i>
    <i>
      <x v="205"/>
    </i>
    <i>
      <x v="206"/>
    </i>
    <i>
      <x v="207"/>
    </i>
    <i>
      <x v="210"/>
    </i>
    <i>
      <x v="212"/>
    </i>
    <i>
      <x v="215"/>
    </i>
    <i>
      <x v="217"/>
    </i>
    <i>
      <x v="218"/>
    </i>
    <i>
      <x v="220"/>
    </i>
    <i>
      <x v="221"/>
    </i>
    <i>
      <x v="225"/>
    </i>
    <i>
      <x v="226"/>
    </i>
    <i>
      <x v="230"/>
    </i>
    <i>
      <x v="231"/>
    </i>
    <i>
      <x v="235"/>
    </i>
    <i>
      <x v="239"/>
    </i>
    <i>
      <x v="240"/>
    </i>
    <i>
      <x v="244"/>
    </i>
    <i>
      <x v="245"/>
    </i>
    <i>
      <x v="246"/>
    </i>
    <i>
      <x v="247"/>
    </i>
    <i>
      <x v="248"/>
    </i>
    <i>
      <x v="249"/>
    </i>
    <i>
      <x v="250"/>
    </i>
    <i>
      <x v="251"/>
    </i>
    <i>
      <x v="253"/>
    </i>
    <i>
      <x v="259"/>
    </i>
    <i>
      <x v="260"/>
    </i>
    <i>
      <x v="261"/>
    </i>
    <i>
      <x v="262"/>
    </i>
    <i>
      <x v="264"/>
    </i>
    <i>
      <x v="265"/>
    </i>
    <i>
      <x v="272"/>
    </i>
    <i>
      <x v="276"/>
    </i>
    <i>
      <x v="278"/>
    </i>
    <i>
      <x v="279"/>
    </i>
    <i>
      <x v="280"/>
    </i>
    <i>
      <x v="281"/>
    </i>
    <i>
      <x v="284"/>
    </i>
    <i>
      <x v="285"/>
    </i>
    <i>
      <x v="286"/>
    </i>
    <i>
      <x v="287"/>
    </i>
    <i>
      <x v="288"/>
    </i>
    <i>
      <x v="289"/>
    </i>
    <i>
      <x v="290"/>
    </i>
    <i>
      <x v="291"/>
    </i>
    <i>
      <x v="292"/>
    </i>
    <i>
      <x v="297"/>
    </i>
    <i>
      <x v="298"/>
    </i>
    <i>
      <x v="299"/>
    </i>
    <i>
      <x v="300"/>
    </i>
    <i>
      <x v="302"/>
    </i>
    <i>
      <x v="303"/>
    </i>
    <i>
      <x v="305"/>
    </i>
    <i>
      <x v="306"/>
    </i>
    <i>
      <x v="308"/>
    </i>
    <i>
      <x v="309"/>
    </i>
    <i>
      <x v="310"/>
    </i>
    <i>
      <x v="312"/>
    </i>
    <i>
      <x v="313"/>
    </i>
    <i>
      <x v="315"/>
    </i>
    <i>
      <x v="335"/>
    </i>
    <i>
      <x v="338"/>
    </i>
    <i>
      <x v="339"/>
    </i>
    <i>
      <x v="340"/>
    </i>
    <i>
      <x v="342"/>
    </i>
    <i>
      <x v="348"/>
    </i>
    <i>
      <x v="349"/>
    </i>
    <i>
      <x v="350"/>
    </i>
    <i>
      <x v="351"/>
    </i>
    <i>
      <x v="352"/>
    </i>
    <i>
      <x v="353"/>
    </i>
    <i>
      <x v="355"/>
    </i>
    <i>
      <x v="356"/>
    </i>
    <i>
      <x v="357"/>
    </i>
    <i>
      <x v="358"/>
    </i>
    <i>
      <x v="359"/>
    </i>
    <i>
      <x v="360"/>
    </i>
    <i>
      <x v="361"/>
    </i>
    <i>
      <x v="362"/>
    </i>
    <i>
      <x v="365"/>
    </i>
    <i>
      <x v="366"/>
    </i>
    <i>
      <x v="367"/>
    </i>
    <i>
      <x v="370"/>
    </i>
    <i>
      <x v="371"/>
    </i>
    <i>
      <x v="372"/>
    </i>
    <i>
      <x v="373"/>
    </i>
    <i>
      <x v="374"/>
    </i>
    <i>
      <x v="379"/>
    </i>
    <i>
      <x v="380"/>
    </i>
    <i>
      <x v="381"/>
    </i>
    <i>
      <x v="383"/>
    </i>
    <i>
      <x v="384"/>
    </i>
    <i>
      <x v="391"/>
    </i>
    <i>
      <x v="392"/>
    </i>
    <i>
      <x v="393"/>
    </i>
    <i>
      <x v="394"/>
    </i>
    <i>
      <x v="395"/>
    </i>
    <i>
      <x v="396"/>
    </i>
    <i>
      <x v="400"/>
    </i>
    <i>
      <x v="405"/>
    </i>
    <i>
      <x v="408"/>
    </i>
    <i>
      <x v="409"/>
    </i>
    <i>
      <x v="410"/>
    </i>
    <i>
      <x v="411"/>
    </i>
    <i>
      <x v="412"/>
    </i>
    <i>
      <x v="413"/>
    </i>
    <i t="grand">
      <x/>
    </i>
  </rowItems>
  <colItems count="1">
    <i/>
  </colItems>
  <dataFields count="1">
    <dataField name="Count of Product_Id" fld="0" subtotal="count" baseField="0" baseItem="0"/>
  </dataFields>
  <chartFormats count="2">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881B1EA-2796-45CA-8FE4-D06CA631577C}" name="Av actual_price vs discounted_price"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
  <location ref="A3:C211" firstHeaderRow="0" firstDataRow="1" firstDataCol="1"/>
  <pivotFields count="11">
    <pivotField compact="0" outline="0" showAll="0"/>
    <pivotField compact="0" outline="0" showAll="0"/>
    <pivotField axis="axisRow" compact="0" outline="0" showAll="0">
      <items count="416">
        <item x="194"/>
        <item m="1" x="272"/>
        <item m="1" x="312"/>
        <item m="1" x="284"/>
        <item m="1" x="326"/>
        <item m="1" x="402"/>
        <item m="1" x="276"/>
        <item m="1" x="354"/>
        <item m="1" x="368"/>
        <item x="68"/>
        <item x="179"/>
        <item m="1" x="361"/>
        <item m="1" x="381"/>
        <item x="161"/>
        <item x="188"/>
        <item m="1" x="367"/>
        <item m="1" x="341"/>
        <item m="1" x="290"/>
        <item m="1" x="339"/>
        <item m="1" x="235"/>
        <item x="36"/>
        <item x="191"/>
        <item x="135"/>
        <item m="1" x="267"/>
        <item m="1" x="313"/>
        <item x="124"/>
        <item x="147"/>
        <item x="10"/>
        <item m="1" x="241"/>
        <item x="34"/>
        <item x="170"/>
        <item x="14"/>
        <item x="22"/>
        <item x="172"/>
        <item x="122"/>
        <item m="1" x="331"/>
        <item m="1" x="298"/>
        <item m="1" x="264"/>
        <item m="1" x="334"/>
        <item m="1" x="207"/>
        <item m="1" x="253"/>
        <item m="1" x="227"/>
        <item m="1" x="400"/>
        <item m="1" x="310"/>
        <item m="1" x="215"/>
        <item x="131"/>
        <item m="1" x="333"/>
        <item m="1" x="362"/>
        <item m="1" x="309"/>
        <item x="106"/>
        <item m="1" x="378"/>
        <item x="43"/>
        <item x="80"/>
        <item m="1" x="357"/>
        <item x="47"/>
        <item m="1" x="243"/>
        <item m="1" x="214"/>
        <item m="1" x="269"/>
        <item x="3"/>
        <item m="1" x="266"/>
        <item x="58"/>
        <item m="1" x="397"/>
        <item m="1" x="366"/>
        <item m="1" x="373"/>
        <item m="1" x="363"/>
        <item m="1" x="404"/>
        <item m="1" x="407"/>
        <item m="1" x="353"/>
        <item x="189"/>
        <item x="181"/>
        <item x="201"/>
        <item x="74"/>
        <item x="79"/>
        <item m="1" x="410"/>
        <item m="1" x="223"/>
        <item m="1" x="261"/>
        <item x="126"/>
        <item x="21"/>
        <item x="48"/>
        <item m="1" x="409"/>
        <item x="137"/>
        <item x="28"/>
        <item m="1" x="325"/>
        <item x="136"/>
        <item m="1" x="412"/>
        <item x="103"/>
        <item m="1" x="371"/>
        <item x="164"/>
        <item x="30"/>
        <item m="1" x="324"/>
        <item x="115"/>
        <item x="44"/>
        <item x="15"/>
        <item m="1" x="283"/>
        <item m="1" x="316"/>
        <item x="156"/>
        <item x="27"/>
        <item x="78"/>
        <item x="56"/>
        <item x="195"/>
        <item x="76"/>
        <item m="1" x="387"/>
        <item m="1" x="347"/>
        <item x="199"/>
        <item x="93"/>
        <item x="11"/>
        <item x="163"/>
        <item x="125"/>
        <item x="96"/>
        <item m="1" x="225"/>
        <item m="1" x="337"/>
        <item m="1" x="240"/>
        <item m="1" x="211"/>
        <item x="18"/>
        <item x="128"/>
        <item x="33"/>
        <item x="69"/>
        <item x="167"/>
        <item m="1" x="254"/>
        <item m="1" x="305"/>
        <item m="1" x="348"/>
        <item m="1" x="364"/>
        <item x="144"/>
        <item x="152"/>
        <item m="1" x="295"/>
        <item m="1" x="306"/>
        <item x="146"/>
        <item x="42"/>
        <item x="148"/>
        <item x="72"/>
        <item x="139"/>
        <item x="52"/>
        <item m="1" x="251"/>
        <item m="1" x="256"/>
        <item x="91"/>
        <item x="193"/>
        <item x="71"/>
        <item x="177"/>
        <item x="87"/>
        <item x="187"/>
        <item x="77"/>
        <item x="64"/>
        <item m="1" x="340"/>
        <item x="0"/>
        <item m="1" x="343"/>
        <item m="1" x="289"/>
        <item m="1" x="403"/>
        <item m="1" x="208"/>
        <item m="1" x="220"/>
        <item m="1" x="231"/>
        <item x="88"/>
        <item x="184"/>
        <item m="1" x="370"/>
        <item m="1" x="383"/>
        <item x="157"/>
        <item m="1" x="399"/>
        <item m="1" x="317"/>
        <item x="160"/>
        <item x="38"/>
        <item x="25"/>
        <item x="1"/>
        <item x="123"/>
        <item x="185"/>
        <item x="99"/>
        <item m="1" x="332"/>
        <item m="1" x="393"/>
        <item m="1" x="388"/>
        <item x="26"/>
        <item m="1" x="396"/>
        <item x="202"/>
        <item x="16"/>
        <item m="1" x="384"/>
        <item m="1" x="355"/>
        <item m="1" x="234"/>
        <item m="1" x="244"/>
        <item x="55"/>
        <item x="166"/>
        <item m="1" x="389"/>
        <item x="39"/>
        <item m="1" x="218"/>
        <item m="1" x="246"/>
        <item m="1" x="287"/>
        <item m="1" x="322"/>
        <item x="41"/>
        <item x="40"/>
        <item m="1" x="300"/>
        <item m="1" x="248"/>
        <item m="1" x="247"/>
        <item m="1" x="230"/>
        <item m="1" x="391"/>
        <item x="90"/>
        <item x="53"/>
        <item x="104"/>
        <item m="1" x="315"/>
        <item m="1" x="255"/>
        <item m="1" x="260"/>
        <item m="1" x="320"/>
        <item m="1" x="265"/>
        <item x="111"/>
        <item m="1" x="411"/>
        <item x="59"/>
        <item x="162"/>
        <item x="110"/>
        <item m="1" x="372"/>
        <item m="1" x="319"/>
        <item x="145"/>
        <item x="134"/>
        <item x="97"/>
        <item m="1" x="258"/>
        <item m="1" x="210"/>
        <item x="143"/>
        <item m="1" x="414"/>
        <item x="54"/>
        <item m="1" x="212"/>
        <item m="1" x="226"/>
        <item x="23"/>
        <item m="1" x="228"/>
        <item x="5"/>
        <item x="153"/>
        <item m="1" x="307"/>
        <item x="127"/>
        <item x="31"/>
        <item m="1" x="346"/>
        <item m="1" x="239"/>
        <item m="1" x="281"/>
        <item x="178"/>
        <item x="169"/>
        <item m="1" x="380"/>
        <item m="1" x="395"/>
        <item m="1" x="328"/>
        <item x="113"/>
        <item x="133"/>
        <item m="1" x="221"/>
        <item m="1" x="268"/>
        <item m="1" x="213"/>
        <item x="102"/>
        <item m="1" x="311"/>
        <item m="1" x="216"/>
        <item m="1" x="219"/>
        <item x="57"/>
        <item x="165"/>
        <item m="1" x="335"/>
        <item m="1" x="327"/>
        <item m="1" x="330"/>
        <item x="118"/>
        <item x="13"/>
        <item x="46"/>
        <item x="89"/>
        <item x="45"/>
        <item x="114"/>
        <item x="24"/>
        <item x="116"/>
        <item m="1" x="321"/>
        <item x="112"/>
        <item m="1" x="377"/>
        <item m="1" x="249"/>
        <item m="1" x="358"/>
        <item m="1" x="280"/>
        <item m="1" x="297"/>
        <item x="132"/>
        <item x="81"/>
        <item x="130"/>
        <item x="138"/>
        <item m="1" x="352"/>
        <item x="4"/>
        <item x="107"/>
        <item m="1" x="382"/>
        <item m="1" x="356"/>
        <item m="1" x="349"/>
        <item m="1" x="344"/>
        <item m="1" x="350"/>
        <item m="1" x="365"/>
        <item x="204"/>
        <item m="1" x="293"/>
        <item m="1" x="292"/>
        <item m="1" x="345"/>
        <item x="120"/>
        <item m="1" x="273"/>
        <item x="7"/>
        <item x="60"/>
        <item x="190"/>
        <item x="62"/>
        <item m="1" x="270"/>
        <item m="1" x="308"/>
        <item x="108"/>
        <item x="20"/>
        <item x="49"/>
        <item x="158"/>
        <item x="9"/>
        <item x="140"/>
        <item x="92"/>
        <item x="141"/>
        <item x="173"/>
        <item m="1" x="302"/>
        <item m="1" x="277"/>
        <item m="1" x="401"/>
        <item m="1" x="392"/>
        <item x="200"/>
        <item x="12"/>
        <item x="35"/>
        <item x="192"/>
        <item m="1" x="338"/>
        <item x="129"/>
        <item x="100"/>
        <item m="1" x="291"/>
        <item x="51"/>
        <item x="19"/>
        <item m="1" x="222"/>
        <item x="86"/>
        <item x="84"/>
        <item x="94"/>
        <item m="1" x="303"/>
        <item x="119"/>
        <item x="182"/>
        <item m="1" x="359"/>
        <item x="183"/>
        <item m="1" x="237"/>
        <item m="1" x="285"/>
        <item m="1" x="279"/>
        <item m="1" x="286"/>
        <item m="1" x="232"/>
        <item m="1" x="262"/>
        <item m="1" x="376"/>
        <item m="1" x="336"/>
        <item m="1" x="238"/>
        <item m="1" x="323"/>
        <item m="1" x="329"/>
        <item m="1" x="301"/>
        <item m="1" x="408"/>
        <item m="1" x="242"/>
        <item m="1" x="390"/>
        <item m="1" x="406"/>
        <item m="1" x="275"/>
        <item m="1" x="394"/>
        <item m="1" x="405"/>
        <item x="2"/>
        <item m="1" x="217"/>
        <item m="1" x="209"/>
        <item x="29"/>
        <item x="17"/>
        <item x="150"/>
        <item m="1" x="379"/>
        <item x="101"/>
        <item m="1" x="229"/>
        <item m="1" x="342"/>
        <item m="1" x="252"/>
        <item m="1" x="360"/>
        <item m="1" x="413"/>
        <item x="171"/>
        <item x="175"/>
        <item x="159"/>
        <item x="149"/>
        <item x="198"/>
        <item x="32"/>
        <item m="1" x="375"/>
        <item x="37"/>
        <item x="155"/>
        <item x="85"/>
        <item x="196"/>
        <item x="206"/>
        <item x="73"/>
        <item x="65"/>
        <item x="154"/>
        <item m="1" x="282"/>
        <item m="1" x="263"/>
        <item x="50"/>
        <item x="174"/>
        <item x="82"/>
        <item m="1" x="236"/>
        <item m="1" x="369"/>
        <item x="180"/>
        <item x="205"/>
        <item x="203"/>
        <item x="63"/>
        <item x="83"/>
        <item m="1" x="288"/>
        <item m="1" x="257"/>
        <item m="1" x="271"/>
        <item m="1" x="385"/>
        <item x="176"/>
        <item x="75"/>
        <item x="8"/>
        <item m="1" x="299"/>
        <item x="117"/>
        <item x="151"/>
        <item m="1" x="398"/>
        <item m="1" x="386"/>
        <item m="1" x="250"/>
        <item m="1" x="296"/>
        <item m="1" x="351"/>
        <item m="1" x="318"/>
        <item x="67"/>
        <item x="168"/>
        <item x="186"/>
        <item x="61"/>
        <item x="95"/>
        <item x="70"/>
        <item m="1" x="245"/>
        <item m="1" x="233"/>
        <item m="1" x="294"/>
        <item x="105"/>
        <item m="1" x="304"/>
        <item m="1" x="278"/>
        <item m="1" x="314"/>
        <item m="1" x="224"/>
        <item x="66"/>
        <item m="1" x="274"/>
        <item m="1" x="374"/>
        <item x="109"/>
        <item x="98"/>
        <item x="121"/>
        <item x="6"/>
        <item x="142"/>
        <item x="197"/>
        <item m="1" x="259"/>
        <item t="default"/>
      </items>
    </pivotField>
    <pivotField dataField="1" compact="0" outline="0" showAll="0"/>
    <pivotField dataField="1" compact="0" outline="0" showAll="0"/>
    <pivotField compact="0" outline="0" showAll="0"/>
    <pivotField compact="0" outline="0" showAll="0"/>
    <pivotField compact="0" numFmtId="9" outline="0" showAll="0"/>
    <pivotField compact="0" outline="0" showAll="0"/>
    <pivotField compact="0" outline="0" showAll="0"/>
    <pivotField compact="0" outline="0" showAll="0"/>
  </pivotFields>
  <rowFields count="1">
    <field x="2"/>
  </rowFields>
  <rowItems count="208">
    <i>
      <x/>
    </i>
    <i>
      <x v="9"/>
    </i>
    <i>
      <x v="10"/>
    </i>
    <i>
      <x v="13"/>
    </i>
    <i>
      <x v="14"/>
    </i>
    <i>
      <x v="20"/>
    </i>
    <i>
      <x v="21"/>
    </i>
    <i>
      <x v="22"/>
    </i>
    <i>
      <x v="25"/>
    </i>
    <i>
      <x v="26"/>
    </i>
    <i>
      <x v="27"/>
    </i>
    <i>
      <x v="29"/>
    </i>
    <i>
      <x v="30"/>
    </i>
    <i>
      <x v="31"/>
    </i>
    <i>
      <x v="32"/>
    </i>
    <i>
      <x v="33"/>
    </i>
    <i>
      <x v="34"/>
    </i>
    <i>
      <x v="45"/>
    </i>
    <i>
      <x v="49"/>
    </i>
    <i>
      <x v="51"/>
    </i>
    <i>
      <x v="52"/>
    </i>
    <i>
      <x v="54"/>
    </i>
    <i>
      <x v="58"/>
    </i>
    <i>
      <x v="60"/>
    </i>
    <i>
      <x v="68"/>
    </i>
    <i>
      <x v="69"/>
    </i>
    <i>
      <x v="70"/>
    </i>
    <i>
      <x v="71"/>
    </i>
    <i>
      <x v="72"/>
    </i>
    <i>
      <x v="76"/>
    </i>
    <i>
      <x v="77"/>
    </i>
    <i>
      <x v="78"/>
    </i>
    <i>
      <x v="80"/>
    </i>
    <i>
      <x v="81"/>
    </i>
    <i>
      <x v="83"/>
    </i>
    <i>
      <x v="85"/>
    </i>
    <i>
      <x v="87"/>
    </i>
    <i>
      <x v="88"/>
    </i>
    <i>
      <x v="90"/>
    </i>
    <i>
      <x v="91"/>
    </i>
    <i>
      <x v="92"/>
    </i>
    <i>
      <x v="95"/>
    </i>
    <i>
      <x v="96"/>
    </i>
    <i>
      <x v="97"/>
    </i>
    <i>
      <x v="98"/>
    </i>
    <i>
      <x v="99"/>
    </i>
    <i>
      <x v="100"/>
    </i>
    <i>
      <x v="103"/>
    </i>
    <i>
      <x v="104"/>
    </i>
    <i>
      <x v="105"/>
    </i>
    <i>
      <x v="106"/>
    </i>
    <i>
      <x v="107"/>
    </i>
    <i>
      <x v="108"/>
    </i>
    <i>
      <x v="113"/>
    </i>
    <i>
      <x v="114"/>
    </i>
    <i>
      <x v="115"/>
    </i>
    <i>
      <x v="116"/>
    </i>
    <i>
      <x v="117"/>
    </i>
    <i>
      <x v="122"/>
    </i>
    <i>
      <x v="123"/>
    </i>
    <i>
      <x v="126"/>
    </i>
    <i>
      <x v="127"/>
    </i>
    <i>
      <x v="128"/>
    </i>
    <i>
      <x v="129"/>
    </i>
    <i>
      <x v="130"/>
    </i>
    <i>
      <x v="131"/>
    </i>
    <i>
      <x v="134"/>
    </i>
    <i>
      <x v="135"/>
    </i>
    <i>
      <x v="136"/>
    </i>
    <i>
      <x v="137"/>
    </i>
    <i>
      <x v="138"/>
    </i>
    <i>
      <x v="139"/>
    </i>
    <i>
      <x v="140"/>
    </i>
    <i>
      <x v="141"/>
    </i>
    <i>
      <x v="143"/>
    </i>
    <i>
      <x v="150"/>
    </i>
    <i>
      <x v="151"/>
    </i>
    <i>
      <x v="154"/>
    </i>
    <i>
      <x v="157"/>
    </i>
    <i>
      <x v="158"/>
    </i>
    <i>
      <x v="159"/>
    </i>
    <i>
      <x v="160"/>
    </i>
    <i>
      <x v="161"/>
    </i>
    <i>
      <x v="162"/>
    </i>
    <i>
      <x v="163"/>
    </i>
    <i>
      <x v="167"/>
    </i>
    <i>
      <x v="169"/>
    </i>
    <i>
      <x v="170"/>
    </i>
    <i>
      <x v="175"/>
    </i>
    <i>
      <x v="176"/>
    </i>
    <i>
      <x v="178"/>
    </i>
    <i>
      <x v="183"/>
    </i>
    <i>
      <x v="184"/>
    </i>
    <i>
      <x v="190"/>
    </i>
    <i>
      <x v="191"/>
    </i>
    <i>
      <x v="192"/>
    </i>
    <i>
      <x v="198"/>
    </i>
    <i>
      <x v="200"/>
    </i>
    <i>
      <x v="201"/>
    </i>
    <i>
      <x v="202"/>
    </i>
    <i>
      <x v="205"/>
    </i>
    <i>
      <x v="206"/>
    </i>
    <i>
      <x v="207"/>
    </i>
    <i>
      <x v="210"/>
    </i>
    <i>
      <x v="212"/>
    </i>
    <i>
      <x v="215"/>
    </i>
    <i>
      <x v="217"/>
    </i>
    <i>
      <x v="218"/>
    </i>
    <i>
      <x v="220"/>
    </i>
    <i>
      <x v="221"/>
    </i>
    <i>
      <x v="225"/>
    </i>
    <i>
      <x v="226"/>
    </i>
    <i>
      <x v="230"/>
    </i>
    <i>
      <x v="231"/>
    </i>
    <i>
      <x v="235"/>
    </i>
    <i>
      <x v="239"/>
    </i>
    <i>
      <x v="240"/>
    </i>
    <i>
      <x v="244"/>
    </i>
    <i>
      <x v="245"/>
    </i>
    <i>
      <x v="246"/>
    </i>
    <i>
      <x v="247"/>
    </i>
    <i>
      <x v="248"/>
    </i>
    <i>
      <x v="249"/>
    </i>
    <i>
      <x v="250"/>
    </i>
    <i>
      <x v="251"/>
    </i>
    <i>
      <x v="253"/>
    </i>
    <i>
      <x v="259"/>
    </i>
    <i>
      <x v="260"/>
    </i>
    <i>
      <x v="261"/>
    </i>
    <i>
      <x v="262"/>
    </i>
    <i>
      <x v="264"/>
    </i>
    <i>
      <x v="265"/>
    </i>
    <i>
      <x v="272"/>
    </i>
    <i>
      <x v="276"/>
    </i>
    <i>
      <x v="278"/>
    </i>
    <i>
      <x v="279"/>
    </i>
    <i>
      <x v="280"/>
    </i>
    <i>
      <x v="281"/>
    </i>
    <i>
      <x v="284"/>
    </i>
    <i>
      <x v="285"/>
    </i>
    <i>
      <x v="286"/>
    </i>
    <i>
      <x v="287"/>
    </i>
    <i>
      <x v="288"/>
    </i>
    <i>
      <x v="289"/>
    </i>
    <i>
      <x v="290"/>
    </i>
    <i>
      <x v="291"/>
    </i>
    <i>
      <x v="292"/>
    </i>
    <i>
      <x v="297"/>
    </i>
    <i>
      <x v="298"/>
    </i>
    <i>
      <x v="299"/>
    </i>
    <i>
      <x v="300"/>
    </i>
    <i>
      <x v="302"/>
    </i>
    <i>
      <x v="303"/>
    </i>
    <i>
      <x v="305"/>
    </i>
    <i>
      <x v="306"/>
    </i>
    <i>
      <x v="308"/>
    </i>
    <i>
      <x v="309"/>
    </i>
    <i>
      <x v="310"/>
    </i>
    <i>
      <x v="312"/>
    </i>
    <i>
      <x v="313"/>
    </i>
    <i>
      <x v="315"/>
    </i>
    <i>
      <x v="335"/>
    </i>
    <i>
      <x v="338"/>
    </i>
    <i>
      <x v="339"/>
    </i>
    <i>
      <x v="340"/>
    </i>
    <i>
      <x v="342"/>
    </i>
    <i>
      <x v="348"/>
    </i>
    <i>
      <x v="349"/>
    </i>
    <i>
      <x v="350"/>
    </i>
    <i>
      <x v="351"/>
    </i>
    <i>
      <x v="352"/>
    </i>
    <i>
      <x v="353"/>
    </i>
    <i>
      <x v="355"/>
    </i>
    <i>
      <x v="356"/>
    </i>
    <i>
      <x v="357"/>
    </i>
    <i>
      <x v="358"/>
    </i>
    <i>
      <x v="359"/>
    </i>
    <i>
      <x v="360"/>
    </i>
    <i>
      <x v="361"/>
    </i>
    <i>
      <x v="362"/>
    </i>
    <i>
      <x v="365"/>
    </i>
    <i>
      <x v="366"/>
    </i>
    <i>
      <x v="367"/>
    </i>
    <i>
      <x v="370"/>
    </i>
    <i>
      <x v="371"/>
    </i>
    <i>
      <x v="372"/>
    </i>
    <i>
      <x v="373"/>
    </i>
    <i>
      <x v="374"/>
    </i>
    <i>
      <x v="379"/>
    </i>
    <i>
      <x v="380"/>
    </i>
    <i>
      <x v="381"/>
    </i>
    <i>
      <x v="383"/>
    </i>
    <i>
      <x v="384"/>
    </i>
    <i>
      <x v="391"/>
    </i>
    <i>
      <x v="392"/>
    </i>
    <i>
      <x v="393"/>
    </i>
    <i>
      <x v="394"/>
    </i>
    <i>
      <x v="395"/>
    </i>
    <i>
      <x v="396"/>
    </i>
    <i>
      <x v="400"/>
    </i>
    <i>
      <x v="405"/>
    </i>
    <i>
      <x v="408"/>
    </i>
    <i>
      <x v="409"/>
    </i>
    <i>
      <x v="410"/>
    </i>
    <i>
      <x v="411"/>
    </i>
    <i>
      <x v="412"/>
    </i>
    <i>
      <x v="413"/>
    </i>
    <i t="grand">
      <x/>
    </i>
  </rowItems>
  <colFields count="1">
    <field x="-2"/>
  </colFields>
  <colItems count="2">
    <i>
      <x/>
    </i>
    <i i="1">
      <x v="1"/>
    </i>
  </colItems>
  <dataFields count="2">
    <dataField name="Average of actual_price" fld="4" subtotal="average" baseField="0" baseItem="0"/>
    <dataField name="Average of discounted_price" fld="3" subtotal="average" baseField="0" baseItem="0"/>
  </dataFields>
  <formats count="1">
    <format dxfId="85">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9251730-60D9-4779-AAEC-CE6E47F8B6E1}" name="PivotTable4"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6">
  <location ref="E41:E42" firstHeaderRow="1" firstDataRow="1" firstDataCol="0"/>
  <pivotFields count="11">
    <pivotField compact="0" outline="0" showAll="0">
      <items count="1352">
        <item x="533"/>
        <item x="18"/>
        <item x="200"/>
        <item x="166"/>
        <item x="90"/>
        <item x="12"/>
        <item x="178"/>
        <item x="179"/>
        <item x="422"/>
        <item x="500"/>
        <item x="273"/>
        <item x="250"/>
        <item x="618"/>
        <item x="20"/>
        <item x="1170"/>
        <item x="19"/>
        <item x="555"/>
        <item x="728"/>
        <item x="275"/>
        <item x="131"/>
        <item x="133"/>
        <item x="105"/>
        <item x="392"/>
        <item x="622"/>
        <item x="432"/>
        <item x="576"/>
        <item x="475"/>
        <item x="1135"/>
        <item x="927"/>
        <item x="850"/>
        <item x="1067"/>
        <item x="575"/>
        <item x="91"/>
        <item x="27"/>
        <item x="730"/>
        <item x="305"/>
        <item x="136"/>
        <item x="418"/>
        <item x="674"/>
        <item x="1011"/>
        <item x="378"/>
        <item x="243"/>
        <item x="319"/>
        <item x="339"/>
        <item x="163"/>
        <item x="449"/>
        <item x="127"/>
        <item x="334"/>
        <item x="645"/>
        <item x="795"/>
        <item x="112"/>
        <item x="851"/>
        <item x="963"/>
        <item x="1007"/>
        <item x="528"/>
        <item x="947"/>
        <item x="396"/>
        <item x="394"/>
        <item x="123"/>
        <item x="399"/>
        <item x="775"/>
        <item x="538"/>
        <item x="463"/>
        <item x="694"/>
        <item x="599"/>
        <item x="548"/>
        <item x="628"/>
        <item x="905"/>
        <item x="102"/>
        <item x="537"/>
        <item x="729"/>
        <item x="636"/>
        <item x="781"/>
        <item x="785"/>
        <item x="848"/>
        <item x="763"/>
        <item x="830"/>
        <item x="205"/>
        <item x="579"/>
        <item x="485"/>
        <item x="670"/>
        <item x="469"/>
        <item x="601"/>
        <item x="517"/>
        <item x="733"/>
        <item x="349"/>
        <item x="247"/>
        <item x="562"/>
        <item x="358"/>
        <item x="125"/>
        <item x="452"/>
        <item x="40"/>
        <item x="65"/>
        <item x="448"/>
        <item x="64"/>
        <item x="352"/>
        <item x="267"/>
        <item x="343"/>
        <item x="375"/>
        <item x="406"/>
        <item x="903"/>
        <item x="574"/>
        <item x="508"/>
        <item x="992"/>
        <item x="692"/>
        <item x="706"/>
        <item x="667"/>
        <item x="973"/>
        <item x="767"/>
        <item x="614"/>
        <item x="805"/>
        <item x="812"/>
        <item x="549"/>
        <item x="788"/>
        <item x="745"/>
        <item x="840"/>
        <item x="498"/>
        <item x="386"/>
        <item x="249"/>
        <item x="150"/>
        <item x="658"/>
        <item x="209"/>
        <item x="385"/>
        <item x="167"/>
        <item x="368"/>
        <item x="1043"/>
        <item x="186"/>
        <item x="433"/>
        <item x="685"/>
        <item x="502"/>
        <item x="689"/>
        <item x="217"/>
        <item x="347"/>
        <item x="470"/>
        <item x="589"/>
        <item x="336"/>
        <item x="741"/>
        <item x="1"/>
        <item x="2"/>
        <item x="192"/>
        <item x="883"/>
        <item x="998"/>
        <item x="189"/>
        <item x="430"/>
        <item x="594"/>
        <item x="638"/>
        <item x="1324"/>
        <item x="341"/>
        <item x="276"/>
        <item x="218"/>
        <item x="602"/>
        <item x="427"/>
        <item x="424"/>
        <item x="1162"/>
        <item x="239"/>
        <item x="237"/>
        <item x="748"/>
        <item x="70"/>
        <item x="410"/>
        <item x="515"/>
        <item x="14"/>
        <item x="15"/>
        <item x="536"/>
        <item x="314"/>
        <item x="417"/>
        <item x="344"/>
        <item x="61"/>
        <item x="164"/>
        <item x="165"/>
        <item x="661"/>
        <item x="44"/>
        <item x="92"/>
        <item x="279"/>
        <item x="180"/>
        <item x="181"/>
        <item x="206"/>
        <item x="37"/>
        <item x="149"/>
        <item x="359"/>
        <item x="230"/>
        <item x="468"/>
        <item x="83"/>
        <item x="148"/>
        <item x="222"/>
        <item x="530"/>
        <item x="887"/>
        <item x="240"/>
        <item x="711"/>
        <item x="820"/>
        <item x="80"/>
        <item x="357"/>
        <item x="11"/>
        <item x="571"/>
        <item x="663"/>
        <item x="479"/>
        <item x="280"/>
        <item x="1169"/>
        <item x="419"/>
        <item x="420"/>
        <item x="542"/>
        <item x="793"/>
        <item x="714"/>
        <item x="722"/>
        <item x="143"/>
        <item x="10"/>
        <item x="416"/>
        <item x="82"/>
        <item x="974"/>
        <item x="864"/>
        <item x="405"/>
        <item x="1036"/>
        <item x="572"/>
        <item x="322"/>
        <item x="16"/>
        <item x="794"/>
        <item x="833"/>
        <item x="669"/>
        <item x="223"/>
        <item x="704"/>
        <item x="791"/>
        <item x="687"/>
        <item x="705"/>
        <item x="298"/>
        <item x="130"/>
        <item x="716"/>
        <item x="573"/>
        <item x="54"/>
        <item x="1052"/>
        <item x="506"/>
        <item x="272"/>
        <item x="897"/>
        <item x="541"/>
        <item x="5"/>
        <item x="379"/>
        <item x="53"/>
        <item x="309"/>
        <item x="784"/>
        <item x="213"/>
        <item x="106"/>
        <item x="842"/>
        <item x="439"/>
        <item x="351"/>
        <item x="519"/>
        <item x="219"/>
        <item x="117"/>
        <item x="590"/>
        <item x="996"/>
        <item x="72"/>
        <item x="210"/>
        <item x="269"/>
        <item x="348"/>
        <item x="969"/>
        <item x="760"/>
        <item x="137"/>
        <item x="906"/>
        <item x="698"/>
        <item x="387"/>
        <item x="71"/>
        <item x="908"/>
        <item x="1105"/>
        <item x="145"/>
        <item x="270"/>
        <item x="47"/>
        <item x="364"/>
        <item x="409"/>
        <item x="391"/>
        <item x="1087"/>
        <item x="426"/>
        <item x="1112"/>
        <item x="814"/>
        <item x="818"/>
        <item x="138"/>
        <item x="58"/>
        <item x="718"/>
        <item x="831"/>
        <item x="880"/>
        <item x="819"/>
        <item x="666"/>
        <item x="320"/>
        <item x="371"/>
        <item x="787"/>
        <item x="869"/>
        <item x="920"/>
        <item x="81"/>
        <item x="735"/>
        <item x="199"/>
        <item x="38"/>
        <item x="49"/>
        <item x="619"/>
        <item x="643"/>
        <item x="642"/>
        <item x="904"/>
        <item x="817"/>
        <item x="24"/>
        <item x="94"/>
        <item x="220"/>
        <item x="686"/>
        <item x="158"/>
        <item x="353"/>
        <item x="945"/>
        <item x="144"/>
        <item x="882"/>
        <item x="776"/>
        <item x="459"/>
        <item x="1079"/>
        <item x="857"/>
        <item x="823"/>
        <item x="627"/>
        <item x="435"/>
        <item x="777"/>
        <item x="1075"/>
        <item x="52"/>
        <item x="522"/>
        <item x="724"/>
        <item x="804"/>
        <item x="780"/>
        <item x="302"/>
        <item x="3"/>
        <item x="4"/>
        <item x="458"/>
        <item x="139"/>
        <item x="677"/>
        <item x="119"/>
        <item x="525"/>
        <item x="499"/>
        <item x="425"/>
        <item x="342"/>
        <item x="1212"/>
        <item x="1331"/>
        <item x="979"/>
        <item x="529"/>
        <item x="543"/>
        <item x="610"/>
        <item x="1114"/>
        <item x="455"/>
        <item x="278"/>
        <item x="465"/>
        <item x="235"/>
        <item x="234"/>
        <item x="236"/>
        <item x="88"/>
        <item x="401"/>
        <item x="402"/>
        <item x="501"/>
        <item x="51"/>
        <item x="232"/>
        <item x="231"/>
        <item x="852"/>
        <item x="1235"/>
        <item x="656"/>
        <item x="632"/>
        <item x="948"/>
        <item x="838"/>
        <item x="321"/>
        <item x="421"/>
        <item x="743"/>
        <item x="0"/>
        <item x="57"/>
        <item x="554"/>
        <item x="593"/>
        <item x="518"/>
        <item x="84"/>
        <item x="657"/>
        <item x="606"/>
        <item x="710"/>
        <item x="901"/>
        <item x="1013"/>
        <item x="42"/>
        <item x="772"/>
        <item x="233"/>
        <item x="241"/>
        <item x="721"/>
        <item x="720"/>
        <item x="431"/>
        <item x="937"/>
        <item x="605"/>
        <item x="511"/>
        <item x="202"/>
        <item x="328"/>
        <item x="124"/>
        <item x="742"/>
        <item x="878"/>
        <item x="629"/>
        <item x="868"/>
        <item x="790"/>
        <item x="476"/>
        <item x="978"/>
        <item x="228"/>
        <item x="373"/>
        <item x="372"/>
        <item x="480"/>
        <item x="41"/>
        <item x="940"/>
        <item x="184"/>
        <item x="1088"/>
        <item x="362"/>
        <item x="535"/>
        <item x="608"/>
        <item x="950"/>
        <item x="1230"/>
        <item x="861"/>
        <item x="621"/>
        <item x="744"/>
        <item x="300"/>
        <item x="873"/>
        <item x="400"/>
        <item x="1033"/>
        <item x="451"/>
        <item x="471"/>
        <item x="126"/>
        <item x="668"/>
        <item x="25"/>
        <item x="703"/>
        <item x="177"/>
        <item x="534"/>
        <item x="497"/>
        <item x="367"/>
        <item x="769"/>
        <item x="1077"/>
        <item x="870"/>
        <item x="259"/>
        <item x="398"/>
        <item x="773"/>
        <item x="62"/>
        <item x="329"/>
        <item x="212"/>
        <item x="909"/>
        <item x="445"/>
        <item x="1136"/>
        <item x="583"/>
        <item x="1242"/>
        <item x="162"/>
        <item x="110"/>
        <item x="1326"/>
        <item x="66"/>
        <item x="828"/>
        <item x="913"/>
        <item x="303"/>
        <item x="653"/>
        <item x="953"/>
        <item x="565"/>
        <item x="726"/>
        <item x="170"/>
        <item x="221"/>
        <item x="414"/>
        <item x="482"/>
        <item x="288"/>
        <item x="277"/>
        <item x="286"/>
        <item x="484"/>
        <item x="369"/>
        <item x="262"/>
        <item x="315"/>
        <item x="284"/>
        <item x="289"/>
        <item x="263"/>
        <item x="287"/>
        <item x="526"/>
        <item x="483"/>
        <item x="285"/>
        <item x="264"/>
        <item x="524"/>
        <item x="647"/>
        <item x="835"/>
        <item x="36"/>
        <item x="799"/>
        <item x="972"/>
        <item x="457"/>
        <item x="135"/>
        <item x="227"/>
        <item x="67"/>
        <item x="473"/>
        <item x="388"/>
        <item x="50"/>
        <item x="1002"/>
        <item x="374"/>
        <item x="654"/>
        <item x="304"/>
        <item x="1068"/>
        <item x="640"/>
        <item x="551"/>
        <item x="639"/>
        <item x="79"/>
        <item x="1183"/>
        <item x="377"/>
        <item x="762"/>
        <item x="172"/>
        <item x="558"/>
        <item x="56"/>
        <item x="556"/>
        <item x="472"/>
        <item x="434"/>
        <item x="477"/>
        <item x="635"/>
        <item x="702"/>
        <item x="444"/>
        <item x="625"/>
        <item x="516"/>
        <item x="827"/>
        <item x="717"/>
        <item x="960"/>
        <item x="644"/>
        <item x="453"/>
        <item x="308"/>
        <item x="95"/>
        <item x="1089"/>
        <item x="611"/>
        <item x="612"/>
        <item x="999"/>
        <item x="1288"/>
        <item x="557"/>
        <item x="816"/>
        <item x="198"/>
        <item x="923"/>
        <item x="116"/>
        <item x="115"/>
        <item x="120"/>
        <item x="600"/>
        <item x="641"/>
        <item x="532"/>
        <item x="936"/>
        <item x="474"/>
        <item x="299"/>
        <item x="1177"/>
        <item x="238"/>
        <item x="1006"/>
        <item x="466"/>
        <item x="764"/>
        <item x="478"/>
        <item x="725"/>
        <item x="531"/>
        <item x="754"/>
        <item x="43"/>
        <item x="1049"/>
        <item x="85"/>
        <item x="568"/>
        <item x="633"/>
        <item x="197"/>
        <item x="858"/>
        <item x="676"/>
        <item x="1156"/>
        <item x="839"/>
        <item x="751"/>
        <item x="566"/>
        <item x="895"/>
        <item x="1134"/>
        <item x="896"/>
        <item x="1107"/>
        <item x="567"/>
        <item x="242"/>
        <item x="447"/>
        <item x="147"/>
        <item x="89"/>
        <item x="229"/>
        <item x="254"/>
        <item x="866"/>
        <item x="971"/>
        <item x="875"/>
        <item x="60"/>
        <item x="708"/>
        <item x="441"/>
        <item x="1093"/>
        <item x="281"/>
        <item x="932"/>
        <item x="664"/>
        <item x="104"/>
        <item x="395"/>
        <item x="118"/>
        <item x="346"/>
        <item x="749"/>
        <item x="335"/>
        <item x="688"/>
        <item x="615"/>
        <item x="1025"/>
        <item x="461"/>
        <item x="185"/>
        <item x="323"/>
        <item x="1010"/>
        <item x="363"/>
        <item x="140"/>
        <item x="595"/>
        <item x="604"/>
        <item x="1117"/>
        <item x="507"/>
        <item x="450"/>
        <item x="208"/>
        <item x="1050"/>
        <item x="588"/>
        <item x="327"/>
        <item x="393"/>
        <item x="783"/>
        <item x="211"/>
        <item x="376"/>
        <item x="890"/>
        <item x="1027"/>
        <item x="340"/>
        <item x="1175"/>
        <item x="539"/>
        <item x="691"/>
        <item x="617"/>
        <item x="825"/>
        <item x="824"/>
        <item x="712"/>
        <item x="690"/>
        <item x="580"/>
        <item x="961"/>
        <item x="191"/>
        <item x="523"/>
        <item x="1026"/>
        <item x="307"/>
        <item x="86"/>
        <item x="709"/>
        <item x="260"/>
        <item x="1132"/>
        <item x="171"/>
        <item x="423"/>
        <item x="283"/>
        <item x="59"/>
        <item x="796"/>
        <item x="454"/>
        <item x="699"/>
        <item x="757"/>
        <item x="403"/>
        <item x="248"/>
        <item x="1252"/>
        <item x="132"/>
        <item x="1246"/>
        <item x="659"/>
        <item x="727"/>
        <item x="1129"/>
        <item x="922"/>
        <item x="365"/>
        <item x="122"/>
        <item x="69"/>
        <item x="370"/>
        <item x="786"/>
        <item x="684"/>
        <item x="894"/>
        <item x="860"/>
        <item x="26"/>
        <item x="811"/>
        <item x="1074"/>
        <item x="48"/>
        <item x="46"/>
        <item x="134"/>
        <item x="651"/>
        <item x="429"/>
        <item x="207"/>
        <item x="55"/>
        <item x="21"/>
        <item x="23"/>
        <item x="22"/>
        <item x="634"/>
        <item x="925"/>
        <item x="829"/>
        <item x="301"/>
        <item x="856"/>
        <item x="306"/>
        <item x="17"/>
        <item x="1115"/>
        <item x="527"/>
        <item x="965"/>
        <item x="330"/>
        <item x="331"/>
        <item x="564"/>
        <item x="603"/>
        <item x="436"/>
        <item x="613"/>
        <item x="962"/>
        <item x="1042"/>
        <item x="761"/>
        <item x="76"/>
        <item x="78"/>
        <item x="1014"/>
        <item x="888"/>
        <item x="675"/>
        <item x="1012"/>
        <item x="261"/>
        <item x="460"/>
        <item x="933"/>
        <item x="715"/>
        <item x="683"/>
        <item x="338"/>
        <item x="408"/>
        <item x="620"/>
        <item x="63"/>
        <item x="758"/>
        <item x="1282"/>
        <item x="1300"/>
        <item x="655"/>
        <item x="648"/>
        <item x="1181"/>
        <item x="274"/>
        <item x="493"/>
        <item x="774"/>
        <item x="188"/>
        <item x="1059"/>
        <item x="492"/>
        <item x="1053"/>
        <item x="1257"/>
        <item x="995"/>
        <item x="821"/>
        <item x="822"/>
        <item x="333"/>
        <item x="609"/>
        <item x="803"/>
        <item x="1254"/>
        <item x="652"/>
        <item x="1045"/>
        <item x="1046"/>
        <item x="1332"/>
        <item x="1054"/>
        <item x="552"/>
        <item x="553"/>
        <item x="986"/>
        <item x="1233"/>
        <item x="1008"/>
        <item x="1211"/>
        <item x="1199"/>
        <item x="1267"/>
        <item x="919"/>
        <item x="881"/>
        <item x="1154"/>
        <item x="911"/>
        <item x="649"/>
        <item x="354"/>
        <item x="731"/>
        <item x="1035"/>
        <item x="797"/>
        <item x="1301"/>
        <item x="759"/>
        <item x="623"/>
        <item x="734"/>
        <item x="989"/>
        <item x="802"/>
        <item x="747"/>
        <item x="910"/>
        <item x="28"/>
        <item x="1078"/>
        <item x="1060"/>
        <item x="152"/>
        <item x="151"/>
        <item x="193"/>
        <item x="561"/>
        <item x="509"/>
        <item x="1176"/>
        <item x="732"/>
        <item x="889"/>
        <item x="701"/>
        <item x="753"/>
        <item x="520"/>
        <item x="514"/>
        <item x="1192"/>
        <item x="997"/>
        <item x="845"/>
        <item x="934"/>
        <item x="810"/>
        <item x="809"/>
        <item x="707"/>
        <item x="404"/>
        <item x="630"/>
        <item x="350"/>
        <item x="1056"/>
        <item x="1101"/>
        <item x="849"/>
        <item x="1066"/>
        <item x="1109"/>
        <item x="746"/>
        <item x="928"/>
        <item x="1271"/>
        <item x="225"/>
        <item x="224"/>
        <item x="109"/>
        <item x="1131"/>
        <item x="226"/>
        <item x="1167"/>
        <item x="190"/>
        <item x="853"/>
        <item x="929"/>
        <item x="428"/>
        <item x="1094"/>
        <item x="836"/>
        <item x="1232"/>
        <item x="582"/>
        <item x="96"/>
        <item x="360"/>
        <item x="863"/>
        <item x="1151"/>
        <item x="1009"/>
        <item x="935"/>
        <item x="1004"/>
        <item x="994"/>
        <item x="844"/>
        <item x="855"/>
        <item x="585"/>
        <item x="587"/>
        <item x="765"/>
        <item x="837"/>
        <item x="39"/>
        <item x="892"/>
        <item x="1017"/>
        <item x="1314"/>
        <item x="1165"/>
        <item x="874"/>
        <item x="203"/>
        <item x="951"/>
        <item x="1188"/>
        <item x="129"/>
        <item x="813"/>
        <item x="101"/>
        <item x="756"/>
        <item x="867"/>
        <item x="592"/>
        <item x="591"/>
        <item x="1104"/>
        <item x="345"/>
        <item x="204"/>
        <item x="1163"/>
        <item x="626"/>
        <item x="544"/>
        <item x="437"/>
        <item x="959"/>
        <item x="103"/>
        <item x="1022"/>
        <item x="662"/>
        <item x="121"/>
        <item x="271"/>
        <item x="187"/>
        <item x="1120"/>
        <item x="1057"/>
        <item x="693"/>
        <item x="486"/>
        <item x="1092"/>
        <item x="540"/>
        <item x="73"/>
        <item x="258"/>
        <item x="766"/>
        <item x="607"/>
        <item x="921"/>
        <item x="792"/>
        <item x="1024"/>
        <item x="513"/>
        <item x="1148"/>
        <item x="1072"/>
        <item x="801"/>
        <item x="806"/>
        <item x="45"/>
        <item x="1123"/>
        <item x="114"/>
        <item x="778"/>
        <item x="361"/>
        <item x="1294"/>
        <item x="1234"/>
        <item x="1034"/>
        <item x="577"/>
        <item x="984"/>
        <item x="637"/>
        <item x="1231"/>
        <item x="993"/>
        <item x="1311"/>
        <item x="1153"/>
        <item x="752"/>
        <item x="970"/>
        <item x="1180"/>
        <item x="815"/>
        <item x="660"/>
        <item x="854"/>
        <item x="1130"/>
        <item x="366"/>
        <item x="128"/>
        <item x="990"/>
        <item x="1193"/>
        <item x="713"/>
        <item x="1058"/>
        <item x="1127"/>
        <item x="1164"/>
        <item x="1139"/>
        <item x="1065"/>
        <item x="1219"/>
        <item x="939"/>
        <item x="900"/>
        <item x="1099"/>
        <item x="1051"/>
        <item x="563"/>
        <item x="893"/>
        <item x="111"/>
        <item x="1103"/>
        <item x="672"/>
        <item x="1144"/>
        <item x="1038"/>
        <item x="956"/>
        <item x="1064"/>
        <item x="736"/>
        <item x="1277"/>
        <item x="958"/>
        <item x="332"/>
        <item x="834"/>
        <item x="107"/>
        <item x="930"/>
        <item x="1227"/>
        <item x="169"/>
        <item x="1063"/>
        <item x="1001"/>
        <item x="1113"/>
        <item x="798"/>
        <item x="719"/>
        <item x="1149"/>
        <item x="7"/>
        <item x="8"/>
        <item x="917"/>
        <item x="9"/>
        <item x="6"/>
        <item x="503"/>
        <item x="510"/>
        <item x="700"/>
        <item x="1245"/>
        <item x="1214"/>
        <item x="1106"/>
        <item x="1241"/>
        <item x="1161"/>
        <item x="982"/>
        <item x="1240"/>
        <item x="156"/>
        <item x="1197"/>
        <item x="977"/>
        <item x="1028"/>
        <item x="826"/>
        <item x="1189"/>
        <item x="665"/>
        <item x="1140"/>
        <item x="1039"/>
        <item x="1173"/>
        <item x="1265"/>
        <item x="201"/>
        <item x="494"/>
        <item x="495"/>
        <item x="1168"/>
        <item x="326"/>
        <item x="926"/>
        <item x="671"/>
        <item x="1209"/>
        <item x="931"/>
        <item x="1185"/>
        <item x="981"/>
        <item x="1126"/>
        <item x="1184"/>
        <item x="738"/>
        <item x="1061"/>
        <item x="1095"/>
        <item x="159"/>
        <item x="161"/>
        <item x="160"/>
        <item x="1142"/>
        <item x="1005"/>
        <item x="1223"/>
        <item x="1204"/>
        <item x="1330"/>
        <item x="1194"/>
        <item x="1290"/>
        <item x="770"/>
        <item x="879"/>
        <item x="1174"/>
        <item x="885"/>
        <item x="1069"/>
        <item x="265"/>
        <item x="440"/>
        <item x="596"/>
        <item x="1200"/>
        <item x="1225"/>
        <item x="1248"/>
        <item x="68"/>
        <item x="30"/>
        <item x="29"/>
        <item x="980"/>
        <item x="1097"/>
        <item x="964"/>
        <item x="1032"/>
        <item x="578"/>
        <item x="1047"/>
        <item x="31"/>
        <item x="1217"/>
        <item x="438"/>
        <item x="631"/>
        <item x="407"/>
        <item x="1327"/>
        <item x="487"/>
        <item x="488"/>
        <item x="489"/>
        <item x="876"/>
        <item x="496"/>
        <item x="1098"/>
        <item x="1110"/>
        <item x="907"/>
        <item x="1262"/>
        <item x="1220"/>
        <item x="355"/>
        <item x="768"/>
        <item x="1031"/>
        <item x="176"/>
        <item x="174"/>
        <item x="1206"/>
        <item x="1264"/>
        <item x="1244"/>
        <item x="560"/>
        <item x="1340"/>
        <item x="446"/>
        <item x="1003"/>
        <item x="737"/>
        <item x="1221"/>
        <item x="1096"/>
        <item x="443"/>
        <item x="955"/>
        <item x="559"/>
        <item x="175"/>
        <item x="598"/>
        <item x="1122"/>
        <item x="1080"/>
        <item x="142"/>
        <item x="141"/>
        <item x="1143"/>
        <item x="957"/>
        <item x="807"/>
        <item x="808"/>
        <item x="97"/>
        <item x="100"/>
        <item x="99"/>
        <item x="98"/>
        <item x="1306"/>
        <item x="1023"/>
        <item x="1210"/>
        <item x="1155"/>
        <item x="108"/>
        <item x="168"/>
        <item x="397"/>
        <item x="1236"/>
        <item x="266"/>
        <item x="915"/>
        <item x="916"/>
        <item x="1108"/>
        <item x="1207"/>
        <item x="1082"/>
        <item x="1196"/>
        <item x="843"/>
        <item x="673"/>
        <item x="505"/>
        <item x="1138"/>
        <item x="216"/>
        <item x="215"/>
        <item x="877"/>
        <item x="214"/>
        <item x="146"/>
        <item x="597"/>
        <item x="173"/>
        <item x="789"/>
        <item x="771"/>
        <item x="1124"/>
        <item x="252"/>
        <item x="251"/>
        <item x="1295"/>
        <item x="255"/>
        <item x="257"/>
        <item x="256"/>
        <item x="33"/>
        <item x="32"/>
        <item x="1171"/>
        <item x="570"/>
        <item x="1335"/>
        <item x="1090"/>
        <item x="1310"/>
        <item x="1037"/>
        <item x="1160"/>
        <item x="1255"/>
        <item x="1150"/>
        <item x="846"/>
        <item x="1239"/>
        <item x="1121"/>
        <item x="1070"/>
        <item x="356"/>
        <item x="624"/>
        <item x="442"/>
        <item x="991"/>
        <item x="113"/>
        <item x="1238"/>
        <item x="1084"/>
        <item x="1289"/>
        <item x="13"/>
        <item x="1261"/>
        <item x="412"/>
        <item x="413"/>
        <item x="411"/>
        <item x="983"/>
        <item x="1195"/>
        <item x="1337"/>
        <item x="512"/>
        <item x="1111"/>
        <item x="1208"/>
        <item x="884"/>
        <item x="800"/>
        <item x="847"/>
        <item x="1152"/>
        <item x="1044"/>
        <item x="415"/>
        <item x="34"/>
        <item x="35"/>
        <item x="1256"/>
        <item x="1030"/>
        <item x="865"/>
        <item x="337"/>
        <item x="968"/>
        <item x="966"/>
        <item x="967"/>
        <item x="183"/>
        <item x="245"/>
        <item x="244"/>
        <item x="182"/>
        <item x="246"/>
        <item x="504"/>
        <item x="1015"/>
        <item x="898"/>
        <item x="1283"/>
        <item x="1016"/>
        <item x="1329"/>
        <item x="946"/>
        <item x="1299"/>
        <item x="914"/>
        <item x="1159"/>
        <item x="650"/>
        <item x="1272"/>
        <item x="1341"/>
        <item x="918"/>
        <item x="253"/>
        <item x="584"/>
        <item x="586"/>
        <item x="1102"/>
        <item x="646"/>
        <item x="755"/>
        <item x="1178"/>
        <item x="912"/>
        <item x="678"/>
        <item x="680"/>
        <item x="681"/>
        <item x="679"/>
        <item x="750"/>
        <item x="1260"/>
        <item x="938"/>
        <item x="550"/>
        <item x="616"/>
        <item x="1091"/>
        <item x="841"/>
        <item x="902"/>
        <item x="944"/>
        <item x="1137"/>
        <item x="949"/>
        <item x="1085"/>
        <item x="1243"/>
        <item x="1186"/>
        <item x="282"/>
        <item x="1205"/>
        <item x="1000"/>
        <item x="1118"/>
        <item x="1269"/>
        <item x="952"/>
        <item x="1179"/>
        <item x="467"/>
        <item x="481"/>
        <item x="891"/>
        <item x="316"/>
        <item x="317"/>
        <item x="318"/>
        <item x="1276"/>
        <item x="1116"/>
        <item x="1350"/>
        <item x="569"/>
        <item x="491"/>
        <item x="268"/>
        <item x="324"/>
        <item x="490"/>
        <item x="325"/>
        <item x="1305"/>
        <item x="194"/>
        <item x="195"/>
        <item x="196"/>
        <item x="1307"/>
        <item x="464"/>
        <item x="976"/>
        <item x="975"/>
        <item x="1172"/>
        <item x="1273"/>
        <item x="1086"/>
        <item x="296"/>
        <item x="292"/>
        <item x="290"/>
        <item x="295"/>
        <item x="291"/>
        <item x="297"/>
        <item x="293"/>
        <item x="294"/>
        <item x="985"/>
        <item x="1018"/>
        <item x="1019"/>
        <item x="1133"/>
        <item x="1280"/>
        <item x="1343"/>
        <item x="1020"/>
        <item x="1021"/>
        <item x="723"/>
        <item x="696"/>
        <item x="695"/>
        <item x="697"/>
        <item x="1268"/>
        <item x="779"/>
        <item x="1278"/>
        <item x="311"/>
        <item x="310"/>
        <item x="313"/>
        <item x="312"/>
        <item x="1216"/>
        <item x="1062"/>
        <item x="862"/>
        <item x="1146"/>
        <item x="456"/>
        <item x="1029"/>
        <item x="782"/>
        <item x="1076"/>
        <item x="1229"/>
        <item x="886"/>
        <item x="1285"/>
        <item x="1287"/>
        <item x="1303"/>
        <item x="1304"/>
        <item x="1302"/>
        <item x="581"/>
        <item x="153"/>
        <item x="155"/>
        <item x="154"/>
        <item x="1081"/>
        <item x="1040"/>
        <item x="941"/>
        <item x="1119"/>
        <item x="1328"/>
        <item x="1325"/>
        <item x="1083"/>
        <item x="1213"/>
        <item x="1284"/>
        <item x="1253"/>
        <item x="1224"/>
        <item x="1100"/>
        <item x="157"/>
        <item x="389"/>
        <item x="390"/>
        <item x="521"/>
        <item x="1190"/>
        <item x="1258"/>
        <item x="1275"/>
        <item x="1222"/>
        <item x="899"/>
        <item x="1145"/>
        <item x="1125"/>
        <item x="1226"/>
        <item x="942"/>
        <item x="943"/>
        <item x="954"/>
        <item x="1215"/>
        <item x="1321"/>
        <item x="1270"/>
        <item x="1128"/>
        <item x="988"/>
        <item x="1279"/>
        <item x="739"/>
        <item x="1141"/>
        <item x="1228"/>
        <item x="871"/>
        <item x="872"/>
        <item x="1247"/>
        <item x="1312"/>
        <item x="1158"/>
        <item x="547"/>
        <item x="545"/>
        <item x="546"/>
        <item x="1286"/>
        <item x="1187"/>
        <item x="1191"/>
        <item x="740"/>
        <item x="682"/>
        <item x="1048"/>
        <item x="1157"/>
        <item x="1147"/>
        <item x="1281"/>
        <item x="1320"/>
        <item x="87"/>
        <item x="1073"/>
        <item x="1237"/>
        <item x="74"/>
        <item x="1166"/>
        <item x="77"/>
        <item x="75"/>
        <item x="1259"/>
        <item x="383"/>
        <item x="381"/>
        <item x="384"/>
        <item x="382"/>
        <item x="380"/>
        <item x="1336"/>
        <item x="1182"/>
        <item x="1293"/>
        <item x="1346"/>
        <item x="1318"/>
        <item x="1298"/>
        <item x="1292"/>
        <item x="462"/>
        <item x="1319"/>
        <item x="1317"/>
        <item x="1198"/>
        <item x="1266"/>
        <item x="1315"/>
        <item x="1055"/>
        <item x="1249"/>
        <item x="1348"/>
        <item x="1308"/>
        <item x="1323"/>
        <item x="924"/>
        <item x="859"/>
        <item x="1338"/>
        <item x="1202"/>
        <item x="1201"/>
        <item x="1203"/>
        <item x="1316"/>
        <item x="1339"/>
        <item x="1218"/>
        <item x="1263"/>
        <item x="1334"/>
        <item x="1344"/>
        <item x="1291"/>
        <item x="1342"/>
        <item x="1274"/>
        <item x="987"/>
        <item x="1347"/>
        <item x="1309"/>
        <item x="1250"/>
        <item x="1251"/>
        <item x="1071"/>
        <item x="1296"/>
        <item x="1345"/>
        <item x="832"/>
        <item x="1333"/>
        <item x="1297"/>
        <item x="1313"/>
        <item x="1349"/>
        <item x="1322"/>
        <item x="1041"/>
        <item x="93"/>
        <item t="default"/>
      </items>
    </pivotField>
    <pivotField compact="0" outline="0" showAll="0"/>
    <pivotField compact="0" outline="0" showAll="0">
      <items count="416">
        <item m="1" x="272"/>
        <item m="1" x="312"/>
        <item m="1" x="284"/>
        <item m="1" x="326"/>
        <item m="1" x="402"/>
        <item m="1" x="276"/>
        <item m="1" x="354"/>
        <item m="1" x="368"/>
        <item m="1" x="361"/>
        <item m="1" x="381"/>
        <item m="1" x="367"/>
        <item m="1" x="341"/>
        <item m="1" x="290"/>
        <item m="1" x="339"/>
        <item m="1" x="235"/>
        <item m="1" x="267"/>
        <item m="1" x="313"/>
        <item m="1" x="241"/>
        <item m="1" x="331"/>
        <item m="1" x="298"/>
        <item m="1" x="264"/>
        <item m="1" x="334"/>
        <item m="1" x="207"/>
        <item m="1" x="253"/>
        <item m="1" x="227"/>
        <item m="1" x="400"/>
        <item m="1" x="310"/>
        <item m="1" x="215"/>
        <item m="1" x="333"/>
        <item m="1" x="362"/>
        <item m="1" x="309"/>
        <item m="1" x="378"/>
        <item m="1" x="357"/>
        <item m="1" x="243"/>
        <item m="1" x="214"/>
        <item m="1" x="269"/>
        <item m="1" x="266"/>
        <item m="1" x="397"/>
        <item m="1" x="366"/>
        <item m="1" x="373"/>
        <item m="1" x="363"/>
        <item m="1" x="404"/>
        <item m="1" x="407"/>
        <item m="1" x="353"/>
        <item m="1" x="410"/>
        <item m="1" x="223"/>
        <item m="1" x="261"/>
        <item m="1" x="409"/>
        <item m="1" x="325"/>
        <item m="1" x="412"/>
        <item m="1" x="371"/>
        <item m="1" x="324"/>
        <item m="1" x="283"/>
        <item m="1" x="316"/>
        <item m="1" x="387"/>
        <item m="1" x="347"/>
        <item m="1" x="225"/>
        <item m="1" x="337"/>
        <item m="1" x="240"/>
        <item m="1" x="211"/>
        <item m="1" x="254"/>
        <item m="1" x="305"/>
        <item m="1" x="348"/>
        <item m="1" x="364"/>
        <item m="1" x="295"/>
        <item m="1" x="306"/>
        <item m="1" x="251"/>
        <item m="1" x="256"/>
        <item m="1" x="340"/>
        <item m="1" x="343"/>
        <item m="1" x="289"/>
        <item m="1" x="403"/>
        <item m="1" x="208"/>
        <item m="1" x="220"/>
        <item m="1" x="231"/>
        <item m="1" x="370"/>
        <item m="1" x="383"/>
        <item m="1" x="399"/>
        <item m="1" x="317"/>
        <item m="1" x="332"/>
        <item m="1" x="393"/>
        <item m="1" x="388"/>
        <item m="1" x="396"/>
        <item m="1" x="384"/>
        <item m="1" x="355"/>
        <item m="1" x="234"/>
        <item m="1" x="244"/>
        <item m="1" x="389"/>
        <item m="1" x="218"/>
        <item m="1" x="246"/>
        <item m="1" x="287"/>
        <item m="1" x="322"/>
        <item m="1" x="300"/>
        <item m="1" x="248"/>
        <item m="1" x="247"/>
        <item m="1" x="230"/>
        <item m="1" x="391"/>
        <item m="1" x="315"/>
        <item m="1" x="255"/>
        <item m="1" x="260"/>
        <item m="1" x="320"/>
        <item m="1" x="265"/>
        <item m="1" x="411"/>
        <item m="1" x="372"/>
        <item m="1" x="319"/>
        <item m="1" x="258"/>
        <item m="1" x="210"/>
        <item m="1" x="414"/>
        <item m="1" x="212"/>
        <item m="1" x="226"/>
        <item m="1" x="228"/>
        <item m="1" x="307"/>
        <item m="1" x="346"/>
        <item m="1" x="239"/>
        <item m="1" x="281"/>
        <item m="1" x="380"/>
        <item m="1" x="395"/>
        <item m="1" x="328"/>
        <item m="1" x="221"/>
        <item m="1" x="268"/>
        <item m="1" x="213"/>
        <item m="1" x="311"/>
        <item m="1" x="216"/>
        <item m="1" x="219"/>
        <item m="1" x="335"/>
        <item m="1" x="327"/>
        <item m="1" x="330"/>
        <item m="1" x="321"/>
        <item m="1" x="377"/>
        <item m="1" x="249"/>
        <item m="1" x="358"/>
        <item m="1" x="280"/>
        <item m="1" x="297"/>
        <item m="1" x="352"/>
        <item m="1" x="382"/>
        <item m="1" x="356"/>
        <item m="1" x="349"/>
        <item m="1" x="344"/>
        <item m="1" x="350"/>
        <item m="1" x="365"/>
        <item m="1" x="293"/>
        <item m="1" x="292"/>
        <item m="1" x="345"/>
        <item m="1" x="273"/>
        <item m="1" x="270"/>
        <item m="1" x="308"/>
        <item m="1" x="302"/>
        <item m="1" x="277"/>
        <item m="1" x="401"/>
        <item m="1" x="392"/>
        <item m="1" x="338"/>
        <item m="1" x="291"/>
        <item m="1" x="222"/>
        <item m="1" x="303"/>
        <item m="1" x="359"/>
        <item m="1" x="237"/>
        <item m="1" x="285"/>
        <item m="1" x="279"/>
        <item m="1" x="286"/>
        <item m="1" x="232"/>
        <item m="1" x="262"/>
        <item m="1" x="376"/>
        <item m="1" x="336"/>
        <item m="1" x="238"/>
        <item m="1" x="323"/>
        <item m="1" x="329"/>
        <item m="1" x="301"/>
        <item m="1" x="408"/>
        <item m="1" x="242"/>
        <item m="1" x="390"/>
        <item m="1" x="406"/>
        <item m="1" x="275"/>
        <item m="1" x="394"/>
        <item m="1" x="405"/>
        <item m="1" x="217"/>
        <item m="1" x="209"/>
        <item m="1" x="379"/>
        <item m="1" x="229"/>
        <item m="1" x="342"/>
        <item m="1" x="252"/>
        <item m="1" x="360"/>
        <item m="1" x="413"/>
        <item m="1" x="375"/>
        <item m="1" x="282"/>
        <item m="1" x="263"/>
        <item m="1" x="236"/>
        <item m="1" x="369"/>
        <item m="1" x="288"/>
        <item m="1" x="257"/>
        <item m="1" x="271"/>
        <item m="1" x="385"/>
        <item m="1" x="299"/>
        <item m="1" x="398"/>
        <item m="1" x="386"/>
        <item m="1" x="250"/>
        <item m="1" x="296"/>
        <item m="1" x="351"/>
        <item m="1" x="318"/>
        <item m="1" x="245"/>
        <item m="1" x="233"/>
        <item m="1" x="294"/>
        <item m="1" x="304"/>
        <item m="1" x="278"/>
        <item m="1" x="314"/>
        <item m="1" x="224"/>
        <item m="1" x="274"/>
        <item m="1" x="374"/>
        <item m="1" x="259"/>
        <item x="0"/>
        <item x="1"/>
        <item x="2"/>
        <item x="3"/>
        <item x="4"/>
        <item x="5"/>
        <item x="6"/>
        <item n="D"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t="default"/>
      </items>
    </pivotField>
    <pivotField compact="0" outline="0" showAll="0"/>
    <pivotField compact="0" outline="0" showAll="0"/>
    <pivotField compact="0" outline="0" showAll="0"/>
    <pivotField compact="0" outline="0" showAll="0"/>
    <pivotField compact="0" numFmtId="9" outline="0" showAll="0"/>
    <pivotField dataField="1" compact="0" outline="0" showAll="0">
      <items count="27">
        <item x="25"/>
        <item x="24"/>
        <item x="23"/>
        <item x="22"/>
        <item x="21"/>
        <item x="19"/>
        <item x="16"/>
        <item x="20"/>
        <item x="14"/>
        <item x="13"/>
        <item x="9"/>
        <item x="11"/>
        <item x="8"/>
        <item x="4"/>
        <item x="6"/>
        <item x="7"/>
        <item x="1"/>
        <item x="5"/>
        <item x="2"/>
        <item x="0"/>
        <item x="3"/>
        <item x="12"/>
        <item x="15"/>
        <item x="10"/>
        <item x="17"/>
        <item x="18"/>
        <item t="default"/>
      </items>
    </pivotField>
    <pivotField compact="0" outline="0" showAll="0"/>
    <pivotField compact="0" outline="0" showAll="0"/>
  </pivotFields>
  <rowItems count="1">
    <i/>
  </rowItems>
  <colItems count="1">
    <i/>
  </colItems>
  <dataFields count="1">
    <dataField name="Average of rating" fld="8" subtotal="average" baseField="0"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61BBB68-0EB6-4265-90BF-D5FF19BEDBC8}" name="PivotTable3"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6">
  <location ref="E38:E39" firstHeaderRow="1" firstDataRow="1" firstDataCol="0"/>
  <pivotFields count="11">
    <pivotField compact="0" outline="0" showAll="0">
      <items count="1352">
        <item x="533"/>
        <item x="18"/>
        <item x="200"/>
        <item x="166"/>
        <item x="90"/>
        <item x="12"/>
        <item x="178"/>
        <item x="179"/>
        <item x="422"/>
        <item x="500"/>
        <item x="273"/>
        <item x="250"/>
        <item x="618"/>
        <item x="20"/>
        <item x="1170"/>
        <item x="19"/>
        <item x="555"/>
        <item x="728"/>
        <item x="275"/>
        <item x="131"/>
        <item x="133"/>
        <item x="105"/>
        <item x="392"/>
        <item x="622"/>
        <item x="432"/>
        <item x="576"/>
        <item x="475"/>
        <item x="1135"/>
        <item x="927"/>
        <item x="850"/>
        <item x="1067"/>
        <item x="575"/>
        <item x="91"/>
        <item x="27"/>
        <item x="730"/>
        <item x="305"/>
        <item x="136"/>
        <item x="418"/>
        <item x="674"/>
        <item x="1011"/>
        <item x="378"/>
        <item x="243"/>
        <item x="319"/>
        <item x="339"/>
        <item x="163"/>
        <item x="449"/>
        <item x="127"/>
        <item x="334"/>
        <item x="645"/>
        <item x="795"/>
        <item x="112"/>
        <item x="851"/>
        <item x="963"/>
        <item x="1007"/>
        <item x="528"/>
        <item x="947"/>
        <item x="396"/>
        <item x="394"/>
        <item x="123"/>
        <item x="399"/>
        <item x="775"/>
        <item x="538"/>
        <item x="463"/>
        <item x="694"/>
        <item x="599"/>
        <item x="548"/>
        <item x="628"/>
        <item x="905"/>
        <item x="102"/>
        <item x="537"/>
        <item x="729"/>
        <item x="636"/>
        <item x="781"/>
        <item x="785"/>
        <item x="848"/>
        <item x="763"/>
        <item x="830"/>
        <item x="205"/>
        <item x="579"/>
        <item x="485"/>
        <item x="670"/>
        <item x="469"/>
        <item x="601"/>
        <item x="517"/>
        <item x="733"/>
        <item x="349"/>
        <item x="247"/>
        <item x="562"/>
        <item x="358"/>
        <item x="125"/>
        <item x="452"/>
        <item x="40"/>
        <item x="65"/>
        <item x="448"/>
        <item x="64"/>
        <item x="352"/>
        <item x="267"/>
        <item x="343"/>
        <item x="375"/>
        <item x="406"/>
        <item x="903"/>
        <item x="574"/>
        <item x="508"/>
        <item x="992"/>
        <item x="692"/>
        <item x="706"/>
        <item x="667"/>
        <item x="973"/>
        <item x="767"/>
        <item x="614"/>
        <item x="805"/>
        <item x="812"/>
        <item x="549"/>
        <item x="788"/>
        <item x="745"/>
        <item x="840"/>
        <item x="498"/>
        <item x="386"/>
        <item x="249"/>
        <item x="150"/>
        <item x="658"/>
        <item x="209"/>
        <item x="385"/>
        <item x="167"/>
        <item x="368"/>
        <item x="1043"/>
        <item x="186"/>
        <item x="433"/>
        <item x="685"/>
        <item x="502"/>
        <item x="689"/>
        <item x="217"/>
        <item x="347"/>
        <item x="470"/>
        <item x="589"/>
        <item x="336"/>
        <item x="741"/>
        <item x="1"/>
        <item x="2"/>
        <item x="192"/>
        <item x="883"/>
        <item x="998"/>
        <item x="189"/>
        <item x="430"/>
        <item x="594"/>
        <item x="638"/>
        <item x="1324"/>
        <item x="341"/>
        <item x="276"/>
        <item x="218"/>
        <item x="602"/>
        <item x="427"/>
        <item x="424"/>
        <item x="1162"/>
        <item x="239"/>
        <item x="237"/>
        <item x="748"/>
        <item x="70"/>
        <item x="410"/>
        <item x="515"/>
        <item x="14"/>
        <item x="15"/>
        <item x="536"/>
        <item x="314"/>
        <item x="417"/>
        <item x="344"/>
        <item x="61"/>
        <item x="164"/>
        <item x="165"/>
        <item x="661"/>
        <item x="44"/>
        <item x="92"/>
        <item x="279"/>
        <item x="180"/>
        <item x="181"/>
        <item x="206"/>
        <item x="37"/>
        <item x="149"/>
        <item x="359"/>
        <item x="230"/>
        <item x="468"/>
        <item x="83"/>
        <item x="148"/>
        <item x="222"/>
        <item x="530"/>
        <item x="887"/>
        <item x="240"/>
        <item x="711"/>
        <item x="820"/>
        <item x="80"/>
        <item x="357"/>
        <item x="11"/>
        <item x="571"/>
        <item x="663"/>
        <item x="479"/>
        <item x="280"/>
        <item x="1169"/>
        <item x="419"/>
        <item x="420"/>
        <item x="542"/>
        <item x="793"/>
        <item x="714"/>
        <item x="722"/>
        <item x="143"/>
        <item x="10"/>
        <item x="416"/>
        <item x="82"/>
        <item x="974"/>
        <item x="864"/>
        <item x="405"/>
        <item x="1036"/>
        <item x="572"/>
        <item x="322"/>
        <item x="16"/>
        <item x="794"/>
        <item x="833"/>
        <item x="669"/>
        <item x="223"/>
        <item x="704"/>
        <item x="791"/>
        <item x="687"/>
        <item x="705"/>
        <item x="298"/>
        <item x="130"/>
        <item x="716"/>
        <item x="573"/>
        <item x="54"/>
        <item x="1052"/>
        <item x="506"/>
        <item x="272"/>
        <item x="897"/>
        <item x="541"/>
        <item x="5"/>
        <item x="379"/>
        <item x="53"/>
        <item x="309"/>
        <item x="784"/>
        <item x="213"/>
        <item x="106"/>
        <item x="842"/>
        <item x="439"/>
        <item x="351"/>
        <item x="519"/>
        <item x="219"/>
        <item x="117"/>
        <item x="590"/>
        <item x="996"/>
        <item x="72"/>
        <item x="210"/>
        <item x="269"/>
        <item x="348"/>
        <item x="969"/>
        <item x="760"/>
        <item x="137"/>
        <item x="906"/>
        <item x="698"/>
        <item x="387"/>
        <item x="71"/>
        <item x="908"/>
        <item x="1105"/>
        <item x="145"/>
        <item x="270"/>
        <item x="47"/>
        <item x="364"/>
        <item x="409"/>
        <item x="391"/>
        <item x="1087"/>
        <item x="426"/>
        <item x="1112"/>
        <item x="814"/>
        <item x="818"/>
        <item x="138"/>
        <item x="58"/>
        <item x="718"/>
        <item x="831"/>
        <item x="880"/>
        <item x="819"/>
        <item x="666"/>
        <item x="320"/>
        <item x="371"/>
        <item x="787"/>
        <item x="869"/>
        <item x="920"/>
        <item x="81"/>
        <item x="735"/>
        <item x="199"/>
        <item x="38"/>
        <item x="49"/>
        <item x="619"/>
        <item x="643"/>
        <item x="642"/>
        <item x="904"/>
        <item x="817"/>
        <item x="24"/>
        <item x="94"/>
        <item x="220"/>
        <item x="686"/>
        <item x="158"/>
        <item x="353"/>
        <item x="945"/>
        <item x="144"/>
        <item x="882"/>
        <item x="776"/>
        <item x="459"/>
        <item x="1079"/>
        <item x="857"/>
        <item x="823"/>
        <item x="627"/>
        <item x="435"/>
        <item x="777"/>
        <item x="1075"/>
        <item x="52"/>
        <item x="522"/>
        <item x="724"/>
        <item x="804"/>
        <item x="780"/>
        <item x="302"/>
        <item x="3"/>
        <item x="4"/>
        <item x="458"/>
        <item x="139"/>
        <item x="677"/>
        <item x="119"/>
        <item x="525"/>
        <item x="499"/>
        <item x="425"/>
        <item x="342"/>
        <item x="1212"/>
        <item x="1331"/>
        <item x="979"/>
        <item x="529"/>
        <item x="543"/>
        <item x="610"/>
        <item x="1114"/>
        <item x="455"/>
        <item x="278"/>
        <item x="465"/>
        <item x="235"/>
        <item x="234"/>
        <item x="236"/>
        <item x="88"/>
        <item x="401"/>
        <item x="402"/>
        <item x="501"/>
        <item x="51"/>
        <item x="232"/>
        <item x="231"/>
        <item x="852"/>
        <item x="1235"/>
        <item x="656"/>
        <item x="632"/>
        <item x="948"/>
        <item x="838"/>
        <item x="321"/>
        <item x="421"/>
        <item x="743"/>
        <item x="0"/>
        <item x="57"/>
        <item x="554"/>
        <item x="593"/>
        <item x="518"/>
        <item x="84"/>
        <item x="657"/>
        <item x="606"/>
        <item x="710"/>
        <item x="901"/>
        <item x="1013"/>
        <item x="42"/>
        <item x="772"/>
        <item x="233"/>
        <item x="241"/>
        <item x="721"/>
        <item x="720"/>
        <item x="431"/>
        <item x="937"/>
        <item x="605"/>
        <item x="511"/>
        <item x="202"/>
        <item x="328"/>
        <item x="124"/>
        <item x="742"/>
        <item x="878"/>
        <item x="629"/>
        <item x="868"/>
        <item x="790"/>
        <item x="476"/>
        <item x="978"/>
        <item x="228"/>
        <item x="373"/>
        <item x="372"/>
        <item x="480"/>
        <item x="41"/>
        <item x="940"/>
        <item x="184"/>
        <item x="1088"/>
        <item x="362"/>
        <item x="535"/>
        <item x="608"/>
        <item x="950"/>
        <item x="1230"/>
        <item x="861"/>
        <item x="621"/>
        <item x="744"/>
        <item x="300"/>
        <item x="873"/>
        <item x="400"/>
        <item x="1033"/>
        <item x="451"/>
        <item x="471"/>
        <item x="126"/>
        <item x="668"/>
        <item x="25"/>
        <item x="703"/>
        <item x="177"/>
        <item x="534"/>
        <item x="497"/>
        <item x="367"/>
        <item x="769"/>
        <item x="1077"/>
        <item x="870"/>
        <item x="259"/>
        <item x="398"/>
        <item x="773"/>
        <item x="62"/>
        <item x="329"/>
        <item x="212"/>
        <item x="909"/>
        <item x="445"/>
        <item x="1136"/>
        <item x="583"/>
        <item x="1242"/>
        <item x="162"/>
        <item x="110"/>
        <item x="1326"/>
        <item x="66"/>
        <item x="828"/>
        <item x="913"/>
        <item x="303"/>
        <item x="653"/>
        <item x="953"/>
        <item x="565"/>
        <item x="726"/>
        <item x="170"/>
        <item x="221"/>
        <item x="414"/>
        <item x="482"/>
        <item x="288"/>
        <item x="277"/>
        <item x="286"/>
        <item x="484"/>
        <item x="369"/>
        <item x="262"/>
        <item x="315"/>
        <item x="284"/>
        <item x="289"/>
        <item x="263"/>
        <item x="287"/>
        <item x="526"/>
        <item x="483"/>
        <item x="285"/>
        <item x="264"/>
        <item x="524"/>
        <item x="647"/>
        <item x="835"/>
        <item x="36"/>
        <item x="799"/>
        <item x="972"/>
        <item x="457"/>
        <item x="135"/>
        <item x="227"/>
        <item x="67"/>
        <item x="473"/>
        <item x="388"/>
        <item x="50"/>
        <item x="1002"/>
        <item x="374"/>
        <item x="654"/>
        <item x="304"/>
        <item x="1068"/>
        <item x="640"/>
        <item x="551"/>
        <item x="639"/>
        <item x="79"/>
        <item x="1183"/>
        <item x="377"/>
        <item x="762"/>
        <item x="172"/>
        <item x="558"/>
        <item x="56"/>
        <item x="556"/>
        <item x="472"/>
        <item x="434"/>
        <item x="477"/>
        <item x="635"/>
        <item x="702"/>
        <item x="444"/>
        <item x="625"/>
        <item x="516"/>
        <item x="827"/>
        <item x="717"/>
        <item x="960"/>
        <item x="644"/>
        <item x="453"/>
        <item x="308"/>
        <item x="95"/>
        <item x="1089"/>
        <item x="611"/>
        <item x="612"/>
        <item x="999"/>
        <item x="1288"/>
        <item x="557"/>
        <item x="816"/>
        <item x="198"/>
        <item x="923"/>
        <item x="116"/>
        <item x="115"/>
        <item x="120"/>
        <item x="600"/>
        <item x="641"/>
        <item x="532"/>
        <item x="936"/>
        <item x="474"/>
        <item x="299"/>
        <item x="1177"/>
        <item x="238"/>
        <item x="1006"/>
        <item x="466"/>
        <item x="764"/>
        <item x="478"/>
        <item x="725"/>
        <item x="531"/>
        <item x="754"/>
        <item x="43"/>
        <item x="1049"/>
        <item x="85"/>
        <item x="568"/>
        <item x="633"/>
        <item x="197"/>
        <item x="858"/>
        <item x="676"/>
        <item x="1156"/>
        <item x="839"/>
        <item x="751"/>
        <item x="566"/>
        <item x="895"/>
        <item x="1134"/>
        <item x="896"/>
        <item x="1107"/>
        <item x="567"/>
        <item x="242"/>
        <item x="447"/>
        <item x="147"/>
        <item x="89"/>
        <item x="229"/>
        <item x="254"/>
        <item x="866"/>
        <item x="971"/>
        <item x="875"/>
        <item x="60"/>
        <item x="708"/>
        <item x="441"/>
        <item x="1093"/>
        <item x="281"/>
        <item x="932"/>
        <item x="664"/>
        <item x="104"/>
        <item x="395"/>
        <item x="118"/>
        <item x="346"/>
        <item x="749"/>
        <item x="335"/>
        <item x="688"/>
        <item x="615"/>
        <item x="1025"/>
        <item x="461"/>
        <item x="185"/>
        <item x="323"/>
        <item x="1010"/>
        <item x="363"/>
        <item x="140"/>
        <item x="595"/>
        <item x="604"/>
        <item x="1117"/>
        <item x="507"/>
        <item x="450"/>
        <item x="208"/>
        <item x="1050"/>
        <item x="588"/>
        <item x="327"/>
        <item x="393"/>
        <item x="783"/>
        <item x="211"/>
        <item x="376"/>
        <item x="890"/>
        <item x="1027"/>
        <item x="340"/>
        <item x="1175"/>
        <item x="539"/>
        <item x="691"/>
        <item x="617"/>
        <item x="825"/>
        <item x="824"/>
        <item x="712"/>
        <item x="690"/>
        <item x="580"/>
        <item x="961"/>
        <item x="191"/>
        <item x="523"/>
        <item x="1026"/>
        <item x="307"/>
        <item x="86"/>
        <item x="709"/>
        <item x="260"/>
        <item x="1132"/>
        <item x="171"/>
        <item x="423"/>
        <item x="283"/>
        <item x="59"/>
        <item x="796"/>
        <item x="454"/>
        <item x="699"/>
        <item x="757"/>
        <item x="403"/>
        <item x="248"/>
        <item x="1252"/>
        <item x="132"/>
        <item x="1246"/>
        <item x="659"/>
        <item x="727"/>
        <item x="1129"/>
        <item x="922"/>
        <item x="365"/>
        <item x="122"/>
        <item x="69"/>
        <item x="370"/>
        <item x="786"/>
        <item x="684"/>
        <item x="894"/>
        <item x="860"/>
        <item x="26"/>
        <item x="811"/>
        <item x="1074"/>
        <item x="48"/>
        <item x="46"/>
        <item x="134"/>
        <item x="651"/>
        <item x="429"/>
        <item x="207"/>
        <item x="55"/>
        <item x="21"/>
        <item x="23"/>
        <item x="22"/>
        <item x="634"/>
        <item x="925"/>
        <item x="829"/>
        <item x="301"/>
        <item x="856"/>
        <item x="306"/>
        <item x="17"/>
        <item x="1115"/>
        <item x="527"/>
        <item x="965"/>
        <item x="330"/>
        <item x="331"/>
        <item x="564"/>
        <item x="603"/>
        <item x="436"/>
        <item x="613"/>
        <item x="962"/>
        <item x="1042"/>
        <item x="761"/>
        <item x="76"/>
        <item x="78"/>
        <item x="1014"/>
        <item x="888"/>
        <item x="675"/>
        <item x="1012"/>
        <item x="261"/>
        <item x="460"/>
        <item x="933"/>
        <item x="715"/>
        <item x="683"/>
        <item x="338"/>
        <item x="408"/>
        <item x="620"/>
        <item x="63"/>
        <item x="758"/>
        <item x="1282"/>
        <item x="1300"/>
        <item x="655"/>
        <item x="648"/>
        <item x="1181"/>
        <item x="274"/>
        <item x="493"/>
        <item x="774"/>
        <item x="188"/>
        <item x="1059"/>
        <item x="492"/>
        <item x="1053"/>
        <item x="1257"/>
        <item x="995"/>
        <item x="821"/>
        <item x="822"/>
        <item x="333"/>
        <item x="609"/>
        <item x="803"/>
        <item x="1254"/>
        <item x="652"/>
        <item x="1045"/>
        <item x="1046"/>
        <item x="1332"/>
        <item x="1054"/>
        <item x="552"/>
        <item x="553"/>
        <item x="986"/>
        <item x="1233"/>
        <item x="1008"/>
        <item x="1211"/>
        <item x="1199"/>
        <item x="1267"/>
        <item x="919"/>
        <item x="881"/>
        <item x="1154"/>
        <item x="911"/>
        <item x="649"/>
        <item x="354"/>
        <item x="731"/>
        <item x="1035"/>
        <item x="797"/>
        <item x="1301"/>
        <item x="759"/>
        <item x="623"/>
        <item x="734"/>
        <item x="989"/>
        <item x="802"/>
        <item x="747"/>
        <item x="910"/>
        <item x="28"/>
        <item x="1078"/>
        <item x="1060"/>
        <item x="152"/>
        <item x="151"/>
        <item x="193"/>
        <item x="561"/>
        <item x="509"/>
        <item x="1176"/>
        <item x="732"/>
        <item x="889"/>
        <item x="701"/>
        <item x="753"/>
        <item x="520"/>
        <item x="514"/>
        <item x="1192"/>
        <item x="997"/>
        <item x="845"/>
        <item x="934"/>
        <item x="810"/>
        <item x="809"/>
        <item x="707"/>
        <item x="404"/>
        <item x="630"/>
        <item x="350"/>
        <item x="1056"/>
        <item x="1101"/>
        <item x="849"/>
        <item x="1066"/>
        <item x="1109"/>
        <item x="746"/>
        <item x="928"/>
        <item x="1271"/>
        <item x="225"/>
        <item x="224"/>
        <item x="109"/>
        <item x="1131"/>
        <item x="226"/>
        <item x="1167"/>
        <item x="190"/>
        <item x="853"/>
        <item x="929"/>
        <item x="428"/>
        <item x="1094"/>
        <item x="836"/>
        <item x="1232"/>
        <item x="582"/>
        <item x="96"/>
        <item x="360"/>
        <item x="863"/>
        <item x="1151"/>
        <item x="1009"/>
        <item x="935"/>
        <item x="1004"/>
        <item x="994"/>
        <item x="844"/>
        <item x="855"/>
        <item x="585"/>
        <item x="587"/>
        <item x="765"/>
        <item x="837"/>
        <item x="39"/>
        <item x="892"/>
        <item x="1017"/>
        <item x="1314"/>
        <item x="1165"/>
        <item x="874"/>
        <item x="203"/>
        <item x="951"/>
        <item x="1188"/>
        <item x="129"/>
        <item x="813"/>
        <item x="101"/>
        <item x="756"/>
        <item x="867"/>
        <item x="592"/>
        <item x="591"/>
        <item x="1104"/>
        <item x="345"/>
        <item x="204"/>
        <item x="1163"/>
        <item x="626"/>
        <item x="544"/>
        <item x="437"/>
        <item x="959"/>
        <item x="103"/>
        <item x="1022"/>
        <item x="662"/>
        <item x="121"/>
        <item x="271"/>
        <item x="187"/>
        <item x="1120"/>
        <item x="1057"/>
        <item x="693"/>
        <item x="486"/>
        <item x="1092"/>
        <item x="540"/>
        <item x="73"/>
        <item x="258"/>
        <item x="766"/>
        <item x="607"/>
        <item x="921"/>
        <item x="792"/>
        <item x="1024"/>
        <item x="513"/>
        <item x="1148"/>
        <item x="1072"/>
        <item x="801"/>
        <item x="806"/>
        <item x="45"/>
        <item x="1123"/>
        <item x="114"/>
        <item x="778"/>
        <item x="361"/>
        <item x="1294"/>
        <item x="1234"/>
        <item x="1034"/>
        <item x="577"/>
        <item x="984"/>
        <item x="637"/>
        <item x="1231"/>
        <item x="993"/>
        <item x="1311"/>
        <item x="1153"/>
        <item x="752"/>
        <item x="970"/>
        <item x="1180"/>
        <item x="815"/>
        <item x="660"/>
        <item x="854"/>
        <item x="1130"/>
        <item x="366"/>
        <item x="128"/>
        <item x="990"/>
        <item x="1193"/>
        <item x="713"/>
        <item x="1058"/>
        <item x="1127"/>
        <item x="1164"/>
        <item x="1139"/>
        <item x="1065"/>
        <item x="1219"/>
        <item x="939"/>
        <item x="900"/>
        <item x="1099"/>
        <item x="1051"/>
        <item x="563"/>
        <item x="893"/>
        <item x="111"/>
        <item x="1103"/>
        <item x="672"/>
        <item x="1144"/>
        <item x="1038"/>
        <item x="956"/>
        <item x="1064"/>
        <item x="736"/>
        <item x="1277"/>
        <item x="958"/>
        <item x="332"/>
        <item x="834"/>
        <item x="107"/>
        <item x="930"/>
        <item x="1227"/>
        <item x="169"/>
        <item x="1063"/>
        <item x="1001"/>
        <item x="1113"/>
        <item x="798"/>
        <item x="719"/>
        <item x="1149"/>
        <item x="7"/>
        <item x="8"/>
        <item x="917"/>
        <item x="9"/>
        <item x="6"/>
        <item x="503"/>
        <item x="510"/>
        <item x="700"/>
        <item x="1245"/>
        <item x="1214"/>
        <item x="1106"/>
        <item x="1241"/>
        <item x="1161"/>
        <item x="982"/>
        <item x="1240"/>
        <item x="156"/>
        <item x="1197"/>
        <item x="977"/>
        <item x="1028"/>
        <item x="826"/>
        <item x="1189"/>
        <item x="665"/>
        <item x="1140"/>
        <item x="1039"/>
        <item x="1173"/>
        <item x="1265"/>
        <item x="201"/>
        <item x="494"/>
        <item x="495"/>
        <item x="1168"/>
        <item x="326"/>
        <item x="926"/>
        <item x="671"/>
        <item x="1209"/>
        <item x="931"/>
        <item x="1185"/>
        <item x="981"/>
        <item x="1126"/>
        <item x="1184"/>
        <item x="738"/>
        <item x="1061"/>
        <item x="1095"/>
        <item x="159"/>
        <item x="161"/>
        <item x="160"/>
        <item x="1142"/>
        <item x="1005"/>
        <item x="1223"/>
        <item x="1204"/>
        <item x="1330"/>
        <item x="1194"/>
        <item x="1290"/>
        <item x="770"/>
        <item x="879"/>
        <item x="1174"/>
        <item x="885"/>
        <item x="1069"/>
        <item x="265"/>
        <item x="440"/>
        <item x="596"/>
        <item x="1200"/>
        <item x="1225"/>
        <item x="1248"/>
        <item x="68"/>
        <item x="30"/>
        <item x="29"/>
        <item x="980"/>
        <item x="1097"/>
        <item x="964"/>
        <item x="1032"/>
        <item x="578"/>
        <item x="1047"/>
        <item x="31"/>
        <item x="1217"/>
        <item x="438"/>
        <item x="631"/>
        <item x="407"/>
        <item x="1327"/>
        <item x="487"/>
        <item x="488"/>
        <item x="489"/>
        <item x="876"/>
        <item x="496"/>
        <item x="1098"/>
        <item x="1110"/>
        <item x="907"/>
        <item x="1262"/>
        <item x="1220"/>
        <item x="355"/>
        <item x="768"/>
        <item x="1031"/>
        <item x="176"/>
        <item x="174"/>
        <item x="1206"/>
        <item x="1264"/>
        <item x="1244"/>
        <item x="560"/>
        <item x="1340"/>
        <item x="446"/>
        <item x="1003"/>
        <item x="737"/>
        <item x="1221"/>
        <item x="1096"/>
        <item x="443"/>
        <item x="955"/>
        <item x="559"/>
        <item x="175"/>
        <item x="598"/>
        <item x="1122"/>
        <item x="1080"/>
        <item x="142"/>
        <item x="141"/>
        <item x="1143"/>
        <item x="957"/>
        <item x="807"/>
        <item x="808"/>
        <item x="97"/>
        <item x="100"/>
        <item x="99"/>
        <item x="98"/>
        <item x="1306"/>
        <item x="1023"/>
        <item x="1210"/>
        <item x="1155"/>
        <item x="108"/>
        <item x="168"/>
        <item x="397"/>
        <item x="1236"/>
        <item x="266"/>
        <item x="915"/>
        <item x="916"/>
        <item x="1108"/>
        <item x="1207"/>
        <item x="1082"/>
        <item x="1196"/>
        <item x="843"/>
        <item x="673"/>
        <item x="505"/>
        <item x="1138"/>
        <item x="216"/>
        <item x="215"/>
        <item x="877"/>
        <item x="214"/>
        <item x="146"/>
        <item x="597"/>
        <item x="173"/>
        <item x="789"/>
        <item x="771"/>
        <item x="1124"/>
        <item x="252"/>
        <item x="251"/>
        <item x="1295"/>
        <item x="255"/>
        <item x="257"/>
        <item x="256"/>
        <item x="33"/>
        <item x="32"/>
        <item x="1171"/>
        <item x="570"/>
        <item x="1335"/>
        <item x="1090"/>
        <item x="1310"/>
        <item x="1037"/>
        <item x="1160"/>
        <item x="1255"/>
        <item x="1150"/>
        <item x="846"/>
        <item x="1239"/>
        <item x="1121"/>
        <item x="1070"/>
        <item x="356"/>
        <item x="624"/>
        <item x="442"/>
        <item x="991"/>
        <item x="113"/>
        <item x="1238"/>
        <item x="1084"/>
        <item x="1289"/>
        <item x="13"/>
        <item x="1261"/>
        <item x="412"/>
        <item x="413"/>
        <item x="411"/>
        <item x="983"/>
        <item x="1195"/>
        <item x="1337"/>
        <item x="512"/>
        <item x="1111"/>
        <item x="1208"/>
        <item x="884"/>
        <item x="800"/>
        <item x="847"/>
        <item x="1152"/>
        <item x="1044"/>
        <item x="415"/>
        <item x="34"/>
        <item x="35"/>
        <item x="1256"/>
        <item x="1030"/>
        <item x="865"/>
        <item x="337"/>
        <item x="968"/>
        <item x="966"/>
        <item x="967"/>
        <item x="183"/>
        <item x="245"/>
        <item x="244"/>
        <item x="182"/>
        <item x="246"/>
        <item x="504"/>
        <item x="1015"/>
        <item x="898"/>
        <item x="1283"/>
        <item x="1016"/>
        <item x="1329"/>
        <item x="946"/>
        <item x="1299"/>
        <item x="914"/>
        <item x="1159"/>
        <item x="650"/>
        <item x="1272"/>
        <item x="1341"/>
        <item x="918"/>
        <item x="253"/>
        <item x="584"/>
        <item x="586"/>
        <item x="1102"/>
        <item x="646"/>
        <item x="755"/>
        <item x="1178"/>
        <item x="912"/>
        <item x="678"/>
        <item x="680"/>
        <item x="681"/>
        <item x="679"/>
        <item x="750"/>
        <item x="1260"/>
        <item x="938"/>
        <item x="550"/>
        <item x="616"/>
        <item x="1091"/>
        <item x="841"/>
        <item x="902"/>
        <item x="944"/>
        <item x="1137"/>
        <item x="949"/>
        <item x="1085"/>
        <item x="1243"/>
        <item x="1186"/>
        <item x="282"/>
        <item x="1205"/>
        <item x="1000"/>
        <item x="1118"/>
        <item x="1269"/>
        <item x="952"/>
        <item x="1179"/>
        <item x="467"/>
        <item x="481"/>
        <item x="891"/>
        <item x="316"/>
        <item x="317"/>
        <item x="318"/>
        <item x="1276"/>
        <item x="1116"/>
        <item x="1350"/>
        <item x="569"/>
        <item x="491"/>
        <item x="268"/>
        <item x="324"/>
        <item x="490"/>
        <item x="325"/>
        <item x="1305"/>
        <item x="194"/>
        <item x="195"/>
        <item x="196"/>
        <item x="1307"/>
        <item x="464"/>
        <item x="976"/>
        <item x="975"/>
        <item x="1172"/>
        <item x="1273"/>
        <item x="1086"/>
        <item x="296"/>
        <item x="292"/>
        <item x="290"/>
        <item x="295"/>
        <item x="291"/>
        <item x="297"/>
        <item x="293"/>
        <item x="294"/>
        <item x="985"/>
        <item x="1018"/>
        <item x="1019"/>
        <item x="1133"/>
        <item x="1280"/>
        <item x="1343"/>
        <item x="1020"/>
        <item x="1021"/>
        <item x="723"/>
        <item x="696"/>
        <item x="695"/>
        <item x="697"/>
        <item x="1268"/>
        <item x="779"/>
        <item x="1278"/>
        <item x="311"/>
        <item x="310"/>
        <item x="313"/>
        <item x="312"/>
        <item x="1216"/>
        <item x="1062"/>
        <item x="862"/>
        <item x="1146"/>
        <item x="456"/>
        <item x="1029"/>
        <item x="782"/>
        <item x="1076"/>
        <item x="1229"/>
        <item x="886"/>
        <item x="1285"/>
        <item x="1287"/>
        <item x="1303"/>
        <item x="1304"/>
        <item x="1302"/>
        <item x="581"/>
        <item x="153"/>
        <item x="155"/>
        <item x="154"/>
        <item x="1081"/>
        <item x="1040"/>
        <item x="941"/>
        <item x="1119"/>
        <item x="1328"/>
        <item x="1325"/>
        <item x="1083"/>
        <item x="1213"/>
        <item x="1284"/>
        <item x="1253"/>
        <item x="1224"/>
        <item x="1100"/>
        <item x="157"/>
        <item x="389"/>
        <item x="390"/>
        <item x="521"/>
        <item x="1190"/>
        <item x="1258"/>
        <item x="1275"/>
        <item x="1222"/>
        <item x="899"/>
        <item x="1145"/>
        <item x="1125"/>
        <item x="1226"/>
        <item x="942"/>
        <item x="943"/>
        <item x="954"/>
        <item x="1215"/>
        <item x="1321"/>
        <item x="1270"/>
        <item x="1128"/>
        <item x="988"/>
        <item x="1279"/>
        <item x="739"/>
        <item x="1141"/>
        <item x="1228"/>
        <item x="871"/>
        <item x="872"/>
        <item x="1247"/>
        <item x="1312"/>
        <item x="1158"/>
        <item x="547"/>
        <item x="545"/>
        <item x="546"/>
        <item x="1286"/>
        <item x="1187"/>
        <item x="1191"/>
        <item x="740"/>
        <item x="682"/>
        <item x="1048"/>
        <item x="1157"/>
        <item x="1147"/>
        <item x="1281"/>
        <item x="1320"/>
        <item x="87"/>
        <item x="1073"/>
        <item x="1237"/>
        <item x="74"/>
        <item x="1166"/>
        <item x="77"/>
        <item x="75"/>
        <item x="1259"/>
        <item x="383"/>
        <item x="381"/>
        <item x="384"/>
        <item x="382"/>
        <item x="380"/>
        <item x="1336"/>
        <item x="1182"/>
        <item x="1293"/>
        <item x="1346"/>
        <item x="1318"/>
        <item x="1298"/>
        <item x="1292"/>
        <item x="462"/>
        <item x="1319"/>
        <item x="1317"/>
        <item x="1198"/>
        <item x="1266"/>
        <item x="1315"/>
        <item x="1055"/>
        <item x="1249"/>
        <item x="1348"/>
        <item x="1308"/>
        <item x="1323"/>
        <item x="924"/>
        <item x="859"/>
        <item x="1338"/>
        <item x="1202"/>
        <item x="1201"/>
        <item x="1203"/>
        <item x="1316"/>
        <item x="1339"/>
        <item x="1218"/>
        <item x="1263"/>
        <item x="1334"/>
        <item x="1344"/>
        <item x="1291"/>
        <item x="1342"/>
        <item x="1274"/>
        <item x="987"/>
        <item x="1347"/>
        <item x="1309"/>
        <item x="1250"/>
        <item x="1251"/>
        <item x="1071"/>
        <item x="1296"/>
        <item x="1345"/>
        <item x="832"/>
        <item x="1333"/>
        <item x="1297"/>
        <item x="1313"/>
        <item x="1349"/>
        <item x="1322"/>
        <item x="1041"/>
        <item x="93"/>
        <item t="default"/>
      </items>
    </pivotField>
    <pivotField compact="0" outline="0" showAll="0"/>
    <pivotField compact="0" outline="0" showAll="0">
      <items count="416">
        <item m="1" x="272"/>
        <item m="1" x="312"/>
        <item m="1" x="284"/>
        <item m="1" x="326"/>
        <item m="1" x="402"/>
        <item m="1" x="276"/>
        <item m="1" x="354"/>
        <item m="1" x="368"/>
        <item m="1" x="361"/>
        <item m="1" x="381"/>
        <item m="1" x="367"/>
        <item m="1" x="341"/>
        <item m="1" x="290"/>
        <item m="1" x="339"/>
        <item m="1" x="235"/>
        <item m="1" x="267"/>
        <item m="1" x="313"/>
        <item m="1" x="241"/>
        <item m="1" x="331"/>
        <item m="1" x="298"/>
        <item m="1" x="264"/>
        <item m="1" x="334"/>
        <item m="1" x="207"/>
        <item m="1" x="253"/>
        <item m="1" x="227"/>
        <item m="1" x="400"/>
        <item m="1" x="310"/>
        <item m="1" x="215"/>
        <item m="1" x="333"/>
        <item m="1" x="362"/>
        <item m="1" x="309"/>
        <item m="1" x="378"/>
        <item m="1" x="357"/>
        <item m="1" x="243"/>
        <item m="1" x="214"/>
        <item m="1" x="269"/>
        <item m="1" x="266"/>
        <item m="1" x="397"/>
        <item m="1" x="366"/>
        <item m="1" x="373"/>
        <item m="1" x="363"/>
        <item m="1" x="404"/>
        <item m="1" x="407"/>
        <item m="1" x="353"/>
        <item m="1" x="410"/>
        <item m="1" x="223"/>
        <item m="1" x="261"/>
        <item m="1" x="409"/>
        <item m="1" x="325"/>
        <item m="1" x="412"/>
        <item m="1" x="371"/>
        <item m="1" x="324"/>
        <item m="1" x="283"/>
        <item m="1" x="316"/>
        <item m="1" x="387"/>
        <item m="1" x="347"/>
        <item m="1" x="225"/>
        <item m="1" x="337"/>
        <item m="1" x="240"/>
        <item m="1" x="211"/>
        <item m="1" x="254"/>
        <item m="1" x="305"/>
        <item m="1" x="348"/>
        <item m="1" x="364"/>
        <item m="1" x="295"/>
        <item m="1" x="306"/>
        <item m="1" x="251"/>
        <item m="1" x="256"/>
        <item m="1" x="340"/>
        <item m="1" x="343"/>
        <item m="1" x="289"/>
        <item m="1" x="403"/>
        <item m="1" x="208"/>
        <item m="1" x="220"/>
        <item m="1" x="231"/>
        <item m="1" x="370"/>
        <item m="1" x="383"/>
        <item m="1" x="399"/>
        <item m="1" x="317"/>
        <item m="1" x="332"/>
        <item m="1" x="393"/>
        <item m="1" x="388"/>
        <item m="1" x="396"/>
        <item m="1" x="384"/>
        <item m="1" x="355"/>
        <item m="1" x="234"/>
        <item m="1" x="244"/>
        <item m="1" x="389"/>
        <item m="1" x="218"/>
        <item m="1" x="246"/>
        <item m="1" x="287"/>
        <item m="1" x="322"/>
        <item m="1" x="300"/>
        <item m="1" x="248"/>
        <item m="1" x="247"/>
        <item m="1" x="230"/>
        <item m="1" x="391"/>
        <item m="1" x="315"/>
        <item m="1" x="255"/>
        <item m="1" x="260"/>
        <item m="1" x="320"/>
        <item m="1" x="265"/>
        <item m="1" x="411"/>
        <item m="1" x="372"/>
        <item m="1" x="319"/>
        <item m="1" x="258"/>
        <item m="1" x="210"/>
        <item m="1" x="414"/>
        <item m="1" x="212"/>
        <item m="1" x="226"/>
        <item m="1" x="228"/>
        <item m="1" x="307"/>
        <item m="1" x="346"/>
        <item m="1" x="239"/>
        <item m="1" x="281"/>
        <item m="1" x="380"/>
        <item m="1" x="395"/>
        <item m="1" x="328"/>
        <item m="1" x="221"/>
        <item m="1" x="268"/>
        <item m="1" x="213"/>
        <item m="1" x="311"/>
        <item m="1" x="216"/>
        <item m="1" x="219"/>
        <item m="1" x="335"/>
        <item m="1" x="327"/>
        <item m="1" x="330"/>
        <item m="1" x="321"/>
        <item m="1" x="377"/>
        <item m="1" x="249"/>
        <item m="1" x="358"/>
        <item m="1" x="280"/>
        <item m="1" x="297"/>
        <item m="1" x="352"/>
        <item m="1" x="382"/>
        <item m="1" x="356"/>
        <item m="1" x="349"/>
        <item m="1" x="344"/>
        <item m="1" x="350"/>
        <item m="1" x="365"/>
        <item m="1" x="293"/>
        <item m="1" x="292"/>
        <item m="1" x="345"/>
        <item m="1" x="273"/>
        <item m="1" x="270"/>
        <item m="1" x="308"/>
        <item m="1" x="302"/>
        <item m="1" x="277"/>
        <item m="1" x="401"/>
        <item m="1" x="392"/>
        <item m="1" x="338"/>
        <item m="1" x="291"/>
        <item m="1" x="222"/>
        <item m="1" x="303"/>
        <item m="1" x="359"/>
        <item m="1" x="237"/>
        <item m="1" x="285"/>
        <item m="1" x="279"/>
        <item m="1" x="286"/>
        <item m="1" x="232"/>
        <item m="1" x="262"/>
        <item m="1" x="376"/>
        <item m="1" x="336"/>
        <item m="1" x="238"/>
        <item m="1" x="323"/>
        <item m="1" x="329"/>
        <item m="1" x="301"/>
        <item m="1" x="408"/>
        <item m="1" x="242"/>
        <item m="1" x="390"/>
        <item m="1" x="406"/>
        <item m="1" x="275"/>
        <item m="1" x="394"/>
        <item m="1" x="405"/>
        <item m="1" x="217"/>
        <item m="1" x="209"/>
        <item m="1" x="379"/>
        <item m="1" x="229"/>
        <item m="1" x="342"/>
        <item m="1" x="252"/>
        <item m="1" x="360"/>
        <item m="1" x="413"/>
        <item m="1" x="375"/>
        <item m="1" x="282"/>
        <item m="1" x="263"/>
        <item m="1" x="236"/>
        <item m="1" x="369"/>
        <item m="1" x="288"/>
        <item m="1" x="257"/>
        <item m="1" x="271"/>
        <item m="1" x="385"/>
        <item m="1" x="299"/>
        <item m="1" x="398"/>
        <item m="1" x="386"/>
        <item m="1" x="250"/>
        <item m="1" x="296"/>
        <item m="1" x="351"/>
        <item m="1" x="318"/>
        <item m="1" x="245"/>
        <item m="1" x="233"/>
        <item m="1" x="294"/>
        <item m="1" x="304"/>
        <item m="1" x="278"/>
        <item m="1" x="314"/>
        <item m="1" x="224"/>
        <item m="1" x="274"/>
        <item m="1" x="374"/>
        <item m="1" x="259"/>
        <item x="0"/>
        <item x="1"/>
        <item x="2"/>
        <item x="3"/>
        <item x="4"/>
        <item x="5"/>
        <item x="6"/>
        <item n="D"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t="default"/>
      </items>
    </pivotField>
    <pivotField compact="0" outline="0" showAll="0"/>
    <pivotField compact="0" outline="0" showAll="0"/>
    <pivotField compact="0" outline="0" showAll="0"/>
    <pivotField compact="0" outline="0" showAll="0"/>
    <pivotField compact="0" numFmtId="9" outline="0" showAll="0"/>
    <pivotField dataField="1" compact="0" outline="0" showAll="0">
      <items count="27">
        <item x="25"/>
        <item x="24"/>
        <item x="23"/>
        <item x="22"/>
        <item x="21"/>
        <item x="19"/>
        <item x="16"/>
        <item x="20"/>
        <item x="14"/>
        <item x="13"/>
        <item x="9"/>
        <item x="11"/>
        <item x="8"/>
        <item x="4"/>
        <item x="6"/>
        <item x="7"/>
        <item x="1"/>
        <item x="5"/>
        <item x="2"/>
        <item x="0"/>
        <item x="3"/>
        <item x="12"/>
        <item x="15"/>
        <item x="10"/>
        <item x="17"/>
        <item x="18"/>
        <item t="default"/>
      </items>
    </pivotField>
    <pivotField compact="0" outline="0" showAll="0"/>
    <pivotField compact="0" outline="0" showAll="0"/>
  </pivotFields>
  <rowItems count="1">
    <i/>
  </rowItems>
  <colItems count="1">
    <i/>
  </colItems>
  <dataFields count="1">
    <dataField name="Count of rating"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691F95E-92A8-47AE-B34B-36C0EDCE07DE}" name="PivotTable2"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6">
  <location ref="E35:E36" firstHeaderRow="1" firstDataRow="1" firstDataCol="0"/>
  <pivotFields count="11">
    <pivotField compact="0" outline="0" showAll="0">
      <items count="1352">
        <item x="533"/>
        <item x="18"/>
        <item x="200"/>
        <item x="166"/>
        <item x="90"/>
        <item x="12"/>
        <item x="178"/>
        <item x="179"/>
        <item x="422"/>
        <item x="500"/>
        <item x="273"/>
        <item x="250"/>
        <item x="618"/>
        <item x="20"/>
        <item x="1170"/>
        <item x="19"/>
        <item x="555"/>
        <item x="728"/>
        <item x="275"/>
        <item x="131"/>
        <item x="133"/>
        <item x="105"/>
        <item x="392"/>
        <item x="622"/>
        <item x="432"/>
        <item x="576"/>
        <item x="475"/>
        <item x="1135"/>
        <item x="927"/>
        <item x="850"/>
        <item x="1067"/>
        <item x="575"/>
        <item x="91"/>
        <item x="27"/>
        <item x="730"/>
        <item x="305"/>
        <item x="136"/>
        <item x="418"/>
        <item x="674"/>
        <item x="1011"/>
        <item x="378"/>
        <item x="243"/>
        <item x="319"/>
        <item x="339"/>
        <item x="163"/>
        <item x="449"/>
        <item x="127"/>
        <item x="334"/>
        <item x="645"/>
        <item x="795"/>
        <item x="112"/>
        <item x="851"/>
        <item x="963"/>
        <item x="1007"/>
        <item x="528"/>
        <item x="947"/>
        <item x="396"/>
        <item x="394"/>
        <item x="123"/>
        <item x="399"/>
        <item x="775"/>
        <item x="538"/>
        <item x="463"/>
        <item x="694"/>
        <item x="599"/>
        <item x="548"/>
        <item x="628"/>
        <item x="905"/>
        <item x="102"/>
        <item x="537"/>
        <item x="729"/>
        <item x="636"/>
        <item x="781"/>
        <item x="785"/>
        <item x="848"/>
        <item x="763"/>
        <item x="830"/>
        <item x="205"/>
        <item x="579"/>
        <item x="485"/>
        <item x="670"/>
        <item x="469"/>
        <item x="601"/>
        <item x="517"/>
        <item x="733"/>
        <item x="349"/>
        <item x="247"/>
        <item x="562"/>
        <item x="358"/>
        <item x="125"/>
        <item x="452"/>
        <item x="40"/>
        <item x="65"/>
        <item x="448"/>
        <item x="64"/>
        <item x="352"/>
        <item x="267"/>
        <item x="343"/>
        <item x="375"/>
        <item x="406"/>
        <item x="903"/>
        <item x="574"/>
        <item x="508"/>
        <item x="992"/>
        <item x="692"/>
        <item x="706"/>
        <item x="667"/>
        <item x="973"/>
        <item x="767"/>
        <item x="614"/>
        <item x="805"/>
        <item x="812"/>
        <item x="549"/>
        <item x="788"/>
        <item x="745"/>
        <item x="840"/>
        <item x="498"/>
        <item x="386"/>
        <item x="249"/>
        <item x="150"/>
        <item x="658"/>
        <item x="209"/>
        <item x="385"/>
        <item x="167"/>
        <item x="368"/>
        <item x="1043"/>
        <item x="186"/>
        <item x="433"/>
        <item x="685"/>
        <item x="502"/>
        <item x="689"/>
        <item x="217"/>
        <item x="347"/>
        <item x="470"/>
        <item x="589"/>
        <item x="336"/>
        <item x="741"/>
        <item x="1"/>
        <item x="2"/>
        <item x="192"/>
        <item x="883"/>
        <item x="998"/>
        <item x="189"/>
        <item x="430"/>
        <item x="594"/>
        <item x="638"/>
        <item x="1324"/>
        <item x="341"/>
        <item x="276"/>
        <item x="218"/>
        <item x="602"/>
        <item x="427"/>
        <item x="424"/>
        <item x="1162"/>
        <item x="239"/>
        <item x="237"/>
        <item x="748"/>
        <item x="70"/>
        <item x="410"/>
        <item x="515"/>
        <item x="14"/>
        <item x="15"/>
        <item x="536"/>
        <item x="314"/>
        <item x="417"/>
        <item x="344"/>
        <item x="61"/>
        <item x="164"/>
        <item x="165"/>
        <item x="661"/>
        <item x="44"/>
        <item x="92"/>
        <item x="279"/>
        <item x="180"/>
        <item x="181"/>
        <item x="206"/>
        <item x="37"/>
        <item x="149"/>
        <item x="359"/>
        <item x="230"/>
        <item x="468"/>
        <item x="83"/>
        <item x="148"/>
        <item x="222"/>
        <item x="530"/>
        <item x="887"/>
        <item x="240"/>
        <item x="711"/>
        <item x="820"/>
        <item x="80"/>
        <item x="357"/>
        <item x="11"/>
        <item x="571"/>
        <item x="663"/>
        <item x="479"/>
        <item x="280"/>
        <item x="1169"/>
        <item x="419"/>
        <item x="420"/>
        <item x="542"/>
        <item x="793"/>
        <item x="714"/>
        <item x="722"/>
        <item x="143"/>
        <item x="10"/>
        <item x="416"/>
        <item x="82"/>
        <item x="974"/>
        <item x="864"/>
        <item x="405"/>
        <item x="1036"/>
        <item x="572"/>
        <item x="322"/>
        <item x="16"/>
        <item x="794"/>
        <item x="833"/>
        <item x="669"/>
        <item x="223"/>
        <item x="704"/>
        <item x="791"/>
        <item x="687"/>
        <item x="705"/>
        <item x="298"/>
        <item x="130"/>
        <item x="716"/>
        <item x="573"/>
        <item x="54"/>
        <item x="1052"/>
        <item x="506"/>
        <item x="272"/>
        <item x="897"/>
        <item x="541"/>
        <item x="5"/>
        <item x="379"/>
        <item x="53"/>
        <item x="309"/>
        <item x="784"/>
        <item x="213"/>
        <item x="106"/>
        <item x="842"/>
        <item x="439"/>
        <item x="351"/>
        <item x="519"/>
        <item x="219"/>
        <item x="117"/>
        <item x="590"/>
        <item x="996"/>
        <item x="72"/>
        <item x="210"/>
        <item x="269"/>
        <item x="348"/>
        <item x="969"/>
        <item x="760"/>
        <item x="137"/>
        <item x="906"/>
        <item x="698"/>
        <item x="387"/>
        <item x="71"/>
        <item x="908"/>
        <item x="1105"/>
        <item x="145"/>
        <item x="270"/>
        <item x="47"/>
        <item x="364"/>
        <item x="409"/>
        <item x="391"/>
        <item x="1087"/>
        <item x="426"/>
        <item x="1112"/>
        <item x="814"/>
        <item x="818"/>
        <item x="138"/>
        <item x="58"/>
        <item x="718"/>
        <item x="831"/>
        <item x="880"/>
        <item x="819"/>
        <item x="666"/>
        <item x="320"/>
        <item x="371"/>
        <item x="787"/>
        <item x="869"/>
        <item x="920"/>
        <item x="81"/>
        <item x="735"/>
        <item x="199"/>
        <item x="38"/>
        <item x="49"/>
        <item x="619"/>
        <item x="643"/>
        <item x="642"/>
        <item x="904"/>
        <item x="817"/>
        <item x="24"/>
        <item x="94"/>
        <item x="220"/>
        <item x="686"/>
        <item x="158"/>
        <item x="353"/>
        <item x="945"/>
        <item x="144"/>
        <item x="882"/>
        <item x="776"/>
        <item x="459"/>
        <item x="1079"/>
        <item x="857"/>
        <item x="823"/>
        <item x="627"/>
        <item x="435"/>
        <item x="777"/>
        <item x="1075"/>
        <item x="52"/>
        <item x="522"/>
        <item x="724"/>
        <item x="804"/>
        <item x="780"/>
        <item x="302"/>
        <item x="3"/>
        <item x="4"/>
        <item x="458"/>
        <item x="139"/>
        <item x="677"/>
        <item x="119"/>
        <item x="525"/>
        <item x="499"/>
        <item x="425"/>
        <item x="342"/>
        <item x="1212"/>
        <item x="1331"/>
        <item x="979"/>
        <item x="529"/>
        <item x="543"/>
        <item x="610"/>
        <item x="1114"/>
        <item x="455"/>
        <item x="278"/>
        <item x="465"/>
        <item x="235"/>
        <item x="234"/>
        <item x="236"/>
        <item x="88"/>
        <item x="401"/>
        <item x="402"/>
        <item x="501"/>
        <item x="51"/>
        <item x="232"/>
        <item x="231"/>
        <item x="852"/>
        <item x="1235"/>
        <item x="656"/>
        <item x="632"/>
        <item x="948"/>
        <item x="838"/>
        <item x="321"/>
        <item x="421"/>
        <item x="743"/>
        <item x="0"/>
        <item x="57"/>
        <item x="554"/>
        <item x="593"/>
        <item x="518"/>
        <item x="84"/>
        <item x="657"/>
        <item x="606"/>
        <item x="710"/>
        <item x="901"/>
        <item x="1013"/>
        <item x="42"/>
        <item x="772"/>
        <item x="233"/>
        <item x="241"/>
        <item x="721"/>
        <item x="720"/>
        <item x="431"/>
        <item x="937"/>
        <item x="605"/>
        <item x="511"/>
        <item x="202"/>
        <item x="328"/>
        <item x="124"/>
        <item x="742"/>
        <item x="878"/>
        <item x="629"/>
        <item x="868"/>
        <item x="790"/>
        <item x="476"/>
        <item x="978"/>
        <item x="228"/>
        <item x="373"/>
        <item x="372"/>
        <item x="480"/>
        <item x="41"/>
        <item x="940"/>
        <item x="184"/>
        <item x="1088"/>
        <item x="362"/>
        <item x="535"/>
        <item x="608"/>
        <item x="950"/>
        <item x="1230"/>
        <item x="861"/>
        <item x="621"/>
        <item x="744"/>
        <item x="300"/>
        <item x="873"/>
        <item x="400"/>
        <item x="1033"/>
        <item x="451"/>
        <item x="471"/>
        <item x="126"/>
        <item x="668"/>
        <item x="25"/>
        <item x="703"/>
        <item x="177"/>
        <item x="534"/>
        <item x="497"/>
        <item x="367"/>
        <item x="769"/>
        <item x="1077"/>
        <item x="870"/>
        <item x="259"/>
        <item x="398"/>
        <item x="773"/>
        <item x="62"/>
        <item x="329"/>
        <item x="212"/>
        <item x="909"/>
        <item x="445"/>
        <item x="1136"/>
        <item x="583"/>
        <item x="1242"/>
        <item x="162"/>
        <item x="110"/>
        <item x="1326"/>
        <item x="66"/>
        <item x="828"/>
        <item x="913"/>
        <item x="303"/>
        <item x="653"/>
        <item x="953"/>
        <item x="565"/>
        <item x="726"/>
        <item x="170"/>
        <item x="221"/>
        <item x="414"/>
        <item x="482"/>
        <item x="288"/>
        <item x="277"/>
        <item x="286"/>
        <item x="484"/>
        <item x="369"/>
        <item x="262"/>
        <item x="315"/>
        <item x="284"/>
        <item x="289"/>
        <item x="263"/>
        <item x="287"/>
        <item x="526"/>
        <item x="483"/>
        <item x="285"/>
        <item x="264"/>
        <item x="524"/>
        <item x="647"/>
        <item x="835"/>
        <item x="36"/>
        <item x="799"/>
        <item x="972"/>
        <item x="457"/>
        <item x="135"/>
        <item x="227"/>
        <item x="67"/>
        <item x="473"/>
        <item x="388"/>
        <item x="50"/>
        <item x="1002"/>
        <item x="374"/>
        <item x="654"/>
        <item x="304"/>
        <item x="1068"/>
        <item x="640"/>
        <item x="551"/>
        <item x="639"/>
        <item x="79"/>
        <item x="1183"/>
        <item x="377"/>
        <item x="762"/>
        <item x="172"/>
        <item x="558"/>
        <item x="56"/>
        <item x="556"/>
        <item x="472"/>
        <item x="434"/>
        <item x="477"/>
        <item x="635"/>
        <item x="702"/>
        <item x="444"/>
        <item x="625"/>
        <item x="516"/>
        <item x="827"/>
        <item x="717"/>
        <item x="960"/>
        <item x="644"/>
        <item x="453"/>
        <item x="308"/>
        <item x="95"/>
        <item x="1089"/>
        <item x="611"/>
        <item x="612"/>
        <item x="999"/>
        <item x="1288"/>
        <item x="557"/>
        <item x="816"/>
        <item x="198"/>
        <item x="923"/>
        <item x="116"/>
        <item x="115"/>
        <item x="120"/>
        <item x="600"/>
        <item x="641"/>
        <item x="532"/>
        <item x="936"/>
        <item x="474"/>
        <item x="299"/>
        <item x="1177"/>
        <item x="238"/>
        <item x="1006"/>
        <item x="466"/>
        <item x="764"/>
        <item x="478"/>
        <item x="725"/>
        <item x="531"/>
        <item x="754"/>
        <item x="43"/>
        <item x="1049"/>
        <item x="85"/>
        <item x="568"/>
        <item x="633"/>
        <item x="197"/>
        <item x="858"/>
        <item x="676"/>
        <item x="1156"/>
        <item x="839"/>
        <item x="751"/>
        <item x="566"/>
        <item x="895"/>
        <item x="1134"/>
        <item x="896"/>
        <item x="1107"/>
        <item x="567"/>
        <item x="242"/>
        <item x="447"/>
        <item x="147"/>
        <item x="89"/>
        <item x="229"/>
        <item x="254"/>
        <item x="866"/>
        <item x="971"/>
        <item x="875"/>
        <item x="60"/>
        <item x="708"/>
        <item x="441"/>
        <item x="1093"/>
        <item x="281"/>
        <item x="932"/>
        <item x="664"/>
        <item x="104"/>
        <item x="395"/>
        <item x="118"/>
        <item x="346"/>
        <item x="749"/>
        <item x="335"/>
        <item x="688"/>
        <item x="615"/>
        <item x="1025"/>
        <item x="461"/>
        <item x="185"/>
        <item x="323"/>
        <item x="1010"/>
        <item x="363"/>
        <item x="140"/>
        <item x="595"/>
        <item x="604"/>
        <item x="1117"/>
        <item x="507"/>
        <item x="450"/>
        <item x="208"/>
        <item x="1050"/>
        <item x="588"/>
        <item x="327"/>
        <item x="393"/>
        <item x="783"/>
        <item x="211"/>
        <item x="376"/>
        <item x="890"/>
        <item x="1027"/>
        <item x="340"/>
        <item x="1175"/>
        <item x="539"/>
        <item x="691"/>
        <item x="617"/>
        <item x="825"/>
        <item x="824"/>
        <item x="712"/>
        <item x="690"/>
        <item x="580"/>
        <item x="961"/>
        <item x="191"/>
        <item x="523"/>
        <item x="1026"/>
        <item x="307"/>
        <item x="86"/>
        <item x="709"/>
        <item x="260"/>
        <item x="1132"/>
        <item x="171"/>
        <item x="423"/>
        <item x="283"/>
        <item x="59"/>
        <item x="796"/>
        <item x="454"/>
        <item x="699"/>
        <item x="757"/>
        <item x="403"/>
        <item x="248"/>
        <item x="1252"/>
        <item x="132"/>
        <item x="1246"/>
        <item x="659"/>
        <item x="727"/>
        <item x="1129"/>
        <item x="922"/>
        <item x="365"/>
        <item x="122"/>
        <item x="69"/>
        <item x="370"/>
        <item x="786"/>
        <item x="684"/>
        <item x="894"/>
        <item x="860"/>
        <item x="26"/>
        <item x="811"/>
        <item x="1074"/>
        <item x="48"/>
        <item x="46"/>
        <item x="134"/>
        <item x="651"/>
        <item x="429"/>
        <item x="207"/>
        <item x="55"/>
        <item x="21"/>
        <item x="23"/>
        <item x="22"/>
        <item x="634"/>
        <item x="925"/>
        <item x="829"/>
        <item x="301"/>
        <item x="856"/>
        <item x="306"/>
        <item x="17"/>
        <item x="1115"/>
        <item x="527"/>
        <item x="965"/>
        <item x="330"/>
        <item x="331"/>
        <item x="564"/>
        <item x="603"/>
        <item x="436"/>
        <item x="613"/>
        <item x="962"/>
        <item x="1042"/>
        <item x="761"/>
        <item x="76"/>
        <item x="78"/>
        <item x="1014"/>
        <item x="888"/>
        <item x="675"/>
        <item x="1012"/>
        <item x="261"/>
        <item x="460"/>
        <item x="933"/>
        <item x="715"/>
        <item x="683"/>
        <item x="338"/>
        <item x="408"/>
        <item x="620"/>
        <item x="63"/>
        <item x="758"/>
        <item x="1282"/>
        <item x="1300"/>
        <item x="655"/>
        <item x="648"/>
        <item x="1181"/>
        <item x="274"/>
        <item x="493"/>
        <item x="774"/>
        <item x="188"/>
        <item x="1059"/>
        <item x="492"/>
        <item x="1053"/>
        <item x="1257"/>
        <item x="995"/>
        <item x="821"/>
        <item x="822"/>
        <item x="333"/>
        <item x="609"/>
        <item x="803"/>
        <item x="1254"/>
        <item x="652"/>
        <item x="1045"/>
        <item x="1046"/>
        <item x="1332"/>
        <item x="1054"/>
        <item x="552"/>
        <item x="553"/>
        <item x="986"/>
        <item x="1233"/>
        <item x="1008"/>
        <item x="1211"/>
        <item x="1199"/>
        <item x="1267"/>
        <item x="919"/>
        <item x="881"/>
        <item x="1154"/>
        <item x="911"/>
        <item x="649"/>
        <item x="354"/>
        <item x="731"/>
        <item x="1035"/>
        <item x="797"/>
        <item x="1301"/>
        <item x="759"/>
        <item x="623"/>
        <item x="734"/>
        <item x="989"/>
        <item x="802"/>
        <item x="747"/>
        <item x="910"/>
        <item x="28"/>
        <item x="1078"/>
        <item x="1060"/>
        <item x="152"/>
        <item x="151"/>
        <item x="193"/>
        <item x="561"/>
        <item x="509"/>
        <item x="1176"/>
        <item x="732"/>
        <item x="889"/>
        <item x="701"/>
        <item x="753"/>
        <item x="520"/>
        <item x="514"/>
        <item x="1192"/>
        <item x="997"/>
        <item x="845"/>
        <item x="934"/>
        <item x="810"/>
        <item x="809"/>
        <item x="707"/>
        <item x="404"/>
        <item x="630"/>
        <item x="350"/>
        <item x="1056"/>
        <item x="1101"/>
        <item x="849"/>
        <item x="1066"/>
        <item x="1109"/>
        <item x="746"/>
        <item x="928"/>
        <item x="1271"/>
        <item x="225"/>
        <item x="224"/>
        <item x="109"/>
        <item x="1131"/>
        <item x="226"/>
        <item x="1167"/>
        <item x="190"/>
        <item x="853"/>
        <item x="929"/>
        <item x="428"/>
        <item x="1094"/>
        <item x="836"/>
        <item x="1232"/>
        <item x="582"/>
        <item x="96"/>
        <item x="360"/>
        <item x="863"/>
        <item x="1151"/>
        <item x="1009"/>
        <item x="935"/>
        <item x="1004"/>
        <item x="994"/>
        <item x="844"/>
        <item x="855"/>
        <item x="585"/>
        <item x="587"/>
        <item x="765"/>
        <item x="837"/>
        <item x="39"/>
        <item x="892"/>
        <item x="1017"/>
        <item x="1314"/>
        <item x="1165"/>
        <item x="874"/>
        <item x="203"/>
        <item x="951"/>
        <item x="1188"/>
        <item x="129"/>
        <item x="813"/>
        <item x="101"/>
        <item x="756"/>
        <item x="867"/>
        <item x="592"/>
        <item x="591"/>
        <item x="1104"/>
        <item x="345"/>
        <item x="204"/>
        <item x="1163"/>
        <item x="626"/>
        <item x="544"/>
        <item x="437"/>
        <item x="959"/>
        <item x="103"/>
        <item x="1022"/>
        <item x="662"/>
        <item x="121"/>
        <item x="271"/>
        <item x="187"/>
        <item x="1120"/>
        <item x="1057"/>
        <item x="693"/>
        <item x="486"/>
        <item x="1092"/>
        <item x="540"/>
        <item x="73"/>
        <item x="258"/>
        <item x="766"/>
        <item x="607"/>
        <item x="921"/>
        <item x="792"/>
        <item x="1024"/>
        <item x="513"/>
        <item x="1148"/>
        <item x="1072"/>
        <item x="801"/>
        <item x="806"/>
        <item x="45"/>
        <item x="1123"/>
        <item x="114"/>
        <item x="778"/>
        <item x="361"/>
        <item x="1294"/>
        <item x="1234"/>
        <item x="1034"/>
        <item x="577"/>
        <item x="984"/>
        <item x="637"/>
        <item x="1231"/>
        <item x="993"/>
        <item x="1311"/>
        <item x="1153"/>
        <item x="752"/>
        <item x="970"/>
        <item x="1180"/>
        <item x="815"/>
        <item x="660"/>
        <item x="854"/>
        <item x="1130"/>
        <item x="366"/>
        <item x="128"/>
        <item x="990"/>
        <item x="1193"/>
        <item x="713"/>
        <item x="1058"/>
        <item x="1127"/>
        <item x="1164"/>
        <item x="1139"/>
        <item x="1065"/>
        <item x="1219"/>
        <item x="939"/>
        <item x="900"/>
        <item x="1099"/>
        <item x="1051"/>
        <item x="563"/>
        <item x="893"/>
        <item x="111"/>
        <item x="1103"/>
        <item x="672"/>
        <item x="1144"/>
        <item x="1038"/>
        <item x="956"/>
        <item x="1064"/>
        <item x="736"/>
        <item x="1277"/>
        <item x="958"/>
        <item x="332"/>
        <item x="834"/>
        <item x="107"/>
        <item x="930"/>
        <item x="1227"/>
        <item x="169"/>
        <item x="1063"/>
        <item x="1001"/>
        <item x="1113"/>
        <item x="798"/>
        <item x="719"/>
        <item x="1149"/>
        <item x="7"/>
        <item x="8"/>
        <item x="917"/>
        <item x="9"/>
        <item x="6"/>
        <item x="503"/>
        <item x="510"/>
        <item x="700"/>
        <item x="1245"/>
        <item x="1214"/>
        <item x="1106"/>
        <item x="1241"/>
        <item x="1161"/>
        <item x="982"/>
        <item x="1240"/>
        <item x="156"/>
        <item x="1197"/>
        <item x="977"/>
        <item x="1028"/>
        <item x="826"/>
        <item x="1189"/>
        <item x="665"/>
        <item x="1140"/>
        <item x="1039"/>
        <item x="1173"/>
        <item x="1265"/>
        <item x="201"/>
        <item x="494"/>
        <item x="495"/>
        <item x="1168"/>
        <item x="326"/>
        <item x="926"/>
        <item x="671"/>
        <item x="1209"/>
        <item x="931"/>
        <item x="1185"/>
        <item x="981"/>
        <item x="1126"/>
        <item x="1184"/>
        <item x="738"/>
        <item x="1061"/>
        <item x="1095"/>
        <item x="159"/>
        <item x="161"/>
        <item x="160"/>
        <item x="1142"/>
        <item x="1005"/>
        <item x="1223"/>
        <item x="1204"/>
        <item x="1330"/>
        <item x="1194"/>
        <item x="1290"/>
        <item x="770"/>
        <item x="879"/>
        <item x="1174"/>
        <item x="885"/>
        <item x="1069"/>
        <item x="265"/>
        <item x="440"/>
        <item x="596"/>
        <item x="1200"/>
        <item x="1225"/>
        <item x="1248"/>
        <item x="68"/>
        <item x="30"/>
        <item x="29"/>
        <item x="980"/>
        <item x="1097"/>
        <item x="964"/>
        <item x="1032"/>
        <item x="578"/>
        <item x="1047"/>
        <item x="31"/>
        <item x="1217"/>
        <item x="438"/>
        <item x="631"/>
        <item x="407"/>
        <item x="1327"/>
        <item x="487"/>
        <item x="488"/>
        <item x="489"/>
        <item x="876"/>
        <item x="496"/>
        <item x="1098"/>
        <item x="1110"/>
        <item x="907"/>
        <item x="1262"/>
        <item x="1220"/>
        <item x="355"/>
        <item x="768"/>
        <item x="1031"/>
        <item x="176"/>
        <item x="174"/>
        <item x="1206"/>
        <item x="1264"/>
        <item x="1244"/>
        <item x="560"/>
        <item x="1340"/>
        <item x="446"/>
        <item x="1003"/>
        <item x="737"/>
        <item x="1221"/>
        <item x="1096"/>
        <item x="443"/>
        <item x="955"/>
        <item x="559"/>
        <item x="175"/>
        <item x="598"/>
        <item x="1122"/>
        <item x="1080"/>
        <item x="142"/>
        <item x="141"/>
        <item x="1143"/>
        <item x="957"/>
        <item x="807"/>
        <item x="808"/>
        <item x="97"/>
        <item x="100"/>
        <item x="99"/>
        <item x="98"/>
        <item x="1306"/>
        <item x="1023"/>
        <item x="1210"/>
        <item x="1155"/>
        <item x="108"/>
        <item x="168"/>
        <item x="397"/>
        <item x="1236"/>
        <item x="266"/>
        <item x="915"/>
        <item x="916"/>
        <item x="1108"/>
        <item x="1207"/>
        <item x="1082"/>
        <item x="1196"/>
        <item x="843"/>
        <item x="673"/>
        <item x="505"/>
        <item x="1138"/>
        <item x="216"/>
        <item x="215"/>
        <item x="877"/>
        <item x="214"/>
        <item x="146"/>
        <item x="597"/>
        <item x="173"/>
        <item x="789"/>
        <item x="771"/>
        <item x="1124"/>
        <item x="252"/>
        <item x="251"/>
        <item x="1295"/>
        <item x="255"/>
        <item x="257"/>
        <item x="256"/>
        <item x="33"/>
        <item x="32"/>
        <item x="1171"/>
        <item x="570"/>
        <item x="1335"/>
        <item x="1090"/>
        <item x="1310"/>
        <item x="1037"/>
        <item x="1160"/>
        <item x="1255"/>
        <item x="1150"/>
        <item x="846"/>
        <item x="1239"/>
        <item x="1121"/>
        <item x="1070"/>
        <item x="356"/>
        <item x="624"/>
        <item x="442"/>
        <item x="991"/>
        <item x="113"/>
        <item x="1238"/>
        <item x="1084"/>
        <item x="1289"/>
        <item x="13"/>
        <item x="1261"/>
        <item x="412"/>
        <item x="413"/>
        <item x="411"/>
        <item x="983"/>
        <item x="1195"/>
        <item x="1337"/>
        <item x="512"/>
        <item x="1111"/>
        <item x="1208"/>
        <item x="884"/>
        <item x="800"/>
        <item x="847"/>
        <item x="1152"/>
        <item x="1044"/>
        <item x="415"/>
        <item x="34"/>
        <item x="35"/>
        <item x="1256"/>
        <item x="1030"/>
        <item x="865"/>
        <item x="337"/>
        <item x="968"/>
        <item x="966"/>
        <item x="967"/>
        <item x="183"/>
        <item x="245"/>
        <item x="244"/>
        <item x="182"/>
        <item x="246"/>
        <item x="504"/>
        <item x="1015"/>
        <item x="898"/>
        <item x="1283"/>
        <item x="1016"/>
        <item x="1329"/>
        <item x="946"/>
        <item x="1299"/>
        <item x="914"/>
        <item x="1159"/>
        <item x="650"/>
        <item x="1272"/>
        <item x="1341"/>
        <item x="918"/>
        <item x="253"/>
        <item x="584"/>
        <item x="586"/>
        <item x="1102"/>
        <item x="646"/>
        <item x="755"/>
        <item x="1178"/>
        <item x="912"/>
        <item x="678"/>
        <item x="680"/>
        <item x="681"/>
        <item x="679"/>
        <item x="750"/>
        <item x="1260"/>
        <item x="938"/>
        <item x="550"/>
        <item x="616"/>
        <item x="1091"/>
        <item x="841"/>
        <item x="902"/>
        <item x="944"/>
        <item x="1137"/>
        <item x="949"/>
        <item x="1085"/>
        <item x="1243"/>
        <item x="1186"/>
        <item x="282"/>
        <item x="1205"/>
        <item x="1000"/>
        <item x="1118"/>
        <item x="1269"/>
        <item x="952"/>
        <item x="1179"/>
        <item x="467"/>
        <item x="481"/>
        <item x="891"/>
        <item x="316"/>
        <item x="317"/>
        <item x="318"/>
        <item x="1276"/>
        <item x="1116"/>
        <item x="1350"/>
        <item x="569"/>
        <item x="491"/>
        <item x="268"/>
        <item x="324"/>
        <item x="490"/>
        <item x="325"/>
        <item x="1305"/>
        <item x="194"/>
        <item x="195"/>
        <item x="196"/>
        <item x="1307"/>
        <item x="464"/>
        <item x="976"/>
        <item x="975"/>
        <item x="1172"/>
        <item x="1273"/>
        <item x="1086"/>
        <item x="296"/>
        <item x="292"/>
        <item x="290"/>
        <item x="295"/>
        <item x="291"/>
        <item x="297"/>
        <item x="293"/>
        <item x="294"/>
        <item x="985"/>
        <item x="1018"/>
        <item x="1019"/>
        <item x="1133"/>
        <item x="1280"/>
        <item x="1343"/>
        <item x="1020"/>
        <item x="1021"/>
        <item x="723"/>
        <item x="696"/>
        <item x="695"/>
        <item x="697"/>
        <item x="1268"/>
        <item x="779"/>
        <item x="1278"/>
        <item x="311"/>
        <item x="310"/>
        <item x="313"/>
        <item x="312"/>
        <item x="1216"/>
        <item x="1062"/>
        <item x="862"/>
        <item x="1146"/>
        <item x="456"/>
        <item x="1029"/>
        <item x="782"/>
        <item x="1076"/>
        <item x="1229"/>
        <item x="886"/>
        <item x="1285"/>
        <item x="1287"/>
        <item x="1303"/>
        <item x="1304"/>
        <item x="1302"/>
        <item x="581"/>
        <item x="153"/>
        <item x="155"/>
        <item x="154"/>
        <item x="1081"/>
        <item x="1040"/>
        <item x="941"/>
        <item x="1119"/>
        <item x="1328"/>
        <item x="1325"/>
        <item x="1083"/>
        <item x="1213"/>
        <item x="1284"/>
        <item x="1253"/>
        <item x="1224"/>
        <item x="1100"/>
        <item x="157"/>
        <item x="389"/>
        <item x="390"/>
        <item x="521"/>
        <item x="1190"/>
        <item x="1258"/>
        <item x="1275"/>
        <item x="1222"/>
        <item x="899"/>
        <item x="1145"/>
        <item x="1125"/>
        <item x="1226"/>
        <item x="942"/>
        <item x="943"/>
        <item x="954"/>
        <item x="1215"/>
        <item x="1321"/>
        <item x="1270"/>
        <item x="1128"/>
        <item x="988"/>
        <item x="1279"/>
        <item x="739"/>
        <item x="1141"/>
        <item x="1228"/>
        <item x="871"/>
        <item x="872"/>
        <item x="1247"/>
        <item x="1312"/>
        <item x="1158"/>
        <item x="547"/>
        <item x="545"/>
        <item x="546"/>
        <item x="1286"/>
        <item x="1187"/>
        <item x="1191"/>
        <item x="740"/>
        <item x="682"/>
        <item x="1048"/>
        <item x="1157"/>
        <item x="1147"/>
        <item x="1281"/>
        <item x="1320"/>
        <item x="87"/>
        <item x="1073"/>
        <item x="1237"/>
        <item x="74"/>
        <item x="1166"/>
        <item x="77"/>
        <item x="75"/>
        <item x="1259"/>
        <item x="383"/>
        <item x="381"/>
        <item x="384"/>
        <item x="382"/>
        <item x="380"/>
        <item x="1336"/>
        <item x="1182"/>
        <item x="1293"/>
        <item x="1346"/>
        <item x="1318"/>
        <item x="1298"/>
        <item x="1292"/>
        <item x="462"/>
        <item x="1319"/>
        <item x="1317"/>
        <item x="1198"/>
        <item x="1266"/>
        <item x="1315"/>
        <item x="1055"/>
        <item x="1249"/>
        <item x="1348"/>
        <item x="1308"/>
        <item x="1323"/>
        <item x="924"/>
        <item x="859"/>
        <item x="1338"/>
        <item x="1202"/>
        <item x="1201"/>
        <item x="1203"/>
        <item x="1316"/>
        <item x="1339"/>
        <item x="1218"/>
        <item x="1263"/>
        <item x="1334"/>
        <item x="1344"/>
        <item x="1291"/>
        <item x="1342"/>
        <item x="1274"/>
        <item x="987"/>
        <item x="1347"/>
        <item x="1309"/>
        <item x="1250"/>
        <item x="1251"/>
        <item x="1071"/>
        <item x="1296"/>
        <item x="1345"/>
        <item x="832"/>
        <item x="1333"/>
        <item x="1297"/>
        <item x="1313"/>
        <item x="1349"/>
        <item x="1322"/>
        <item x="1041"/>
        <item x="93"/>
        <item t="default"/>
      </items>
    </pivotField>
    <pivotField compact="0" outline="0" showAll="0"/>
    <pivotField compact="0" outline="0" showAll="0">
      <items count="416">
        <item m="1" x="272"/>
        <item m="1" x="312"/>
        <item m="1" x="284"/>
        <item m="1" x="326"/>
        <item m="1" x="402"/>
        <item m="1" x="276"/>
        <item m="1" x="354"/>
        <item m="1" x="368"/>
        <item m="1" x="361"/>
        <item m="1" x="381"/>
        <item m="1" x="367"/>
        <item m="1" x="341"/>
        <item m="1" x="290"/>
        <item m="1" x="339"/>
        <item m="1" x="235"/>
        <item m="1" x="267"/>
        <item m="1" x="313"/>
        <item m="1" x="241"/>
        <item m="1" x="331"/>
        <item m="1" x="298"/>
        <item m="1" x="264"/>
        <item m="1" x="334"/>
        <item m="1" x="207"/>
        <item m="1" x="253"/>
        <item m="1" x="227"/>
        <item m="1" x="400"/>
        <item m="1" x="310"/>
        <item m="1" x="215"/>
        <item m="1" x="333"/>
        <item m="1" x="362"/>
        <item m="1" x="309"/>
        <item m="1" x="378"/>
        <item m="1" x="357"/>
        <item m="1" x="243"/>
        <item m="1" x="214"/>
        <item m="1" x="269"/>
        <item m="1" x="266"/>
        <item m="1" x="397"/>
        <item m="1" x="366"/>
        <item m="1" x="373"/>
        <item m="1" x="363"/>
        <item m="1" x="404"/>
        <item m="1" x="407"/>
        <item m="1" x="353"/>
        <item m="1" x="410"/>
        <item m="1" x="223"/>
        <item m="1" x="261"/>
        <item m="1" x="409"/>
        <item m="1" x="325"/>
        <item m="1" x="412"/>
        <item m="1" x="371"/>
        <item m="1" x="324"/>
        <item m="1" x="283"/>
        <item m="1" x="316"/>
        <item m="1" x="387"/>
        <item m="1" x="347"/>
        <item m="1" x="225"/>
        <item m="1" x="337"/>
        <item m="1" x="240"/>
        <item m="1" x="211"/>
        <item m="1" x="254"/>
        <item m="1" x="305"/>
        <item m="1" x="348"/>
        <item m="1" x="364"/>
        <item m="1" x="295"/>
        <item m="1" x="306"/>
        <item m="1" x="251"/>
        <item m="1" x="256"/>
        <item m="1" x="340"/>
        <item m="1" x="343"/>
        <item m="1" x="289"/>
        <item m="1" x="403"/>
        <item m="1" x="208"/>
        <item m="1" x="220"/>
        <item m="1" x="231"/>
        <item m="1" x="370"/>
        <item m="1" x="383"/>
        <item m="1" x="399"/>
        <item m="1" x="317"/>
        <item m="1" x="332"/>
        <item m="1" x="393"/>
        <item m="1" x="388"/>
        <item m="1" x="396"/>
        <item m="1" x="384"/>
        <item m="1" x="355"/>
        <item m="1" x="234"/>
        <item m="1" x="244"/>
        <item m="1" x="389"/>
        <item m="1" x="218"/>
        <item m="1" x="246"/>
        <item m="1" x="287"/>
        <item m="1" x="322"/>
        <item m="1" x="300"/>
        <item m="1" x="248"/>
        <item m="1" x="247"/>
        <item m="1" x="230"/>
        <item m="1" x="391"/>
        <item m="1" x="315"/>
        <item m="1" x="255"/>
        <item m="1" x="260"/>
        <item m="1" x="320"/>
        <item m="1" x="265"/>
        <item m="1" x="411"/>
        <item m="1" x="372"/>
        <item m="1" x="319"/>
        <item m="1" x="258"/>
        <item m="1" x="210"/>
        <item m="1" x="414"/>
        <item m="1" x="212"/>
        <item m="1" x="226"/>
        <item m="1" x="228"/>
        <item m="1" x="307"/>
        <item m="1" x="346"/>
        <item m="1" x="239"/>
        <item m="1" x="281"/>
        <item m="1" x="380"/>
        <item m="1" x="395"/>
        <item m="1" x="328"/>
        <item m="1" x="221"/>
        <item m="1" x="268"/>
        <item m="1" x="213"/>
        <item m="1" x="311"/>
        <item m="1" x="216"/>
        <item m="1" x="219"/>
        <item m="1" x="335"/>
        <item m="1" x="327"/>
        <item m="1" x="330"/>
        <item m="1" x="321"/>
        <item m="1" x="377"/>
        <item m="1" x="249"/>
        <item m="1" x="358"/>
        <item m="1" x="280"/>
        <item m="1" x="297"/>
        <item m="1" x="352"/>
        <item m="1" x="382"/>
        <item m="1" x="356"/>
        <item m="1" x="349"/>
        <item m="1" x="344"/>
        <item m="1" x="350"/>
        <item m="1" x="365"/>
        <item m="1" x="293"/>
        <item m="1" x="292"/>
        <item m="1" x="345"/>
        <item m="1" x="273"/>
        <item m="1" x="270"/>
        <item m="1" x="308"/>
        <item m="1" x="302"/>
        <item m="1" x="277"/>
        <item m="1" x="401"/>
        <item m="1" x="392"/>
        <item m="1" x="338"/>
        <item m="1" x="291"/>
        <item m="1" x="222"/>
        <item m="1" x="303"/>
        <item m="1" x="359"/>
        <item m="1" x="237"/>
        <item m="1" x="285"/>
        <item m="1" x="279"/>
        <item m="1" x="286"/>
        <item m="1" x="232"/>
        <item m="1" x="262"/>
        <item m="1" x="376"/>
        <item m="1" x="336"/>
        <item m="1" x="238"/>
        <item m="1" x="323"/>
        <item m="1" x="329"/>
        <item m="1" x="301"/>
        <item m="1" x="408"/>
        <item m="1" x="242"/>
        <item m="1" x="390"/>
        <item m="1" x="406"/>
        <item m="1" x="275"/>
        <item m="1" x="394"/>
        <item m="1" x="405"/>
        <item m="1" x="217"/>
        <item m="1" x="209"/>
        <item m="1" x="379"/>
        <item m="1" x="229"/>
        <item m="1" x="342"/>
        <item m="1" x="252"/>
        <item m="1" x="360"/>
        <item m="1" x="413"/>
        <item m="1" x="375"/>
        <item m="1" x="282"/>
        <item m="1" x="263"/>
        <item m="1" x="236"/>
        <item m="1" x="369"/>
        <item m="1" x="288"/>
        <item m="1" x="257"/>
        <item m="1" x="271"/>
        <item m="1" x="385"/>
        <item m="1" x="299"/>
        <item m="1" x="398"/>
        <item m="1" x="386"/>
        <item m="1" x="250"/>
        <item m="1" x="296"/>
        <item m="1" x="351"/>
        <item m="1" x="318"/>
        <item m="1" x="245"/>
        <item m="1" x="233"/>
        <item m="1" x="294"/>
        <item m="1" x="304"/>
        <item m="1" x="278"/>
        <item m="1" x="314"/>
        <item m="1" x="224"/>
        <item m="1" x="274"/>
        <item m="1" x="374"/>
        <item m="1" x="259"/>
        <item x="0"/>
        <item x="1"/>
        <item x="2"/>
        <item x="3"/>
        <item x="4"/>
        <item x="5"/>
        <item x="6"/>
        <item n="D"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t="default"/>
      </items>
    </pivotField>
    <pivotField compact="0" outline="0" showAll="0"/>
    <pivotField compact="0" outline="0" showAll="0"/>
    <pivotField compact="0" outline="0" showAll="0"/>
    <pivotField compact="0" outline="0" showAll="0"/>
    <pivotField dataField="1" compact="0" numFmtId="9" outline="0" showAll="0"/>
    <pivotField compact="0" outline="0" showAll="0">
      <items count="27">
        <item x="25"/>
        <item x="24"/>
        <item x="23"/>
        <item x="22"/>
        <item x="21"/>
        <item x="19"/>
        <item x="16"/>
        <item x="20"/>
        <item x="14"/>
        <item x="13"/>
        <item x="9"/>
        <item x="11"/>
        <item x="8"/>
        <item x="4"/>
        <item x="6"/>
        <item x="7"/>
        <item x="1"/>
        <item x="5"/>
        <item x="2"/>
        <item x="0"/>
        <item x="3"/>
        <item x="12"/>
        <item x="15"/>
        <item x="10"/>
        <item x="17"/>
        <item x="18"/>
        <item t="default"/>
      </items>
    </pivotField>
    <pivotField compact="0" outline="0" showAll="0"/>
    <pivotField compact="0" outline="0" showAll="0"/>
  </pivotFields>
  <rowItems count="1">
    <i/>
  </rowItems>
  <colItems count="1">
    <i/>
  </colItems>
  <dataFields count="1">
    <dataField name="Average of discount_percentage" fld="7" subtotal="average" baseField="0" baseItem="0" numFmtId="9"/>
  </dataFields>
  <chartFormats count="5">
    <chartFormat chart="3"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5" format="4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07B374F-1416-4463-8BD5-83BCFC2F406D}" name="PivotTable6"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6">
  <location ref="F38:F39" firstHeaderRow="1" firstDataRow="1" firstDataCol="0"/>
  <pivotFields count="11">
    <pivotField dataField="1" compact="0" outline="0" showAll="0">
      <items count="1352">
        <item x="533"/>
        <item x="18"/>
        <item x="200"/>
        <item x="166"/>
        <item x="90"/>
        <item x="12"/>
        <item x="178"/>
        <item x="179"/>
        <item x="422"/>
        <item x="500"/>
        <item x="273"/>
        <item x="250"/>
        <item x="618"/>
        <item x="20"/>
        <item x="1170"/>
        <item x="19"/>
        <item x="555"/>
        <item x="728"/>
        <item x="275"/>
        <item x="131"/>
        <item x="133"/>
        <item x="105"/>
        <item x="392"/>
        <item x="622"/>
        <item x="432"/>
        <item x="576"/>
        <item x="475"/>
        <item x="1135"/>
        <item x="927"/>
        <item x="850"/>
        <item x="1067"/>
        <item x="575"/>
        <item x="91"/>
        <item x="27"/>
        <item x="730"/>
        <item x="305"/>
        <item x="136"/>
        <item x="418"/>
        <item x="674"/>
        <item x="1011"/>
        <item x="378"/>
        <item x="243"/>
        <item x="319"/>
        <item x="339"/>
        <item x="163"/>
        <item x="449"/>
        <item x="127"/>
        <item x="334"/>
        <item x="645"/>
        <item x="795"/>
        <item x="112"/>
        <item x="851"/>
        <item x="963"/>
        <item x="1007"/>
        <item x="528"/>
        <item x="947"/>
        <item x="396"/>
        <item x="394"/>
        <item x="123"/>
        <item x="399"/>
        <item x="775"/>
        <item x="538"/>
        <item x="463"/>
        <item x="694"/>
        <item x="599"/>
        <item x="548"/>
        <item x="628"/>
        <item x="905"/>
        <item x="102"/>
        <item x="537"/>
        <item x="729"/>
        <item x="636"/>
        <item x="781"/>
        <item x="785"/>
        <item x="848"/>
        <item x="763"/>
        <item x="830"/>
        <item x="205"/>
        <item x="579"/>
        <item x="485"/>
        <item x="670"/>
        <item x="469"/>
        <item x="601"/>
        <item x="517"/>
        <item x="733"/>
        <item x="349"/>
        <item x="247"/>
        <item x="562"/>
        <item x="358"/>
        <item x="125"/>
        <item x="452"/>
        <item x="40"/>
        <item x="65"/>
        <item x="448"/>
        <item x="64"/>
        <item x="352"/>
        <item x="267"/>
        <item x="343"/>
        <item x="375"/>
        <item x="406"/>
        <item x="903"/>
        <item x="574"/>
        <item x="508"/>
        <item x="992"/>
        <item x="692"/>
        <item x="706"/>
        <item x="667"/>
        <item x="973"/>
        <item x="767"/>
        <item x="614"/>
        <item x="805"/>
        <item x="812"/>
        <item x="549"/>
        <item x="788"/>
        <item x="745"/>
        <item x="840"/>
        <item x="498"/>
        <item x="386"/>
        <item x="249"/>
        <item x="150"/>
        <item x="658"/>
        <item x="209"/>
        <item x="385"/>
        <item x="167"/>
        <item x="368"/>
        <item x="1043"/>
        <item x="186"/>
        <item x="433"/>
        <item x="685"/>
        <item x="502"/>
        <item x="689"/>
        <item x="217"/>
        <item x="347"/>
        <item x="470"/>
        <item x="589"/>
        <item x="336"/>
        <item x="741"/>
        <item x="1"/>
        <item x="2"/>
        <item x="192"/>
        <item x="883"/>
        <item x="998"/>
        <item x="189"/>
        <item x="430"/>
        <item x="594"/>
        <item x="638"/>
        <item x="1324"/>
        <item x="341"/>
        <item x="276"/>
        <item x="218"/>
        <item x="602"/>
        <item x="427"/>
        <item x="424"/>
        <item x="1162"/>
        <item x="239"/>
        <item x="237"/>
        <item x="748"/>
        <item x="70"/>
        <item x="410"/>
        <item x="515"/>
        <item x="14"/>
        <item x="15"/>
        <item x="536"/>
        <item x="314"/>
        <item x="417"/>
        <item x="344"/>
        <item x="61"/>
        <item x="164"/>
        <item x="165"/>
        <item x="661"/>
        <item x="44"/>
        <item x="92"/>
        <item x="279"/>
        <item x="180"/>
        <item x="181"/>
        <item x="206"/>
        <item x="37"/>
        <item x="149"/>
        <item x="359"/>
        <item x="230"/>
        <item x="468"/>
        <item x="83"/>
        <item x="148"/>
        <item x="222"/>
        <item x="530"/>
        <item x="887"/>
        <item x="240"/>
        <item x="711"/>
        <item x="820"/>
        <item x="80"/>
        <item x="357"/>
        <item x="11"/>
        <item x="571"/>
        <item x="663"/>
        <item x="479"/>
        <item x="280"/>
        <item x="1169"/>
        <item x="419"/>
        <item x="420"/>
        <item x="542"/>
        <item x="793"/>
        <item x="714"/>
        <item x="722"/>
        <item x="143"/>
        <item x="10"/>
        <item x="416"/>
        <item x="82"/>
        <item x="974"/>
        <item x="864"/>
        <item x="405"/>
        <item x="1036"/>
        <item x="572"/>
        <item x="322"/>
        <item x="16"/>
        <item x="794"/>
        <item x="833"/>
        <item x="669"/>
        <item x="223"/>
        <item x="704"/>
        <item x="791"/>
        <item x="687"/>
        <item x="705"/>
        <item x="298"/>
        <item x="130"/>
        <item x="716"/>
        <item x="573"/>
        <item x="54"/>
        <item x="1052"/>
        <item x="506"/>
        <item x="272"/>
        <item x="897"/>
        <item x="541"/>
        <item x="5"/>
        <item x="379"/>
        <item x="53"/>
        <item x="309"/>
        <item x="784"/>
        <item x="213"/>
        <item x="106"/>
        <item x="842"/>
        <item x="439"/>
        <item x="351"/>
        <item x="519"/>
        <item x="219"/>
        <item x="117"/>
        <item x="590"/>
        <item x="996"/>
        <item x="72"/>
        <item x="210"/>
        <item x="269"/>
        <item x="348"/>
        <item x="969"/>
        <item x="760"/>
        <item x="137"/>
        <item x="906"/>
        <item x="698"/>
        <item x="387"/>
        <item x="71"/>
        <item x="908"/>
        <item x="1105"/>
        <item x="145"/>
        <item x="270"/>
        <item x="47"/>
        <item x="364"/>
        <item x="409"/>
        <item x="391"/>
        <item x="1087"/>
        <item x="426"/>
        <item x="1112"/>
        <item x="814"/>
        <item x="818"/>
        <item x="138"/>
        <item x="58"/>
        <item x="718"/>
        <item x="831"/>
        <item x="880"/>
        <item x="819"/>
        <item x="666"/>
        <item x="320"/>
        <item x="371"/>
        <item x="787"/>
        <item x="869"/>
        <item x="920"/>
        <item x="81"/>
        <item x="735"/>
        <item x="199"/>
        <item x="38"/>
        <item x="49"/>
        <item x="619"/>
        <item x="643"/>
        <item x="642"/>
        <item x="904"/>
        <item x="817"/>
        <item x="24"/>
        <item x="94"/>
        <item x="220"/>
        <item x="686"/>
        <item x="158"/>
        <item x="353"/>
        <item x="945"/>
        <item x="144"/>
        <item x="882"/>
        <item x="776"/>
        <item x="459"/>
        <item x="1079"/>
        <item x="857"/>
        <item x="823"/>
        <item x="627"/>
        <item x="435"/>
        <item x="777"/>
        <item x="1075"/>
        <item x="52"/>
        <item x="522"/>
        <item x="724"/>
        <item x="804"/>
        <item x="780"/>
        <item x="302"/>
        <item x="3"/>
        <item x="4"/>
        <item x="458"/>
        <item x="139"/>
        <item x="677"/>
        <item x="119"/>
        <item x="525"/>
        <item x="499"/>
        <item x="425"/>
        <item x="342"/>
        <item x="1212"/>
        <item x="1331"/>
        <item x="979"/>
        <item x="529"/>
        <item x="543"/>
        <item x="610"/>
        <item x="1114"/>
        <item x="455"/>
        <item x="278"/>
        <item x="465"/>
        <item x="235"/>
        <item x="234"/>
        <item x="236"/>
        <item x="88"/>
        <item x="401"/>
        <item x="402"/>
        <item x="501"/>
        <item x="51"/>
        <item x="232"/>
        <item x="231"/>
        <item x="852"/>
        <item x="1235"/>
        <item x="656"/>
        <item x="632"/>
        <item x="948"/>
        <item x="838"/>
        <item x="321"/>
        <item x="421"/>
        <item x="743"/>
        <item x="0"/>
        <item x="57"/>
        <item x="554"/>
        <item x="593"/>
        <item x="518"/>
        <item x="84"/>
        <item x="657"/>
        <item x="606"/>
        <item x="710"/>
        <item x="901"/>
        <item x="1013"/>
        <item x="42"/>
        <item x="772"/>
        <item x="233"/>
        <item x="241"/>
        <item x="721"/>
        <item x="720"/>
        <item x="431"/>
        <item x="937"/>
        <item x="605"/>
        <item x="511"/>
        <item x="202"/>
        <item x="328"/>
        <item x="124"/>
        <item x="742"/>
        <item x="878"/>
        <item x="629"/>
        <item x="868"/>
        <item x="790"/>
        <item x="476"/>
        <item x="978"/>
        <item x="228"/>
        <item x="373"/>
        <item x="372"/>
        <item x="480"/>
        <item x="41"/>
        <item x="940"/>
        <item x="184"/>
        <item x="1088"/>
        <item x="362"/>
        <item x="535"/>
        <item x="608"/>
        <item x="950"/>
        <item x="1230"/>
        <item x="861"/>
        <item x="621"/>
        <item x="744"/>
        <item x="300"/>
        <item x="873"/>
        <item x="400"/>
        <item x="1033"/>
        <item x="451"/>
        <item x="471"/>
        <item x="126"/>
        <item x="668"/>
        <item x="25"/>
        <item x="703"/>
        <item x="177"/>
        <item x="534"/>
        <item x="497"/>
        <item x="367"/>
        <item x="769"/>
        <item x="1077"/>
        <item x="870"/>
        <item x="259"/>
        <item x="398"/>
        <item x="773"/>
        <item x="62"/>
        <item x="329"/>
        <item x="212"/>
        <item x="909"/>
        <item x="445"/>
        <item x="1136"/>
        <item x="583"/>
        <item x="1242"/>
        <item x="162"/>
        <item x="110"/>
        <item x="1326"/>
        <item x="66"/>
        <item x="828"/>
        <item x="913"/>
        <item x="303"/>
        <item x="653"/>
        <item x="953"/>
        <item x="565"/>
        <item x="726"/>
        <item x="170"/>
        <item x="221"/>
        <item x="414"/>
        <item x="482"/>
        <item x="288"/>
        <item x="277"/>
        <item x="286"/>
        <item x="484"/>
        <item x="369"/>
        <item x="262"/>
        <item x="315"/>
        <item x="284"/>
        <item x="289"/>
        <item x="263"/>
        <item x="287"/>
        <item x="526"/>
        <item x="483"/>
        <item x="285"/>
        <item x="264"/>
        <item x="524"/>
        <item x="647"/>
        <item x="835"/>
        <item x="36"/>
        <item x="799"/>
        <item x="972"/>
        <item x="457"/>
        <item x="135"/>
        <item x="227"/>
        <item x="67"/>
        <item x="473"/>
        <item x="388"/>
        <item x="50"/>
        <item x="1002"/>
        <item x="374"/>
        <item x="654"/>
        <item x="304"/>
        <item x="1068"/>
        <item x="640"/>
        <item x="551"/>
        <item x="639"/>
        <item x="79"/>
        <item x="1183"/>
        <item x="377"/>
        <item x="762"/>
        <item x="172"/>
        <item x="558"/>
        <item x="56"/>
        <item x="556"/>
        <item x="472"/>
        <item x="434"/>
        <item x="477"/>
        <item x="635"/>
        <item x="702"/>
        <item x="444"/>
        <item x="625"/>
        <item x="516"/>
        <item x="827"/>
        <item x="717"/>
        <item x="960"/>
        <item x="644"/>
        <item x="453"/>
        <item x="308"/>
        <item x="95"/>
        <item x="1089"/>
        <item x="611"/>
        <item x="612"/>
        <item x="999"/>
        <item x="1288"/>
        <item x="557"/>
        <item x="816"/>
        <item x="198"/>
        <item x="923"/>
        <item x="116"/>
        <item x="115"/>
        <item x="120"/>
        <item x="600"/>
        <item x="641"/>
        <item x="532"/>
        <item x="936"/>
        <item x="474"/>
        <item x="299"/>
        <item x="1177"/>
        <item x="238"/>
        <item x="1006"/>
        <item x="466"/>
        <item x="764"/>
        <item x="478"/>
        <item x="725"/>
        <item x="531"/>
        <item x="754"/>
        <item x="43"/>
        <item x="1049"/>
        <item x="85"/>
        <item x="568"/>
        <item x="633"/>
        <item x="197"/>
        <item x="858"/>
        <item x="676"/>
        <item x="1156"/>
        <item x="839"/>
        <item x="751"/>
        <item x="566"/>
        <item x="895"/>
        <item x="1134"/>
        <item x="896"/>
        <item x="1107"/>
        <item x="567"/>
        <item x="242"/>
        <item x="447"/>
        <item x="147"/>
        <item x="89"/>
        <item x="229"/>
        <item x="254"/>
        <item x="866"/>
        <item x="971"/>
        <item x="875"/>
        <item x="60"/>
        <item x="708"/>
        <item x="441"/>
        <item x="1093"/>
        <item x="281"/>
        <item x="932"/>
        <item x="664"/>
        <item x="104"/>
        <item x="395"/>
        <item x="118"/>
        <item x="346"/>
        <item x="749"/>
        <item x="335"/>
        <item x="688"/>
        <item x="615"/>
        <item x="1025"/>
        <item x="461"/>
        <item x="185"/>
        <item x="323"/>
        <item x="1010"/>
        <item x="363"/>
        <item x="140"/>
        <item x="595"/>
        <item x="604"/>
        <item x="1117"/>
        <item x="507"/>
        <item x="450"/>
        <item x="208"/>
        <item x="1050"/>
        <item x="588"/>
        <item x="327"/>
        <item x="393"/>
        <item x="783"/>
        <item x="211"/>
        <item x="376"/>
        <item x="890"/>
        <item x="1027"/>
        <item x="340"/>
        <item x="1175"/>
        <item x="539"/>
        <item x="691"/>
        <item x="617"/>
        <item x="825"/>
        <item x="824"/>
        <item x="712"/>
        <item x="690"/>
        <item x="580"/>
        <item x="961"/>
        <item x="191"/>
        <item x="523"/>
        <item x="1026"/>
        <item x="307"/>
        <item x="86"/>
        <item x="709"/>
        <item x="260"/>
        <item x="1132"/>
        <item x="171"/>
        <item x="423"/>
        <item x="283"/>
        <item x="59"/>
        <item x="796"/>
        <item x="454"/>
        <item x="699"/>
        <item x="757"/>
        <item x="403"/>
        <item x="248"/>
        <item x="1252"/>
        <item x="132"/>
        <item x="1246"/>
        <item x="659"/>
        <item x="727"/>
        <item x="1129"/>
        <item x="922"/>
        <item x="365"/>
        <item x="122"/>
        <item x="69"/>
        <item x="370"/>
        <item x="786"/>
        <item x="684"/>
        <item x="894"/>
        <item x="860"/>
        <item x="26"/>
        <item x="811"/>
        <item x="1074"/>
        <item x="48"/>
        <item x="46"/>
        <item x="134"/>
        <item x="651"/>
        <item x="429"/>
        <item x="207"/>
        <item x="55"/>
        <item x="21"/>
        <item x="23"/>
        <item x="22"/>
        <item x="634"/>
        <item x="925"/>
        <item x="829"/>
        <item x="301"/>
        <item x="856"/>
        <item x="306"/>
        <item x="17"/>
        <item x="1115"/>
        <item x="527"/>
        <item x="965"/>
        <item x="330"/>
        <item x="331"/>
        <item x="564"/>
        <item x="603"/>
        <item x="436"/>
        <item x="613"/>
        <item x="962"/>
        <item x="1042"/>
        <item x="761"/>
        <item x="76"/>
        <item x="78"/>
        <item x="1014"/>
        <item x="888"/>
        <item x="675"/>
        <item x="1012"/>
        <item x="261"/>
        <item x="460"/>
        <item x="933"/>
        <item x="715"/>
        <item x="683"/>
        <item x="338"/>
        <item x="408"/>
        <item x="620"/>
        <item x="63"/>
        <item x="758"/>
        <item x="1282"/>
        <item x="1300"/>
        <item x="655"/>
        <item x="648"/>
        <item x="1181"/>
        <item x="274"/>
        <item x="493"/>
        <item x="774"/>
        <item x="188"/>
        <item x="1059"/>
        <item x="492"/>
        <item x="1053"/>
        <item x="1257"/>
        <item x="995"/>
        <item x="821"/>
        <item x="822"/>
        <item x="333"/>
        <item x="609"/>
        <item x="803"/>
        <item x="1254"/>
        <item x="652"/>
        <item x="1045"/>
        <item x="1046"/>
        <item x="1332"/>
        <item x="1054"/>
        <item x="552"/>
        <item x="553"/>
        <item x="986"/>
        <item x="1233"/>
        <item x="1008"/>
        <item x="1211"/>
        <item x="1199"/>
        <item x="1267"/>
        <item x="919"/>
        <item x="881"/>
        <item x="1154"/>
        <item x="911"/>
        <item x="649"/>
        <item x="354"/>
        <item x="731"/>
        <item x="1035"/>
        <item x="797"/>
        <item x="1301"/>
        <item x="759"/>
        <item x="623"/>
        <item x="734"/>
        <item x="989"/>
        <item x="802"/>
        <item x="747"/>
        <item x="910"/>
        <item x="28"/>
        <item x="1078"/>
        <item x="1060"/>
        <item x="152"/>
        <item x="151"/>
        <item x="193"/>
        <item x="561"/>
        <item x="509"/>
        <item x="1176"/>
        <item x="732"/>
        <item x="889"/>
        <item x="701"/>
        <item x="753"/>
        <item x="520"/>
        <item x="514"/>
        <item x="1192"/>
        <item x="997"/>
        <item x="845"/>
        <item x="934"/>
        <item x="810"/>
        <item x="809"/>
        <item x="707"/>
        <item x="404"/>
        <item x="630"/>
        <item x="350"/>
        <item x="1056"/>
        <item x="1101"/>
        <item x="849"/>
        <item x="1066"/>
        <item x="1109"/>
        <item x="746"/>
        <item x="928"/>
        <item x="1271"/>
        <item x="225"/>
        <item x="224"/>
        <item x="109"/>
        <item x="1131"/>
        <item x="226"/>
        <item x="1167"/>
        <item x="190"/>
        <item x="853"/>
        <item x="929"/>
        <item x="428"/>
        <item x="1094"/>
        <item x="836"/>
        <item x="1232"/>
        <item x="582"/>
        <item x="96"/>
        <item x="360"/>
        <item x="863"/>
        <item x="1151"/>
        <item x="1009"/>
        <item x="935"/>
        <item x="1004"/>
        <item x="994"/>
        <item x="844"/>
        <item x="855"/>
        <item x="585"/>
        <item x="587"/>
        <item x="765"/>
        <item x="837"/>
        <item x="39"/>
        <item x="892"/>
        <item x="1017"/>
        <item x="1314"/>
        <item x="1165"/>
        <item x="874"/>
        <item x="203"/>
        <item x="951"/>
        <item x="1188"/>
        <item x="129"/>
        <item x="813"/>
        <item x="101"/>
        <item x="756"/>
        <item x="867"/>
        <item x="592"/>
        <item x="591"/>
        <item x="1104"/>
        <item x="345"/>
        <item x="204"/>
        <item x="1163"/>
        <item x="626"/>
        <item x="544"/>
        <item x="437"/>
        <item x="959"/>
        <item x="103"/>
        <item x="1022"/>
        <item x="662"/>
        <item x="121"/>
        <item x="271"/>
        <item x="187"/>
        <item x="1120"/>
        <item x="1057"/>
        <item x="693"/>
        <item x="486"/>
        <item x="1092"/>
        <item x="540"/>
        <item x="73"/>
        <item x="258"/>
        <item x="766"/>
        <item x="607"/>
        <item x="921"/>
        <item x="792"/>
        <item x="1024"/>
        <item x="513"/>
        <item x="1148"/>
        <item x="1072"/>
        <item x="801"/>
        <item x="806"/>
        <item x="45"/>
        <item x="1123"/>
        <item x="114"/>
        <item x="778"/>
        <item x="361"/>
        <item x="1294"/>
        <item x="1234"/>
        <item x="1034"/>
        <item x="577"/>
        <item x="984"/>
        <item x="637"/>
        <item x="1231"/>
        <item x="993"/>
        <item x="1311"/>
        <item x="1153"/>
        <item x="752"/>
        <item x="970"/>
        <item x="1180"/>
        <item x="815"/>
        <item x="660"/>
        <item x="854"/>
        <item x="1130"/>
        <item x="366"/>
        <item x="128"/>
        <item x="990"/>
        <item x="1193"/>
        <item x="713"/>
        <item x="1058"/>
        <item x="1127"/>
        <item x="1164"/>
        <item x="1139"/>
        <item x="1065"/>
        <item x="1219"/>
        <item x="939"/>
        <item x="900"/>
        <item x="1099"/>
        <item x="1051"/>
        <item x="563"/>
        <item x="893"/>
        <item x="111"/>
        <item x="1103"/>
        <item x="672"/>
        <item x="1144"/>
        <item x="1038"/>
        <item x="956"/>
        <item x="1064"/>
        <item x="736"/>
        <item x="1277"/>
        <item x="958"/>
        <item x="332"/>
        <item x="834"/>
        <item x="107"/>
        <item x="930"/>
        <item x="1227"/>
        <item x="169"/>
        <item x="1063"/>
        <item x="1001"/>
        <item x="1113"/>
        <item x="798"/>
        <item x="719"/>
        <item x="1149"/>
        <item x="7"/>
        <item x="8"/>
        <item x="917"/>
        <item x="9"/>
        <item x="6"/>
        <item x="503"/>
        <item x="510"/>
        <item x="700"/>
        <item x="1245"/>
        <item x="1214"/>
        <item x="1106"/>
        <item x="1241"/>
        <item x="1161"/>
        <item x="982"/>
        <item x="1240"/>
        <item x="156"/>
        <item x="1197"/>
        <item x="977"/>
        <item x="1028"/>
        <item x="826"/>
        <item x="1189"/>
        <item x="665"/>
        <item x="1140"/>
        <item x="1039"/>
        <item x="1173"/>
        <item x="1265"/>
        <item x="201"/>
        <item x="494"/>
        <item x="495"/>
        <item x="1168"/>
        <item x="326"/>
        <item x="926"/>
        <item x="671"/>
        <item x="1209"/>
        <item x="931"/>
        <item x="1185"/>
        <item x="981"/>
        <item x="1126"/>
        <item x="1184"/>
        <item x="738"/>
        <item x="1061"/>
        <item x="1095"/>
        <item x="159"/>
        <item x="161"/>
        <item x="160"/>
        <item x="1142"/>
        <item x="1005"/>
        <item x="1223"/>
        <item x="1204"/>
        <item x="1330"/>
        <item x="1194"/>
        <item x="1290"/>
        <item x="770"/>
        <item x="879"/>
        <item x="1174"/>
        <item x="885"/>
        <item x="1069"/>
        <item x="265"/>
        <item x="440"/>
        <item x="596"/>
        <item x="1200"/>
        <item x="1225"/>
        <item x="1248"/>
        <item x="68"/>
        <item x="30"/>
        <item x="29"/>
        <item x="980"/>
        <item x="1097"/>
        <item x="964"/>
        <item x="1032"/>
        <item x="578"/>
        <item x="1047"/>
        <item x="31"/>
        <item x="1217"/>
        <item x="438"/>
        <item x="631"/>
        <item x="407"/>
        <item x="1327"/>
        <item x="487"/>
        <item x="488"/>
        <item x="489"/>
        <item x="876"/>
        <item x="496"/>
        <item x="1098"/>
        <item x="1110"/>
        <item x="907"/>
        <item x="1262"/>
        <item x="1220"/>
        <item x="355"/>
        <item x="768"/>
        <item x="1031"/>
        <item x="176"/>
        <item x="174"/>
        <item x="1206"/>
        <item x="1264"/>
        <item x="1244"/>
        <item x="560"/>
        <item x="1340"/>
        <item x="446"/>
        <item x="1003"/>
        <item x="737"/>
        <item x="1221"/>
        <item x="1096"/>
        <item x="443"/>
        <item x="955"/>
        <item x="559"/>
        <item x="175"/>
        <item x="598"/>
        <item x="1122"/>
        <item x="1080"/>
        <item x="142"/>
        <item x="141"/>
        <item x="1143"/>
        <item x="957"/>
        <item x="807"/>
        <item x="808"/>
        <item x="97"/>
        <item x="100"/>
        <item x="99"/>
        <item x="98"/>
        <item x="1306"/>
        <item x="1023"/>
        <item x="1210"/>
        <item x="1155"/>
        <item x="108"/>
        <item x="168"/>
        <item x="397"/>
        <item x="1236"/>
        <item x="266"/>
        <item x="915"/>
        <item x="916"/>
        <item x="1108"/>
        <item x="1207"/>
        <item x="1082"/>
        <item x="1196"/>
        <item x="843"/>
        <item x="673"/>
        <item x="505"/>
        <item x="1138"/>
        <item x="216"/>
        <item x="215"/>
        <item x="877"/>
        <item x="214"/>
        <item x="146"/>
        <item x="597"/>
        <item x="173"/>
        <item x="789"/>
        <item x="771"/>
        <item x="1124"/>
        <item x="252"/>
        <item x="251"/>
        <item x="1295"/>
        <item x="255"/>
        <item x="257"/>
        <item x="256"/>
        <item x="33"/>
        <item x="32"/>
        <item x="1171"/>
        <item x="570"/>
        <item x="1335"/>
        <item x="1090"/>
        <item x="1310"/>
        <item x="1037"/>
        <item x="1160"/>
        <item x="1255"/>
        <item x="1150"/>
        <item x="846"/>
        <item x="1239"/>
        <item x="1121"/>
        <item x="1070"/>
        <item x="356"/>
        <item x="624"/>
        <item x="442"/>
        <item x="991"/>
        <item x="113"/>
        <item x="1238"/>
        <item x="1084"/>
        <item x="1289"/>
        <item x="13"/>
        <item x="1261"/>
        <item x="412"/>
        <item x="413"/>
        <item x="411"/>
        <item x="983"/>
        <item x="1195"/>
        <item x="1337"/>
        <item x="512"/>
        <item x="1111"/>
        <item x="1208"/>
        <item x="884"/>
        <item x="800"/>
        <item x="847"/>
        <item x="1152"/>
        <item x="1044"/>
        <item x="415"/>
        <item x="34"/>
        <item x="35"/>
        <item x="1256"/>
        <item x="1030"/>
        <item x="865"/>
        <item x="337"/>
        <item x="968"/>
        <item x="966"/>
        <item x="967"/>
        <item x="183"/>
        <item x="245"/>
        <item x="244"/>
        <item x="182"/>
        <item x="246"/>
        <item x="504"/>
        <item x="1015"/>
        <item x="898"/>
        <item x="1283"/>
        <item x="1016"/>
        <item x="1329"/>
        <item x="946"/>
        <item x="1299"/>
        <item x="914"/>
        <item x="1159"/>
        <item x="650"/>
        <item x="1272"/>
        <item x="1341"/>
        <item x="918"/>
        <item x="253"/>
        <item x="584"/>
        <item x="586"/>
        <item x="1102"/>
        <item x="646"/>
        <item x="755"/>
        <item x="1178"/>
        <item x="912"/>
        <item x="678"/>
        <item x="680"/>
        <item x="681"/>
        <item x="679"/>
        <item x="750"/>
        <item x="1260"/>
        <item x="938"/>
        <item x="550"/>
        <item x="616"/>
        <item x="1091"/>
        <item x="841"/>
        <item x="902"/>
        <item x="944"/>
        <item x="1137"/>
        <item x="949"/>
        <item x="1085"/>
        <item x="1243"/>
        <item x="1186"/>
        <item x="282"/>
        <item x="1205"/>
        <item x="1000"/>
        <item x="1118"/>
        <item x="1269"/>
        <item x="952"/>
        <item x="1179"/>
        <item x="467"/>
        <item x="481"/>
        <item x="891"/>
        <item x="316"/>
        <item x="317"/>
        <item x="318"/>
        <item x="1276"/>
        <item x="1116"/>
        <item x="1350"/>
        <item x="569"/>
        <item x="491"/>
        <item x="268"/>
        <item x="324"/>
        <item x="490"/>
        <item x="325"/>
        <item x="1305"/>
        <item x="194"/>
        <item x="195"/>
        <item x="196"/>
        <item x="1307"/>
        <item x="464"/>
        <item x="976"/>
        <item x="975"/>
        <item x="1172"/>
        <item x="1273"/>
        <item x="1086"/>
        <item x="296"/>
        <item x="292"/>
        <item x="290"/>
        <item x="295"/>
        <item x="291"/>
        <item x="297"/>
        <item x="293"/>
        <item x="294"/>
        <item x="985"/>
        <item x="1018"/>
        <item x="1019"/>
        <item x="1133"/>
        <item x="1280"/>
        <item x="1343"/>
        <item x="1020"/>
        <item x="1021"/>
        <item x="723"/>
        <item x="696"/>
        <item x="695"/>
        <item x="697"/>
        <item x="1268"/>
        <item x="779"/>
        <item x="1278"/>
        <item x="311"/>
        <item x="310"/>
        <item x="313"/>
        <item x="312"/>
        <item x="1216"/>
        <item x="1062"/>
        <item x="862"/>
        <item x="1146"/>
        <item x="456"/>
        <item x="1029"/>
        <item x="782"/>
        <item x="1076"/>
        <item x="1229"/>
        <item x="886"/>
        <item x="1285"/>
        <item x="1287"/>
        <item x="1303"/>
        <item x="1304"/>
        <item x="1302"/>
        <item x="581"/>
        <item x="153"/>
        <item x="155"/>
        <item x="154"/>
        <item x="1081"/>
        <item x="1040"/>
        <item x="941"/>
        <item x="1119"/>
        <item x="1328"/>
        <item x="1325"/>
        <item x="1083"/>
        <item x="1213"/>
        <item x="1284"/>
        <item x="1253"/>
        <item x="1224"/>
        <item x="1100"/>
        <item x="157"/>
        <item x="389"/>
        <item x="390"/>
        <item x="521"/>
        <item x="1190"/>
        <item x="1258"/>
        <item x="1275"/>
        <item x="1222"/>
        <item x="899"/>
        <item x="1145"/>
        <item x="1125"/>
        <item x="1226"/>
        <item x="942"/>
        <item x="943"/>
        <item x="954"/>
        <item x="1215"/>
        <item x="1321"/>
        <item x="1270"/>
        <item x="1128"/>
        <item x="988"/>
        <item x="1279"/>
        <item x="739"/>
        <item x="1141"/>
        <item x="1228"/>
        <item x="871"/>
        <item x="872"/>
        <item x="1247"/>
        <item x="1312"/>
        <item x="1158"/>
        <item x="547"/>
        <item x="545"/>
        <item x="546"/>
        <item x="1286"/>
        <item x="1187"/>
        <item x="1191"/>
        <item x="740"/>
        <item x="682"/>
        <item x="1048"/>
        <item x="1157"/>
        <item x="1147"/>
        <item x="1281"/>
        <item x="1320"/>
        <item x="87"/>
        <item x="1073"/>
        <item x="1237"/>
        <item x="74"/>
        <item x="1166"/>
        <item x="77"/>
        <item x="75"/>
        <item x="1259"/>
        <item x="383"/>
        <item x="381"/>
        <item x="384"/>
        <item x="382"/>
        <item x="380"/>
        <item x="1336"/>
        <item x="1182"/>
        <item x="1293"/>
        <item x="1346"/>
        <item x="1318"/>
        <item x="1298"/>
        <item x="1292"/>
        <item x="462"/>
        <item x="1319"/>
        <item x="1317"/>
        <item x="1198"/>
        <item x="1266"/>
        <item x="1315"/>
        <item x="1055"/>
        <item x="1249"/>
        <item x="1348"/>
        <item x="1308"/>
        <item x="1323"/>
        <item x="924"/>
        <item x="859"/>
        <item x="1338"/>
        <item x="1202"/>
        <item x="1201"/>
        <item x="1203"/>
        <item x="1316"/>
        <item x="1339"/>
        <item x="1218"/>
        <item x="1263"/>
        <item x="1334"/>
        <item x="1344"/>
        <item x="1291"/>
        <item x="1342"/>
        <item x="1274"/>
        <item x="987"/>
        <item x="1347"/>
        <item x="1309"/>
        <item x="1250"/>
        <item x="1251"/>
        <item x="1071"/>
        <item x="1296"/>
        <item x="1345"/>
        <item x="832"/>
        <item x="1333"/>
        <item x="1297"/>
        <item x="1313"/>
        <item x="1349"/>
        <item x="1322"/>
        <item x="1041"/>
        <item x="93"/>
        <item t="default"/>
      </items>
    </pivotField>
    <pivotField compact="0" outline="0" showAll="0"/>
    <pivotField compact="0" outline="0" showAll="0">
      <items count="416">
        <item m="1" x="272"/>
        <item m="1" x="312"/>
        <item m="1" x="284"/>
        <item m="1" x="326"/>
        <item m="1" x="402"/>
        <item m="1" x="276"/>
        <item m="1" x="354"/>
        <item m="1" x="368"/>
        <item m="1" x="361"/>
        <item m="1" x="381"/>
        <item m="1" x="367"/>
        <item m="1" x="341"/>
        <item m="1" x="290"/>
        <item m="1" x="339"/>
        <item m="1" x="235"/>
        <item m="1" x="267"/>
        <item m="1" x="313"/>
        <item m="1" x="241"/>
        <item m="1" x="331"/>
        <item m="1" x="298"/>
        <item m="1" x="264"/>
        <item m="1" x="334"/>
        <item m="1" x="207"/>
        <item m="1" x="253"/>
        <item m="1" x="227"/>
        <item m="1" x="400"/>
        <item m="1" x="310"/>
        <item m="1" x="215"/>
        <item m="1" x="333"/>
        <item m="1" x="362"/>
        <item m="1" x="309"/>
        <item m="1" x="378"/>
        <item m="1" x="357"/>
        <item m="1" x="243"/>
        <item m="1" x="214"/>
        <item m="1" x="269"/>
        <item m="1" x="266"/>
        <item m="1" x="397"/>
        <item m="1" x="366"/>
        <item m="1" x="373"/>
        <item m="1" x="363"/>
        <item m="1" x="404"/>
        <item m="1" x="407"/>
        <item m="1" x="353"/>
        <item m="1" x="410"/>
        <item m="1" x="223"/>
        <item m="1" x="261"/>
        <item m="1" x="409"/>
        <item m="1" x="325"/>
        <item m="1" x="412"/>
        <item m="1" x="371"/>
        <item m="1" x="324"/>
        <item m="1" x="283"/>
        <item m="1" x="316"/>
        <item m="1" x="387"/>
        <item m="1" x="347"/>
        <item m="1" x="225"/>
        <item m="1" x="337"/>
        <item m="1" x="240"/>
        <item m="1" x="211"/>
        <item m="1" x="254"/>
        <item m="1" x="305"/>
        <item m="1" x="348"/>
        <item m="1" x="364"/>
        <item m="1" x="295"/>
        <item m="1" x="306"/>
        <item m="1" x="251"/>
        <item m="1" x="256"/>
        <item m="1" x="340"/>
        <item m="1" x="343"/>
        <item m="1" x="289"/>
        <item m="1" x="403"/>
        <item m="1" x="208"/>
        <item m="1" x="220"/>
        <item m="1" x="231"/>
        <item m="1" x="370"/>
        <item m="1" x="383"/>
        <item m="1" x="399"/>
        <item m="1" x="317"/>
        <item m="1" x="332"/>
        <item m="1" x="393"/>
        <item m="1" x="388"/>
        <item m="1" x="396"/>
        <item m="1" x="384"/>
        <item m="1" x="355"/>
        <item m="1" x="234"/>
        <item m="1" x="244"/>
        <item m="1" x="389"/>
        <item m="1" x="218"/>
        <item m="1" x="246"/>
        <item m="1" x="287"/>
        <item m="1" x="322"/>
        <item m="1" x="300"/>
        <item m="1" x="248"/>
        <item m="1" x="247"/>
        <item m="1" x="230"/>
        <item m="1" x="391"/>
        <item m="1" x="315"/>
        <item m="1" x="255"/>
        <item m="1" x="260"/>
        <item m="1" x="320"/>
        <item m="1" x="265"/>
        <item m="1" x="411"/>
        <item m="1" x="372"/>
        <item m="1" x="319"/>
        <item m="1" x="258"/>
        <item m="1" x="210"/>
        <item m="1" x="414"/>
        <item m="1" x="212"/>
        <item m="1" x="226"/>
        <item m="1" x="228"/>
        <item m="1" x="307"/>
        <item m="1" x="346"/>
        <item m="1" x="239"/>
        <item m="1" x="281"/>
        <item m="1" x="380"/>
        <item m="1" x="395"/>
        <item m="1" x="328"/>
        <item m="1" x="221"/>
        <item m="1" x="268"/>
        <item m="1" x="213"/>
        <item m="1" x="311"/>
        <item m="1" x="216"/>
        <item m="1" x="219"/>
        <item m="1" x="335"/>
        <item m="1" x="327"/>
        <item m="1" x="330"/>
        <item m="1" x="321"/>
        <item m="1" x="377"/>
        <item m="1" x="249"/>
        <item m="1" x="358"/>
        <item m="1" x="280"/>
        <item m="1" x="297"/>
        <item m="1" x="352"/>
        <item m="1" x="382"/>
        <item m="1" x="356"/>
        <item m="1" x="349"/>
        <item m="1" x="344"/>
        <item m="1" x="350"/>
        <item m="1" x="365"/>
        <item m="1" x="293"/>
        <item m="1" x="292"/>
        <item m="1" x="345"/>
        <item m="1" x="273"/>
        <item m="1" x="270"/>
        <item m="1" x="308"/>
        <item m="1" x="302"/>
        <item m="1" x="277"/>
        <item m="1" x="401"/>
        <item m="1" x="392"/>
        <item m="1" x="338"/>
        <item m="1" x="291"/>
        <item m="1" x="222"/>
        <item m="1" x="303"/>
        <item m="1" x="359"/>
        <item m="1" x="237"/>
        <item m="1" x="285"/>
        <item m="1" x="279"/>
        <item m="1" x="286"/>
        <item m="1" x="232"/>
        <item m="1" x="262"/>
        <item m="1" x="376"/>
        <item m="1" x="336"/>
        <item m="1" x="238"/>
        <item m="1" x="323"/>
        <item m="1" x="329"/>
        <item m="1" x="301"/>
        <item m="1" x="408"/>
        <item m="1" x="242"/>
        <item m="1" x="390"/>
        <item m="1" x="406"/>
        <item m="1" x="275"/>
        <item m="1" x="394"/>
        <item m="1" x="405"/>
        <item m="1" x="217"/>
        <item m="1" x="209"/>
        <item m="1" x="379"/>
        <item m="1" x="229"/>
        <item m="1" x="342"/>
        <item m="1" x="252"/>
        <item m="1" x="360"/>
        <item m="1" x="413"/>
        <item m="1" x="375"/>
        <item m="1" x="282"/>
        <item m="1" x="263"/>
        <item m="1" x="236"/>
        <item m="1" x="369"/>
        <item m="1" x="288"/>
        <item m="1" x="257"/>
        <item m="1" x="271"/>
        <item m="1" x="385"/>
        <item m="1" x="299"/>
        <item m="1" x="398"/>
        <item m="1" x="386"/>
        <item m="1" x="250"/>
        <item m="1" x="296"/>
        <item m="1" x="351"/>
        <item m="1" x="318"/>
        <item m="1" x="245"/>
        <item m="1" x="233"/>
        <item m="1" x="294"/>
        <item m="1" x="304"/>
        <item m="1" x="278"/>
        <item m="1" x="314"/>
        <item m="1" x="224"/>
        <item m="1" x="274"/>
        <item m="1" x="374"/>
        <item m="1" x="259"/>
        <item x="0"/>
        <item x="1"/>
        <item x="2"/>
        <item x="3"/>
        <item x="4"/>
        <item x="5"/>
        <item x="6"/>
        <item n="D"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t="default"/>
      </items>
    </pivotField>
    <pivotField compact="0" outline="0" showAll="0"/>
    <pivotField compact="0" outline="0" showAll="0"/>
    <pivotField compact="0" outline="0" showAll="0"/>
    <pivotField compact="0" outline="0" showAll="0"/>
    <pivotField compact="0" numFmtId="9" outline="0" showAll="0"/>
    <pivotField compact="0" outline="0" showAll="0">
      <items count="27">
        <item x="25"/>
        <item x="24"/>
        <item x="23"/>
        <item x="22"/>
        <item x="21"/>
        <item x="19"/>
        <item x="16"/>
        <item x="20"/>
        <item x="14"/>
        <item x="13"/>
        <item x="9"/>
        <item x="11"/>
        <item x="8"/>
        <item x="4"/>
        <item x="6"/>
        <item x="7"/>
        <item x="1"/>
        <item x="5"/>
        <item x="2"/>
        <item x="0"/>
        <item x="3"/>
        <item x="12"/>
        <item x="15"/>
        <item x="10"/>
        <item x="17"/>
        <item x="18"/>
        <item t="default"/>
      </items>
    </pivotField>
    <pivotField compact="0" outline="0" showAll="0"/>
    <pivotField compact="0" outline="0" showAll="0"/>
  </pivotFields>
  <rowItems count="1">
    <i/>
  </rowItems>
  <colItems count="1">
    <i/>
  </colItems>
  <dataFields count="1">
    <dataField name="Count of Produc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E2746E6-DF9E-4F9C-8A0A-B6B3DF163577}" name="PivotTable5"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6">
  <location ref="F35:F36" firstHeaderRow="1" firstDataRow="1" firstDataCol="0"/>
  <pivotFields count="11">
    <pivotField compact="0" outline="0" showAll="0">
      <items count="1352">
        <item x="533"/>
        <item x="18"/>
        <item x="200"/>
        <item x="166"/>
        <item x="90"/>
        <item x="12"/>
        <item x="178"/>
        <item x="179"/>
        <item x="422"/>
        <item x="500"/>
        <item x="273"/>
        <item x="250"/>
        <item x="618"/>
        <item x="20"/>
        <item x="1170"/>
        <item x="19"/>
        <item x="555"/>
        <item x="728"/>
        <item x="275"/>
        <item x="131"/>
        <item x="133"/>
        <item x="105"/>
        <item x="392"/>
        <item x="622"/>
        <item x="432"/>
        <item x="576"/>
        <item x="475"/>
        <item x="1135"/>
        <item x="927"/>
        <item x="850"/>
        <item x="1067"/>
        <item x="575"/>
        <item x="91"/>
        <item x="27"/>
        <item x="730"/>
        <item x="305"/>
        <item x="136"/>
        <item x="418"/>
        <item x="674"/>
        <item x="1011"/>
        <item x="378"/>
        <item x="243"/>
        <item x="319"/>
        <item x="339"/>
        <item x="163"/>
        <item x="449"/>
        <item x="127"/>
        <item x="334"/>
        <item x="645"/>
        <item x="795"/>
        <item x="112"/>
        <item x="851"/>
        <item x="963"/>
        <item x="1007"/>
        <item x="528"/>
        <item x="947"/>
        <item x="396"/>
        <item x="394"/>
        <item x="123"/>
        <item x="399"/>
        <item x="775"/>
        <item x="538"/>
        <item x="463"/>
        <item x="694"/>
        <item x="599"/>
        <item x="548"/>
        <item x="628"/>
        <item x="905"/>
        <item x="102"/>
        <item x="537"/>
        <item x="729"/>
        <item x="636"/>
        <item x="781"/>
        <item x="785"/>
        <item x="848"/>
        <item x="763"/>
        <item x="830"/>
        <item x="205"/>
        <item x="579"/>
        <item x="485"/>
        <item x="670"/>
        <item x="469"/>
        <item x="601"/>
        <item x="517"/>
        <item x="733"/>
        <item x="349"/>
        <item x="247"/>
        <item x="562"/>
        <item x="358"/>
        <item x="125"/>
        <item x="452"/>
        <item x="40"/>
        <item x="65"/>
        <item x="448"/>
        <item x="64"/>
        <item x="352"/>
        <item x="267"/>
        <item x="343"/>
        <item x="375"/>
        <item x="406"/>
        <item x="903"/>
        <item x="574"/>
        <item x="508"/>
        <item x="992"/>
        <item x="692"/>
        <item x="706"/>
        <item x="667"/>
        <item x="973"/>
        <item x="767"/>
        <item x="614"/>
        <item x="805"/>
        <item x="812"/>
        <item x="549"/>
        <item x="788"/>
        <item x="745"/>
        <item x="840"/>
        <item x="498"/>
        <item x="386"/>
        <item x="249"/>
        <item x="150"/>
        <item x="658"/>
        <item x="209"/>
        <item x="385"/>
        <item x="167"/>
        <item x="368"/>
        <item x="1043"/>
        <item x="186"/>
        <item x="433"/>
        <item x="685"/>
        <item x="502"/>
        <item x="689"/>
        <item x="217"/>
        <item x="347"/>
        <item x="470"/>
        <item x="589"/>
        <item x="336"/>
        <item x="741"/>
        <item x="1"/>
        <item x="2"/>
        <item x="192"/>
        <item x="883"/>
        <item x="998"/>
        <item x="189"/>
        <item x="430"/>
        <item x="594"/>
        <item x="638"/>
        <item x="1324"/>
        <item x="341"/>
        <item x="276"/>
        <item x="218"/>
        <item x="602"/>
        <item x="427"/>
        <item x="424"/>
        <item x="1162"/>
        <item x="239"/>
        <item x="237"/>
        <item x="748"/>
        <item x="70"/>
        <item x="410"/>
        <item x="515"/>
        <item x="14"/>
        <item x="15"/>
        <item x="536"/>
        <item x="314"/>
        <item x="417"/>
        <item x="344"/>
        <item x="61"/>
        <item x="164"/>
        <item x="165"/>
        <item x="661"/>
        <item x="44"/>
        <item x="92"/>
        <item x="279"/>
        <item x="180"/>
        <item x="181"/>
        <item x="206"/>
        <item x="37"/>
        <item x="149"/>
        <item x="359"/>
        <item x="230"/>
        <item x="468"/>
        <item x="83"/>
        <item x="148"/>
        <item x="222"/>
        <item x="530"/>
        <item x="887"/>
        <item x="240"/>
        <item x="711"/>
        <item x="820"/>
        <item x="80"/>
        <item x="357"/>
        <item x="11"/>
        <item x="571"/>
        <item x="663"/>
        <item x="479"/>
        <item x="280"/>
        <item x="1169"/>
        <item x="419"/>
        <item x="420"/>
        <item x="542"/>
        <item x="793"/>
        <item x="714"/>
        <item x="722"/>
        <item x="143"/>
        <item x="10"/>
        <item x="416"/>
        <item x="82"/>
        <item x="974"/>
        <item x="864"/>
        <item x="405"/>
        <item x="1036"/>
        <item x="572"/>
        <item x="322"/>
        <item x="16"/>
        <item x="794"/>
        <item x="833"/>
        <item x="669"/>
        <item x="223"/>
        <item x="704"/>
        <item x="791"/>
        <item x="687"/>
        <item x="705"/>
        <item x="298"/>
        <item x="130"/>
        <item x="716"/>
        <item x="573"/>
        <item x="54"/>
        <item x="1052"/>
        <item x="506"/>
        <item x="272"/>
        <item x="897"/>
        <item x="541"/>
        <item x="5"/>
        <item x="379"/>
        <item x="53"/>
        <item x="309"/>
        <item x="784"/>
        <item x="213"/>
        <item x="106"/>
        <item x="842"/>
        <item x="439"/>
        <item x="351"/>
        <item x="519"/>
        <item x="219"/>
        <item x="117"/>
        <item x="590"/>
        <item x="996"/>
        <item x="72"/>
        <item x="210"/>
        <item x="269"/>
        <item x="348"/>
        <item x="969"/>
        <item x="760"/>
        <item x="137"/>
        <item x="906"/>
        <item x="698"/>
        <item x="387"/>
        <item x="71"/>
        <item x="908"/>
        <item x="1105"/>
        <item x="145"/>
        <item x="270"/>
        <item x="47"/>
        <item x="364"/>
        <item x="409"/>
        <item x="391"/>
        <item x="1087"/>
        <item x="426"/>
        <item x="1112"/>
        <item x="814"/>
        <item x="818"/>
        <item x="138"/>
        <item x="58"/>
        <item x="718"/>
        <item x="831"/>
        <item x="880"/>
        <item x="819"/>
        <item x="666"/>
        <item x="320"/>
        <item x="371"/>
        <item x="787"/>
        <item x="869"/>
        <item x="920"/>
        <item x="81"/>
        <item x="735"/>
        <item x="199"/>
        <item x="38"/>
        <item x="49"/>
        <item x="619"/>
        <item x="643"/>
        <item x="642"/>
        <item x="904"/>
        <item x="817"/>
        <item x="24"/>
        <item x="94"/>
        <item x="220"/>
        <item x="686"/>
        <item x="158"/>
        <item x="353"/>
        <item x="945"/>
        <item x="144"/>
        <item x="882"/>
        <item x="776"/>
        <item x="459"/>
        <item x="1079"/>
        <item x="857"/>
        <item x="823"/>
        <item x="627"/>
        <item x="435"/>
        <item x="777"/>
        <item x="1075"/>
        <item x="52"/>
        <item x="522"/>
        <item x="724"/>
        <item x="804"/>
        <item x="780"/>
        <item x="302"/>
        <item x="3"/>
        <item x="4"/>
        <item x="458"/>
        <item x="139"/>
        <item x="677"/>
        <item x="119"/>
        <item x="525"/>
        <item x="499"/>
        <item x="425"/>
        <item x="342"/>
        <item x="1212"/>
        <item x="1331"/>
        <item x="979"/>
        <item x="529"/>
        <item x="543"/>
        <item x="610"/>
        <item x="1114"/>
        <item x="455"/>
        <item x="278"/>
        <item x="465"/>
        <item x="235"/>
        <item x="234"/>
        <item x="236"/>
        <item x="88"/>
        <item x="401"/>
        <item x="402"/>
        <item x="501"/>
        <item x="51"/>
        <item x="232"/>
        <item x="231"/>
        <item x="852"/>
        <item x="1235"/>
        <item x="656"/>
        <item x="632"/>
        <item x="948"/>
        <item x="838"/>
        <item x="321"/>
        <item x="421"/>
        <item x="743"/>
        <item x="0"/>
        <item x="57"/>
        <item x="554"/>
        <item x="593"/>
        <item x="518"/>
        <item x="84"/>
        <item x="657"/>
        <item x="606"/>
        <item x="710"/>
        <item x="901"/>
        <item x="1013"/>
        <item x="42"/>
        <item x="772"/>
        <item x="233"/>
        <item x="241"/>
        <item x="721"/>
        <item x="720"/>
        <item x="431"/>
        <item x="937"/>
        <item x="605"/>
        <item x="511"/>
        <item x="202"/>
        <item x="328"/>
        <item x="124"/>
        <item x="742"/>
        <item x="878"/>
        <item x="629"/>
        <item x="868"/>
        <item x="790"/>
        <item x="476"/>
        <item x="978"/>
        <item x="228"/>
        <item x="373"/>
        <item x="372"/>
        <item x="480"/>
        <item x="41"/>
        <item x="940"/>
        <item x="184"/>
        <item x="1088"/>
        <item x="362"/>
        <item x="535"/>
        <item x="608"/>
        <item x="950"/>
        <item x="1230"/>
        <item x="861"/>
        <item x="621"/>
        <item x="744"/>
        <item x="300"/>
        <item x="873"/>
        <item x="400"/>
        <item x="1033"/>
        <item x="451"/>
        <item x="471"/>
        <item x="126"/>
        <item x="668"/>
        <item x="25"/>
        <item x="703"/>
        <item x="177"/>
        <item x="534"/>
        <item x="497"/>
        <item x="367"/>
        <item x="769"/>
        <item x="1077"/>
        <item x="870"/>
        <item x="259"/>
        <item x="398"/>
        <item x="773"/>
        <item x="62"/>
        <item x="329"/>
        <item x="212"/>
        <item x="909"/>
        <item x="445"/>
        <item x="1136"/>
        <item x="583"/>
        <item x="1242"/>
        <item x="162"/>
        <item x="110"/>
        <item x="1326"/>
        <item x="66"/>
        <item x="828"/>
        <item x="913"/>
        <item x="303"/>
        <item x="653"/>
        <item x="953"/>
        <item x="565"/>
        <item x="726"/>
        <item x="170"/>
        <item x="221"/>
        <item x="414"/>
        <item x="482"/>
        <item x="288"/>
        <item x="277"/>
        <item x="286"/>
        <item x="484"/>
        <item x="369"/>
        <item x="262"/>
        <item x="315"/>
        <item x="284"/>
        <item x="289"/>
        <item x="263"/>
        <item x="287"/>
        <item x="526"/>
        <item x="483"/>
        <item x="285"/>
        <item x="264"/>
        <item x="524"/>
        <item x="647"/>
        <item x="835"/>
        <item x="36"/>
        <item x="799"/>
        <item x="972"/>
        <item x="457"/>
        <item x="135"/>
        <item x="227"/>
        <item x="67"/>
        <item x="473"/>
        <item x="388"/>
        <item x="50"/>
        <item x="1002"/>
        <item x="374"/>
        <item x="654"/>
        <item x="304"/>
        <item x="1068"/>
        <item x="640"/>
        <item x="551"/>
        <item x="639"/>
        <item x="79"/>
        <item x="1183"/>
        <item x="377"/>
        <item x="762"/>
        <item x="172"/>
        <item x="558"/>
        <item x="56"/>
        <item x="556"/>
        <item x="472"/>
        <item x="434"/>
        <item x="477"/>
        <item x="635"/>
        <item x="702"/>
        <item x="444"/>
        <item x="625"/>
        <item x="516"/>
        <item x="827"/>
        <item x="717"/>
        <item x="960"/>
        <item x="644"/>
        <item x="453"/>
        <item x="308"/>
        <item x="95"/>
        <item x="1089"/>
        <item x="611"/>
        <item x="612"/>
        <item x="999"/>
        <item x="1288"/>
        <item x="557"/>
        <item x="816"/>
        <item x="198"/>
        <item x="923"/>
        <item x="116"/>
        <item x="115"/>
        <item x="120"/>
        <item x="600"/>
        <item x="641"/>
        <item x="532"/>
        <item x="936"/>
        <item x="474"/>
        <item x="299"/>
        <item x="1177"/>
        <item x="238"/>
        <item x="1006"/>
        <item x="466"/>
        <item x="764"/>
        <item x="478"/>
        <item x="725"/>
        <item x="531"/>
        <item x="754"/>
        <item x="43"/>
        <item x="1049"/>
        <item x="85"/>
        <item x="568"/>
        <item x="633"/>
        <item x="197"/>
        <item x="858"/>
        <item x="676"/>
        <item x="1156"/>
        <item x="839"/>
        <item x="751"/>
        <item x="566"/>
        <item x="895"/>
        <item x="1134"/>
        <item x="896"/>
        <item x="1107"/>
        <item x="567"/>
        <item x="242"/>
        <item x="447"/>
        <item x="147"/>
        <item x="89"/>
        <item x="229"/>
        <item x="254"/>
        <item x="866"/>
        <item x="971"/>
        <item x="875"/>
        <item x="60"/>
        <item x="708"/>
        <item x="441"/>
        <item x="1093"/>
        <item x="281"/>
        <item x="932"/>
        <item x="664"/>
        <item x="104"/>
        <item x="395"/>
        <item x="118"/>
        <item x="346"/>
        <item x="749"/>
        <item x="335"/>
        <item x="688"/>
        <item x="615"/>
        <item x="1025"/>
        <item x="461"/>
        <item x="185"/>
        <item x="323"/>
        <item x="1010"/>
        <item x="363"/>
        <item x="140"/>
        <item x="595"/>
        <item x="604"/>
        <item x="1117"/>
        <item x="507"/>
        <item x="450"/>
        <item x="208"/>
        <item x="1050"/>
        <item x="588"/>
        <item x="327"/>
        <item x="393"/>
        <item x="783"/>
        <item x="211"/>
        <item x="376"/>
        <item x="890"/>
        <item x="1027"/>
        <item x="340"/>
        <item x="1175"/>
        <item x="539"/>
        <item x="691"/>
        <item x="617"/>
        <item x="825"/>
        <item x="824"/>
        <item x="712"/>
        <item x="690"/>
        <item x="580"/>
        <item x="961"/>
        <item x="191"/>
        <item x="523"/>
        <item x="1026"/>
        <item x="307"/>
        <item x="86"/>
        <item x="709"/>
        <item x="260"/>
        <item x="1132"/>
        <item x="171"/>
        <item x="423"/>
        <item x="283"/>
        <item x="59"/>
        <item x="796"/>
        <item x="454"/>
        <item x="699"/>
        <item x="757"/>
        <item x="403"/>
        <item x="248"/>
        <item x="1252"/>
        <item x="132"/>
        <item x="1246"/>
        <item x="659"/>
        <item x="727"/>
        <item x="1129"/>
        <item x="922"/>
        <item x="365"/>
        <item x="122"/>
        <item x="69"/>
        <item x="370"/>
        <item x="786"/>
        <item x="684"/>
        <item x="894"/>
        <item x="860"/>
        <item x="26"/>
        <item x="811"/>
        <item x="1074"/>
        <item x="48"/>
        <item x="46"/>
        <item x="134"/>
        <item x="651"/>
        <item x="429"/>
        <item x="207"/>
        <item x="55"/>
        <item x="21"/>
        <item x="23"/>
        <item x="22"/>
        <item x="634"/>
        <item x="925"/>
        <item x="829"/>
        <item x="301"/>
        <item x="856"/>
        <item x="306"/>
        <item x="17"/>
        <item x="1115"/>
        <item x="527"/>
        <item x="965"/>
        <item x="330"/>
        <item x="331"/>
        <item x="564"/>
        <item x="603"/>
        <item x="436"/>
        <item x="613"/>
        <item x="962"/>
        <item x="1042"/>
        <item x="761"/>
        <item x="76"/>
        <item x="78"/>
        <item x="1014"/>
        <item x="888"/>
        <item x="675"/>
        <item x="1012"/>
        <item x="261"/>
        <item x="460"/>
        <item x="933"/>
        <item x="715"/>
        <item x="683"/>
        <item x="338"/>
        <item x="408"/>
        <item x="620"/>
        <item x="63"/>
        <item x="758"/>
        <item x="1282"/>
        <item x="1300"/>
        <item x="655"/>
        <item x="648"/>
        <item x="1181"/>
        <item x="274"/>
        <item x="493"/>
        <item x="774"/>
        <item x="188"/>
        <item x="1059"/>
        <item x="492"/>
        <item x="1053"/>
        <item x="1257"/>
        <item x="995"/>
        <item x="821"/>
        <item x="822"/>
        <item x="333"/>
        <item x="609"/>
        <item x="803"/>
        <item x="1254"/>
        <item x="652"/>
        <item x="1045"/>
        <item x="1046"/>
        <item x="1332"/>
        <item x="1054"/>
        <item x="552"/>
        <item x="553"/>
        <item x="986"/>
        <item x="1233"/>
        <item x="1008"/>
        <item x="1211"/>
        <item x="1199"/>
        <item x="1267"/>
        <item x="919"/>
        <item x="881"/>
        <item x="1154"/>
        <item x="911"/>
        <item x="649"/>
        <item x="354"/>
        <item x="731"/>
        <item x="1035"/>
        <item x="797"/>
        <item x="1301"/>
        <item x="759"/>
        <item x="623"/>
        <item x="734"/>
        <item x="989"/>
        <item x="802"/>
        <item x="747"/>
        <item x="910"/>
        <item x="28"/>
        <item x="1078"/>
        <item x="1060"/>
        <item x="152"/>
        <item x="151"/>
        <item x="193"/>
        <item x="561"/>
        <item x="509"/>
        <item x="1176"/>
        <item x="732"/>
        <item x="889"/>
        <item x="701"/>
        <item x="753"/>
        <item x="520"/>
        <item x="514"/>
        <item x="1192"/>
        <item x="997"/>
        <item x="845"/>
        <item x="934"/>
        <item x="810"/>
        <item x="809"/>
        <item x="707"/>
        <item x="404"/>
        <item x="630"/>
        <item x="350"/>
        <item x="1056"/>
        <item x="1101"/>
        <item x="849"/>
        <item x="1066"/>
        <item x="1109"/>
        <item x="746"/>
        <item x="928"/>
        <item x="1271"/>
        <item x="225"/>
        <item x="224"/>
        <item x="109"/>
        <item x="1131"/>
        <item x="226"/>
        <item x="1167"/>
        <item x="190"/>
        <item x="853"/>
        <item x="929"/>
        <item x="428"/>
        <item x="1094"/>
        <item x="836"/>
        <item x="1232"/>
        <item x="582"/>
        <item x="96"/>
        <item x="360"/>
        <item x="863"/>
        <item x="1151"/>
        <item x="1009"/>
        <item x="935"/>
        <item x="1004"/>
        <item x="994"/>
        <item x="844"/>
        <item x="855"/>
        <item x="585"/>
        <item x="587"/>
        <item x="765"/>
        <item x="837"/>
        <item x="39"/>
        <item x="892"/>
        <item x="1017"/>
        <item x="1314"/>
        <item x="1165"/>
        <item x="874"/>
        <item x="203"/>
        <item x="951"/>
        <item x="1188"/>
        <item x="129"/>
        <item x="813"/>
        <item x="101"/>
        <item x="756"/>
        <item x="867"/>
        <item x="592"/>
        <item x="591"/>
        <item x="1104"/>
        <item x="345"/>
        <item x="204"/>
        <item x="1163"/>
        <item x="626"/>
        <item x="544"/>
        <item x="437"/>
        <item x="959"/>
        <item x="103"/>
        <item x="1022"/>
        <item x="662"/>
        <item x="121"/>
        <item x="271"/>
        <item x="187"/>
        <item x="1120"/>
        <item x="1057"/>
        <item x="693"/>
        <item x="486"/>
        <item x="1092"/>
        <item x="540"/>
        <item x="73"/>
        <item x="258"/>
        <item x="766"/>
        <item x="607"/>
        <item x="921"/>
        <item x="792"/>
        <item x="1024"/>
        <item x="513"/>
        <item x="1148"/>
        <item x="1072"/>
        <item x="801"/>
        <item x="806"/>
        <item x="45"/>
        <item x="1123"/>
        <item x="114"/>
        <item x="778"/>
        <item x="361"/>
        <item x="1294"/>
        <item x="1234"/>
        <item x="1034"/>
        <item x="577"/>
        <item x="984"/>
        <item x="637"/>
        <item x="1231"/>
        <item x="993"/>
        <item x="1311"/>
        <item x="1153"/>
        <item x="752"/>
        <item x="970"/>
        <item x="1180"/>
        <item x="815"/>
        <item x="660"/>
        <item x="854"/>
        <item x="1130"/>
        <item x="366"/>
        <item x="128"/>
        <item x="990"/>
        <item x="1193"/>
        <item x="713"/>
        <item x="1058"/>
        <item x="1127"/>
        <item x="1164"/>
        <item x="1139"/>
        <item x="1065"/>
        <item x="1219"/>
        <item x="939"/>
        <item x="900"/>
        <item x="1099"/>
        <item x="1051"/>
        <item x="563"/>
        <item x="893"/>
        <item x="111"/>
        <item x="1103"/>
        <item x="672"/>
        <item x="1144"/>
        <item x="1038"/>
        <item x="956"/>
        <item x="1064"/>
        <item x="736"/>
        <item x="1277"/>
        <item x="958"/>
        <item x="332"/>
        <item x="834"/>
        <item x="107"/>
        <item x="930"/>
        <item x="1227"/>
        <item x="169"/>
        <item x="1063"/>
        <item x="1001"/>
        <item x="1113"/>
        <item x="798"/>
        <item x="719"/>
        <item x="1149"/>
        <item x="7"/>
        <item x="8"/>
        <item x="917"/>
        <item x="9"/>
        <item x="6"/>
        <item x="503"/>
        <item x="510"/>
        <item x="700"/>
        <item x="1245"/>
        <item x="1214"/>
        <item x="1106"/>
        <item x="1241"/>
        <item x="1161"/>
        <item x="982"/>
        <item x="1240"/>
        <item x="156"/>
        <item x="1197"/>
        <item x="977"/>
        <item x="1028"/>
        <item x="826"/>
        <item x="1189"/>
        <item x="665"/>
        <item x="1140"/>
        <item x="1039"/>
        <item x="1173"/>
        <item x="1265"/>
        <item x="201"/>
        <item x="494"/>
        <item x="495"/>
        <item x="1168"/>
        <item x="326"/>
        <item x="926"/>
        <item x="671"/>
        <item x="1209"/>
        <item x="931"/>
        <item x="1185"/>
        <item x="981"/>
        <item x="1126"/>
        <item x="1184"/>
        <item x="738"/>
        <item x="1061"/>
        <item x="1095"/>
        <item x="159"/>
        <item x="161"/>
        <item x="160"/>
        <item x="1142"/>
        <item x="1005"/>
        <item x="1223"/>
        <item x="1204"/>
        <item x="1330"/>
        <item x="1194"/>
        <item x="1290"/>
        <item x="770"/>
        <item x="879"/>
        <item x="1174"/>
        <item x="885"/>
        <item x="1069"/>
        <item x="265"/>
        <item x="440"/>
        <item x="596"/>
        <item x="1200"/>
        <item x="1225"/>
        <item x="1248"/>
        <item x="68"/>
        <item x="30"/>
        <item x="29"/>
        <item x="980"/>
        <item x="1097"/>
        <item x="964"/>
        <item x="1032"/>
        <item x="578"/>
        <item x="1047"/>
        <item x="31"/>
        <item x="1217"/>
        <item x="438"/>
        <item x="631"/>
        <item x="407"/>
        <item x="1327"/>
        <item x="487"/>
        <item x="488"/>
        <item x="489"/>
        <item x="876"/>
        <item x="496"/>
        <item x="1098"/>
        <item x="1110"/>
        <item x="907"/>
        <item x="1262"/>
        <item x="1220"/>
        <item x="355"/>
        <item x="768"/>
        <item x="1031"/>
        <item x="176"/>
        <item x="174"/>
        <item x="1206"/>
        <item x="1264"/>
        <item x="1244"/>
        <item x="560"/>
        <item x="1340"/>
        <item x="446"/>
        <item x="1003"/>
        <item x="737"/>
        <item x="1221"/>
        <item x="1096"/>
        <item x="443"/>
        <item x="955"/>
        <item x="559"/>
        <item x="175"/>
        <item x="598"/>
        <item x="1122"/>
        <item x="1080"/>
        <item x="142"/>
        <item x="141"/>
        <item x="1143"/>
        <item x="957"/>
        <item x="807"/>
        <item x="808"/>
        <item x="97"/>
        <item x="100"/>
        <item x="99"/>
        <item x="98"/>
        <item x="1306"/>
        <item x="1023"/>
        <item x="1210"/>
        <item x="1155"/>
        <item x="108"/>
        <item x="168"/>
        <item x="397"/>
        <item x="1236"/>
        <item x="266"/>
        <item x="915"/>
        <item x="916"/>
        <item x="1108"/>
        <item x="1207"/>
        <item x="1082"/>
        <item x="1196"/>
        <item x="843"/>
        <item x="673"/>
        <item x="505"/>
        <item x="1138"/>
        <item x="216"/>
        <item x="215"/>
        <item x="877"/>
        <item x="214"/>
        <item x="146"/>
        <item x="597"/>
        <item x="173"/>
        <item x="789"/>
        <item x="771"/>
        <item x="1124"/>
        <item x="252"/>
        <item x="251"/>
        <item x="1295"/>
        <item x="255"/>
        <item x="257"/>
        <item x="256"/>
        <item x="33"/>
        <item x="32"/>
        <item x="1171"/>
        <item x="570"/>
        <item x="1335"/>
        <item x="1090"/>
        <item x="1310"/>
        <item x="1037"/>
        <item x="1160"/>
        <item x="1255"/>
        <item x="1150"/>
        <item x="846"/>
        <item x="1239"/>
        <item x="1121"/>
        <item x="1070"/>
        <item x="356"/>
        <item x="624"/>
        <item x="442"/>
        <item x="991"/>
        <item x="113"/>
        <item x="1238"/>
        <item x="1084"/>
        <item x="1289"/>
        <item x="13"/>
        <item x="1261"/>
        <item x="412"/>
        <item x="413"/>
        <item x="411"/>
        <item x="983"/>
        <item x="1195"/>
        <item x="1337"/>
        <item x="512"/>
        <item x="1111"/>
        <item x="1208"/>
        <item x="884"/>
        <item x="800"/>
        <item x="847"/>
        <item x="1152"/>
        <item x="1044"/>
        <item x="415"/>
        <item x="34"/>
        <item x="35"/>
        <item x="1256"/>
        <item x="1030"/>
        <item x="865"/>
        <item x="337"/>
        <item x="968"/>
        <item x="966"/>
        <item x="967"/>
        <item x="183"/>
        <item x="245"/>
        <item x="244"/>
        <item x="182"/>
        <item x="246"/>
        <item x="504"/>
        <item x="1015"/>
        <item x="898"/>
        <item x="1283"/>
        <item x="1016"/>
        <item x="1329"/>
        <item x="946"/>
        <item x="1299"/>
        <item x="914"/>
        <item x="1159"/>
        <item x="650"/>
        <item x="1272"/>
        <item x="1341"/>
        <item x="918"/>
        <item x="253"/>
        <item x="584"/>
        <item x="586"/>
        <item x="1102"/>
        <item x="646"/>
        <item x="755"/>
        <item x="1178"/>
        <item x="912"/>
        <item x="678"/>
        <item x="680"/>
        <item x="681"/>
        <item x="679"/>
        <item x="750"/>
        <item x="1260"/>
        <item x="938"/>
        <item x="550"/>
        <item x="616"/>
        <item x="1091"/>
        <item x="841"/>
        <item x="902"/>
        <item x="944"/>
        <item x="1137"/>
        <item x="949"/>
        <item x="1085"/>
        <item x="1243"/>
        <item x="1186"/>
        <item x="282"/>
        <item x="1205"/>
        <item x="1000"/>
        <item x="1118"/>
        <item x="1269"/>
        <item x="952"/>
        <item x="1179"/>
        <item x="467"/>
        <item x="481"/>
        <item x="891"/>
        <item x="316"/>
        <item x="317"/>
        <item x="318"/>
        <item x="1276"/>
        <item x="1116"/>
        <item x="1350"/>
        <item x="569"/>
        <item x="491"/>
        <item x="268"/>
        <item x="324"/>
        <item x="490"/>
        <item x="325"/>
        <item x="1305"/>
        <item x="194"/>
        <item x="195"/>
        <item x="196"/>
        <item x="1307"/>
        <item x="464"/>
        <item x="976"/>
        <item x="975"/>
        <item x="1172"/>
        <item x="1273"/>
        <item x="1086"/>
        <item x="296"/>
        <item x="292"/>
        <item x="290"/>
        <item x="295"/>
        <item x="291"/>
        <item x="297"/>
        <item x="293"/>
        <item x="294"/>
        <item x="985"/>
        <item x="1018"/>
        <item x="1019"/>
        <item x="1133"/>
        <item x="1280"/>
        <item x="1343"/>
        <item x="1020"/>
        <item x="1021"/>
        <item x="723"/>
        <item x="696"/>
        <item x="695"/>
        <item x="697"/>
        <item x="1268"/>
        <item x="779"/>
        <item x="1278"/>
        <item x="311"/>
        <item x="310"/>
        <item x="313"/>
        <item x="312"/>
        <item x="1216"/>
        <item x="1062"/>
        <item x="862"/>
        <item x="1146"/>
        <item x="456"/>
        <item x="1029"/>
        <item x="782"/>
        <item x="1076"/>
        <item x="1229"/>
        <item x="886"/>
        <item x="1285"/>
        <item x="1287"/>
        <item x="1303"/>
        <item x="1304"/>
        <item x="1302"/>
        <item x="581"/>
        <item x="153"/>
        <item x="155"/>
        <item x="154"/>
        <item x="1081"/>
        <item x="1040"/>
        <item x="941"/>
        <item x="1119"/>
        <item x="1328"/>
        <item x="1325"/>
        <item x="1083"/>
        <item x="1213"/>
        <item x="1284"/>
        <item x="1253"/>
        <item x="1224"/>
        <item x="1100"/>
        <item x="157"/>
        <item x="389"/>
        <item x="390"/>
        <item x="521"/>
        <item x="1190"/>
        <item x="1258"/>
        <item x="1275"/>
        <item x="1222"/>
        <item x="899"/>
        <item x="1145"/>
        <item x="1125"/>
        <item x="1226"/>
        <item x="942"/>
        <item x="943"/>
        <item x="954"/>
        <item x="1215"/>
        <item x="1321"/>
        <item x="1270"/>
        <item x="1128"/>
        <item x="988"/>
        <item x="1279"/>
        <item x="739"/>
        <item x="1141"/>
        <item x="1228"/>
        <item x="871"/>
        <item x="872"/>
        <item x="1247"/>
        <item x="1312"/>
        <item x="1158"/>
        <item x="547"/>
        <item x="545"/>
        <item x="546"/>
        <item x="1286"/>
        <item x="1187"/>
        <item x="1191"/>
        <item x="740"/>
        <item x="682"/>
        <item x="1048"/>
        <item x="1157"/>
        <item x="1147"/>
        <item x="1281"/>
        <item x="1320"/>
        <item x="87"/>
        <item x="1073"/>
        <item x="1237"/>
        <item x="74"/>
        <item x="1166"/>
        <item x="77"/>
        <item x="75"/>
        <item x="1259"/>
        <item x="383"/>
        <item x="381"/>
        <item x="384"/>
        <item x="382"/>
        <item x="380"/>
        <item x="1336"/>
        <item x="1182"/>
        <item x="1293"/>
        <item x="1346"/>
        <item x="1318"/>
        <item x="1298"/>
        <item x="1292"/>
        <item x="462"/>
        <item x="1319"/>
        <item x="1317"/>
        <item x="1198"/>
        <item x="1266"/>
        <item x="1315"/>
        <item x="1055"/>
        <item x="1249"/>
        <item x="1348"/>
        <item x="1308"/>
        <item x="1323"/>
        <item x="924"/>
        <item x="859"/>
        <item x="1338"/>
        <item x="1202"/>
        <item x="1201"/>
        <item x="1203"/>
        <item x="1316"/>
        <item x="1339"/>
        <item x="1218"/>
        <item x="1263"/>
        <item x="1334"/>
        <item x="1344"/>
        <item x="1291"/>
        <item x="1342"/>
        <item x="1274"/>
        <item x="987"/>
        <item x="1347"/>
        <item x="1309"/>
        <item x="1250"/>
        <item x="1251"/>
        <item x="1071"/>
        <item x="1296"/>
        <item x="1345"/>
        <item x="832"/>
        <item x="1333"/>
        <item x="1297"/>
        <item x="1313"/>
        <item x="1349"/>
        <item x="1322"/>
        <item x="1041"/>
        <item x="93"/>
        <item t="default"/>
      </items>
    </pivotField>
    <pivotField compact="0" outline="0" showAll="0"/>
    <pivotField compact="0" outline="0" showAll="0">
      <items count="416">
        <item m="1" x="272"/>
        <item m="1" x="312"/>
        <item m="1" x="284"/>
        <item m="1" x="326"/>
        <item m="1" x="402"/>
        <item m="1" x="276"/>
        <item m="1" x="354"/>
        <item m="1" x="368"/>
        <item m="1" x="361"/>
        <item m="1" x="381"/>
        <item m="1" x="367"/>
        <item m="1" x="341"/>
        <item m="1" x="290"/>
        <item m="1" x="339"/>
        <item m="1" x="235"/>
        <item m="1" x="267"/>
        <item m="1" x="313"/>
        <item m="1" x="241"/>
        <item m="1" x="331"/>
        <item m="1" x="298"/>
        <item m="1" x="264"/>
        <item m="1" x="334"/>
        <item m="1" x="207"/>
        <item m="1" x="253"/>
        <item m="1" x="227"/>
        <item m="1" x="400"/>
        <item m="1" x="310"/>
        <item m="1" x="215"/>
        <item m="1" x="333"/>
        <item m="1" x="362"/>
        <item m="1" x="309"/>
        <item m="1" x="378"/>
        <item m="1" x="357"/>
        <item m="1" x="243"/>
        <item m="1" x="214"/>
        <item m="1" x="269"/>
        <item m="1" x="266"/>
        <item m="1" x="397"/>
        <item m="1" x="366"/>
        <item m="1" x="373"/>
        <item m="1" x="363"/>
        <item m="1" x="404"/>
        <item m="1" x="407"/>
        <item m="1" x="353"/>
        <item m="1" x="410"/>
        <item m="1" x="223"/>
        <item m="1" x="261"/>
        <item m="1" x="409"/>
        <item m="1" x="325"/>
        <item m="1" x="412"/>
        <item m="1" x="371"/>
        <item m="1" x="324"/>
        <item m="1" x="283"/>
        <item m="1" x="316"/>
        <item m="1" x="387"/>
        <item m="1" x="347"/>
        <item m="1" x="225"/>
        <item m="1" x="337"/>
        <item m="1" x="240"/>
        <item m="1" x="211"/>
        <item m="1" x="254"/>
        <item m="1" x="305"/>
        <item m="1" x="348"/>
        <item m="1" x="364"/>
        <item m="1" x="295"/>
        <item m="1" x="306"/>
        <item m="1" x="251"/>
        <item m="1" x="256"/>
        <item m="1" x="340"/>
        <item m="1" x="343"/>
        <item m="1" x="289"/>
        <item m="1" x="403"/>
        <item m="1" x="208"/>
        <item m="1" x="220"/>
        <item m="1" x="231"/>
        <item m="1" x="370"/>
        <item m="1" x="383"/>
        <item m="1" x="399"/>
        <item m="1" x="317"/>
        <item m="1" x="332"/>
        <item m="1" x="393"/>
        <item m="1" x="388"/>
        <item m="1" x="396"/>
        <item m="1" x="384"/>
        <item m="1" x="355"/>
        <item m="1" x="234"/>
        <item m="1" x="244"/>
        <item m="1" x="389"/>
        <item m="1" x="218"/>
        <item m="1" x="246"/>
        <item m="1" x="287"/>
        <item m="1" x="322"/>
        <item m="1" x="300"/>
        <item m="1" x="248"/>
        <item m="1" x="247"/>
        <item m="1" x="230"/>
        <item m="1" x="391"/>
        <item m="1" x="315"/>
        <item m="1" x="255"/>
        <item m="1" x="260"/>
        <item m="1" x="320"/>
        <item m="1" x="265"/>
        <item m="1" x="411"/>
        <item m="1" x="372"/>
        <item m="1" x="319"/>
        <item m="1" x="258"/>
        <item m="1" x="210"/>
        <item m="1" x="414"/>
        <item m="1" x="212"/>
        <item m="1" x="226"/>
        <item m="1" x="228"/>
        <item m="1" x="307"/>
        <item m="1" x="346"/>
        <item m="1" x="239"/>
        <item m="1" x="281"/>
        <item m="1" x="380"/>
        <item m="1" x="395"/>
        <item m="1" x="328"/>
        <item m="1" x="221"/>
        <item m="1" x="268"/>
        <item m="1" x="213"/>
        <item m="1" x="311"/>
        <item m="1" x="216"/>
        <item m="1" x="219"/>
        <item m="1" x="335"/>
        <item m="1" x="327"/>
        <item m="1" x="330"/>
        <item m="1" x="321"/>
        <item m="1" x="377"/>
        <item m="1" x="249"/>
        <item m="1" x="358"/>
        <item m="1" x="280"/>
        <item m="1" x="297"/>
        <item m="1" x="352"/>
        <item m="1" x="382"/>
        <item m="1" x="356"/>
        <item m="1" x="349"/>
        <item m="1" x="344"/>
        <item m="1" x="350"/>
        <item m="1" x="365"/>
        <item m="1" x="293"/>
        <item m="1" x="292"/>
        <item m="1" x="345"/>
        <item m="1" x="273"/>
        <item m="1" x="270"/>
        <item m="1" x="308"/>
        <item m="1" x="302"/>
        <item m="1" x="277"/>
        <item m="1" x="401"/>
        <item m="1" x="392"/>
        <item m="1" x="338"/>
        <item m="1" x="291"/>
        <item m="1" x="222"/>
        <item m="1" x="303"/>
        <item m="1" x="359"/>
        <item m="1" x="237"/>
        <item m="1" x="285"/>
        <item m="1" x="279"/>
        <item m="1" x="286"/>
        <item m="1" x="232"/>
        <item m="1" x="262"/>
        <item m="1" x="376"/>
        <item m="1" x="336"/>
        <item m="1" x="238"/>
        <item m="1" x="323"/>
        <item m="1" x="329"/>
        <item m="1" x="301"/>
        <item m="1" x="408"/>
        <item m="1" x="242"/>
        <item m="1" x="390"/>
        <item m="1" x="406"/>
        <item m="1" x="275"/>
        <item m="1" x="394"/>
        <item m="1" x="405"/>
        <item m="1" x="217"/>
        <item m="1" x="209"/>
        <item m="1" x="379"/>
        <item m="1" x="229"/>
        <item m="1" x="342"/>
        <item m="1" x="252"/>
        <item m="1" x="360"/>
        <item m="1" x="413"/>
        <item m="1" x="375"/>
        <item m="1" x="282"/>
        <item m="1" x="263"/>
        <item m="1" x="236"/>
        <item m="1" x="369"/>
        <item m="1" x="288"/>
        <item m="1" x="257"/>
        <item m="1" x="271"/>
        <item m="1" x="385"/>
        <item m="1" x="299"/>
        <item m="1" x="398"/>
        <item m="1" x="386"/>
        <item m="1" x="250"/>
        <item m="1" x="296"/>
        <item m="1" x="351"/>
        <item m="1" x="318"/>
        <item m="1" x="245"/>
        <item m="1" x="233"/>
        <item m="1" x="294"/>
        <item m="1" x="304"/>
        <item m="1" x="278"/>
        <item m="1" x="314"/>
        <item m="1" x="224"/>
        <item m="1" x="274"/>
        <item m="1" x="374"/>
        <item m="1" x="259"/>
        <item x="0"/>
        <item x="1"/>
        <item x="2"/>
        <item x="3"/>
        <item x="4"/>
        <item x="5"/>
        <item x="6"/>
        <item n="D"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t="default"/>
      </items>
    </pivotField>
    <pivotField compact="0" outline="0" showAll="0"/>
    <pivotField compact="0" outline="0" showAll="0"/>
    <pivotField compact="0" outline="0" showAll="0"/>
    <pivotField compact="0" outline="0" showAll="0"/>
    <pivotField compact="0" numFmtId="9" outline="0" showAll="0"/>
    <pivotField compact="0" outline="0" showAll="0">
      <items count="27">
        <item x="25"/>
        <item x="24"/>
        <item x="23"/>
        <item x="22"/>
        <item x="21"/>
        <item x="19"/>
        <item x="16"/>
        <item x="20"/>
        <item x="14"/>
        <item x="13"/>
        <item x="9"/>
        <item x="11"/>
        <item x="8"/>
        <item x="4"/>
        <item x="6"/>
        <item x="7"/>
        <item x="1"/>
        <item x="5"/>
        <item x="2"/>
        <item x="0"/>
        <item x="3"/>
        <item x="12"/>
        <item x="15"/>
        <item x="10"/>
        <item x="17"/>
        <item x="18"/>
        <item t="default"/>
      </items>
    </pivotField>
    <pivotField dataField="1" compact="0" outline="0" showAll="0"/>
    <pivotField compact="0" outline="0" showAll="0"/>
  </pivotFields>
  <rowItems count="1">
    <i/>
  </rowItems>
  <colItems count="1">
    <i/>
  </colItems>
  <dataFields count="1">
    <dataField name="Sum of rating_count"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6BD916D-6F22-4D22-B836-0E0A13573250}" name="PivotTable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0">
  <location ref="M3:N211" firstHeaderRow="1" firstDataRow="1" firstDataCol="1"/>
  <pivotFields count="11">
    <pivotField compact="0" outline="0" showAll="0">
      <items count="1352">
        <item x="533"/>
        <item x="18"/>
        <item x="200"/>
        <item x="166"/>
        <item x="90"/>
        <item x="12"/>
        <item x="178"/>
        <item x="179"/>
        <item x="422"/>
        <item x="500"/>
        <item x="273"/>
        <item x="250"/>
        <item x="618"/>
        <item x="20"/>
        <item x="1170"/>
        <item x="19"/>
        <item x="555"/>
        <item x="728"/>
        <item x="275"/>
        <item x="131"/>
        <item x="133"/>
        <item x="105"/>
        <item x="392"/>
        <item x="622"/>
        <item x="432"/>
        <item x="576"/>
        <item x="475"/>
        <item x="1135"/>
        <item x="927"/>
        <item x="850"/>
        <item x="1067"/>
        <item x="575"/>
        <item x="91"/>
        <item x="27"/>
        <item x="730"/>
        <item x="305"/>
        <item x="136"/>
        <item x="418"/>
        <item x="674"/>
        <item x="1011"/>
        <item x="378"/>
        <item x="243"/>
        <item x="319"/>
        <item x="339"/>
        <item x="163"/>
        <item x="449"/>
        <item x="127"/>
        <item x="334"/>
        <item x="645"/>
        <item x="795"/>
        <item x="112"/>
        <item x="851"/>
        <item x="963"/>
        <item x="1007"/>
        <item x="528"/>
        <item x="947"/>
        <item x="396"/>
        <item x="394"/>
        <item x="123"/>
        <item x="399"/>
        <item x="775"/>
        <item x="538"/>
        <item x="463"/>
        <item x="694"/>
        <item x="599"/>
        <item x="548"/>
        <item x="628"/>
        <item x="905"/>
        <item x="102"/>
        <item x="537"/>
        <item x="729"/>
        <item x="636"/>
        <item x="781"/>
        <item x="785"/>
        <item x="848"/>
        <item x="763"/>
        <item x="830"/>
        <item x="205"/>
        <item x="579"/>
        <item x="485"/>
        <item x="670"/>
        <item x="469"/>
        <item x="601"/>
        <item x="517"/>
        <item x="733"/>
        <item x="349"/>
        <item x="247"/>
        <item x="562"/>
        <item x="358"/>
        <item x="125"/>
        <item x="452"/>
        <item x="40"/>
        <item x="65"/>
        <item x="448"/>
        <item x="64"/>
        <item x="352"/>
        <item x="267"/>
        <item x="343"/>
        <item x="375"/>
        <item x="406"/>
        <item x="903"/>
        <item x="574"/>
        <item x="508"/>
        <item x="992"/>
        <item x="692"/>
        <item x="706"/>
        <item x="667"/>
        <item x="973"/>
        <item x="767"/>
        <item x="614"/>
        <item x="805"/>
        <item x="812"/>
        <item x="549"/>
        <item x="788"/>
        <item x="745"/>
        <item x="840"/>
        <item x="498"/>
        <item x="386"/>
        <item x="249"/>
        <item x="150"/>
        <item x="658"/>
        <item x="209"/>
        <item x="385"/>
        <item x="167"/>
        <item x="368"/>
        <item x="1043"/>
        <item x="186"/>
        <item x="433"/>
        <item x="685"/>
        <item x="502"/>
        <item x="689"/>
        <item x="217"/>
        <item x="347"/>
        <item x="470"/>
        <item x="589"/>
        <item x="336"/>
        <item x="741"/>
        <item x="1"/>
        <item x="2"/>
        <item x="192"/>
        <item x="883"/>
        <item x="998"/>
        <item x="189"/>
        <item x="430"/>
        <item x="594"/>
        <item x="638"/>
        <item x="1324"/>
        <item x="341"/>
        <item x="276"/>
        <item x="218"/>
        <item x="602"/>
        <item x="427"/>
        <item x="424"/>
        <item x="1162"/>
        <item x="239"/>
        <item x="237"/>
        <item x="748"/>
        <item x="70"/>
        <item x="410"/>
        <item x="515"/>
        <item x="14"/>
        <item x="15"/>
        <item x="536"/>
        <item x="314"/>
        <item x="417"/>
        <item x="344"/>
        <item x="61"/>
        <item x="164"/>
        <item x="165"/>
        <item x="661"/>
        <item x="44"/>
        <item x="92"/>
        <item x="279"/>
        <item x="180"/>
        <item x="181"/>
        <item x="206"/>
        <item x="37"/>
        <item x="149"/>
        <item x="359"/>
        <item x="230"/>
        <item x="468"/>
        <item x="83"/>
        <item x="148"/>
        <item x="222"/>
        <item x="530"/>
        <item x="887"/>
        <item x="240"/>
        <item x="711"/>
        <item x="820"/>
        <item x="80"/>
        <item x="357"/>
        <item x="11"/>
        <item x="571"/>
        <item x="663"/>
        <item x="479"/>
        <item x="280"/>
        <item x="1169"/>
        <item x="419"/>
        <item x="420"/>
        <item x="542"/>
        <item x="793"/>
        <item x="714"/>
        <item x="722"/>
        <item x="143"/>
        <item x="10"/>
        <item x="416"/>
        <item x="82"/>
        <item x="974"/>
        <item x="864"/>
        <item x="405"/>
        <item x="1036"/>
        <item x="572"/>
        <item x="322"/>
        <item x="16"/>
        <item x="794"/>
        <item x="833"/>
        <item x="669"/>
        <item x="223"/>
        <item x="704"/>
        <item x="791"/>
        <item x="687"/>
        <item x="705"/>
        <item x="298"/>
        <item x="130"/>
        <item x="716"/>
        <item x="573"/>
        <item x="54"/>
        <item x="1052"/>
        <item x="506"/>
        <item x="272"/>
        <item x="897"/>
        <item x="541"/>
        <item x="5"/>
        <item x="379"/>
        <item x="53"/>
        <item x="309"/>
        <item x="784"/>
        <item x="213"/>
        <item x="106"/>
        <item x="842"/>
        <item x="439"/>
        <item x="351"/>
        <item x="519"/>
        <item x="219"/>
        <item x="117"/>
        <item x="590"/>
        <item x="996"/>
        <item x="72"/>
        <item x="210"/>
        <item x="269"/>
        <item x="348"/>
        <item x="969"/>
        <item x="760"/>
        <item x="137"/>
        <item x="906"/>
        <item x="698"/>
        <item x="387"/>
        <item x="71"/>
        <item x="908"/>
        <item x="1105"/>
        <item x="145"/>
        <item x="270"/>
        <item x="47"/>
        <item x="364"/>
        <item x="409"/>
        <item x="391"/>
        <item x="1087"/>
        <item x="426"/>
        <item x="1112"/>
        <item x="814"/>
        <item x="818"/>
        <item x="138"/>
        <item x="58"/>
        <item x="718"/>
        <item x="831"/>
        <item x="880"/>
        <item x="819"/>
        <item x="666"/>
        <item x="320"/>
        <item x="371"/>
        <item x="787"/>
        <item x="869"/>
        <item x="920"/>
        <item x="81"/>
        <item x="735"/>
        <item x="199"/>
        <item x="38"/>
        <item x="49"/>
        <item x="619"/>
        <item x="643"/>
        <item x="642"/>
        <item x="904"/>
        <item x="817"/>
        <item x="24"/>
        <item x="94"/>
        <item x="220"/>
        <item x="686"/>
        <item x="158"/>
        <item x="353"/>
        <item x="945"/>
        <item x="144"/>
        <item x="882"/>
        <item x="776"/>
        <item x="459"/>
        <item x="1079"/>
        <item x="857"/>
        <item x="823"/>
        <item x="627"/>
        <item x="435"/>
        <item x="777"/>
        <item x="1075"/>
        <item x="52"/>
        <item x="522"/>
        <item x="724"/>
        <item x="804"/>
        <item x="780"/>
        <item x="302"/>
        <item x="3"/>
        <item x="4"/>
        <item x="458"/>
        <item x="139"/>
        <item x="677"/>
        <item x="119"/>
        <item x="525"/>
        <item x="499"/>
        <item x="425"/>
        <item x="342"/>
        <item x="1212"/>
        <item x="1331"/>
        <item x="979"/>
        <item x="529"/>
        <item x="543"/>
        <item x="610"/>
        <item x="1114"/>
        <item x="455"/>
        <item x="278"/>
        <item x="465"/>
        <item x="235"/>
        <item x="234"/>
        <item x="236"/>
        <item x="88"/>
        <item x="401"/>
        <item x="402"/>
        <item x="501"/>
        <item x="51"/>
        <item x="232"/>
        <item x="231"/>
        <item x="852"/>
        <item x="1235"/>
        <item x="656"/>
        <item x="632"/>
        <item x="948"/>
        <item x="838"/>
        <item x="321"/>
        <item x="421"/>
        <item x="743"/>
        <item x="0"/>
        <item x="57"/>
        <item x="554"/>
        <item x="593"/>
        <item x="518"/>
        <item x="84"/>
        <item x="657"/>
        <item x="606"/>
        <item x="710"/>
        <item x="901"/>
        <item x="1013"/>
        <item x="42"/>
        <item x="772"/>
        <item x="233"/>
        <item x="241"/>
        <item x="721"/>
        <item x="720"/>
        <item x="431"/>
        <item x="937"/>
        <item x="605"/>
        <item x="511"/>
        <item x="202"/>
        <item x="328"/>
        <item x="124"/>
        <item x="742"/>
        <item x="878"/>
        <item x="629"/>
        <item x="868"/>
        <item x="790"/>
        <item x="476"/>
        <item x="978"/>
        <item x="228"/>
        <item x="373"/>
        <item x="372"/>
        <item x="480"/>
        <item x="41"/>
        <item x="940"/>
        <item x="184"/>
        <item x="1088"/>
        <item x="362"/>
        <item x="535"/>
        <item x="608"/>
        <item x="950"/>
        <item x="1230"/>
        <item x="861"/>
        <item x="621"/>
        <item x="744"/>
        <item x="300"/>
        <item x="873"/>
        <item x="400"/>
        <item x="1033"/>
        <item x="451"/>
        <item x="471"/>
        <item x="126"/>
        <item x="668"/>
        <item x="25"/>
        <item x="703"/>
        <item x="177"/>
        <item x="534"/>
        <item x="497"/>
        <item x="367"/>
        <item x="769"/>
        <item x="1077"/>
        <item x="870"/>
        <item x="259"/>
        <item x="398"/>
        <item x="773"/>
        <item x="62"/>
        <item x="329"/>
        <item x="212"/>
        <item x="909"/>
        <item x="445"/>
        <item x="1136"/>
        <item x="583"/>
        <item x="1242"/>
        <item x="162"/>
        <item x="110"/>
        <item x="1326"/>
        <item x="66"/>
        <item x="828"/>
        <item x="913"/>
        <item x="303"/>
        <item x="653"/>
        <item x="953"/>
        <item x="565"/>
        <item x="726"/>
        <item x="170"/>
        <item x="221"/>
        <item x="414"/>
        <item x="482"/>
        <item x="288"/>
        <item x="277"/>
        <item x="286"/>
        <item x="484"/>
        <item x="369"/>
        <item x="262"/>
        <item x="315"/>
        <item x="284"/>
        <item x="289"/>
        <item x="263"/>
        <item x="287"/>
        <item x="526"/>
        <item x="483"/>
        <item x="285"/>
        <item x="264"/>
        <item x="524"/>
        <item x="647"/>
        <item x="835"/>
        <item x="36"/>
        <item x="799"/>
        <item x="972"/>
        <item x="457"/>
        <item x="135"/>
        <item x="227"/>
        <item x="67"/>
        <item x="473"/>
        <item x="388"/>
        <item x="50"/>
        <item x="1002"/>
        <item x="374"/>
        <item x="654"/>
        <item x="304"/>
        <item x="1068"/>
        <item x="640"/>
        <item x="551"/>
        <item x="639"/>
        <item x="79"/>
        <item x="1183"/>
        <item x="377"/>
        <item x="762"/>
        <item x="172"/>
        <item x="558"/>
        <item x="56"/>
        <item x="556"/>
        <item x="472"/>
        <item x="434"/>
        <item x="477"/>
        <item x="635"/>
        <item x="702"/>
        <item x="444"/>
        <item x="625"/>
        <item x="516"/>
        <item x="827"/>
        <item x="717"/>
        <item x="960"/>
        <item x="644"/>
        <item x="453"/>
        <item x="308"/>
        <item x="95"/>
        <item x="1089"/>
        <item x="611"/>
        <item x="612"/>
        <item x="999"/>
        <item x="1288"/>
        <item x="557"/>
        <item x="816"/>
        <item x="198"/>
        <item x="923"/>
        <item x="116"/>
        <item x="115"/>
        <item x="120"/>
        <item x="600"/>
        <item x="641"/>
        <item x="532"/>
        <item x="936"/>
        <item x="474"/>
        <item x="299"/>
        <item x="1177"/>
        <item x="238"/>
        <item x="1006"/>
        <item x="466"/>
        <item x="764"/>
        <item x="478"/>
        <item x="725"/>
        <item x="531"/>
        <item x="754"/>
        <item x="43"/>
        <item x="1049"/>
        <item x="85"/>
        <item x="568"/>
        <item x="633"/>
        <item x="197"/>
        <item x="858"/>
        <item x="676"/>
        <item x="1156"/>
        <item x="839"/>
        <item x="751"/>
        <item x="566"/>
        <item x="895"/>
        <item x="1134"/>
        <item x="896"/>
        <item x="1107"/>
        <item x="567"/>
        <item x="242"/>
        <item x="447"/>
        <item x="147"/>
        <item x="89"/>
        <item x="229"/>
        <item x="254"/>
        <item x="866"/>
        <item x="971"/>
        <item x="875"/>
        <item x="60"/>
        <item x="708"/>
        <item x="441"/>
        <item x="1093"/>
        <item x="281"/>
        <item x="932"/>
        <item x="664"/>
        <item x="104"/>
        <item x="395"/>
        <item x="118"/>
        <item x="346"/>
        <item x="749"/>
        <item x="335"/>
        <item x="688"/>
        <item x="615"/>
        <item x="1025"/>
        <item x="461"/>
        <item x="185"/>
        <item x="323"/>
        <item x="1010"/>
        <item x="363"/>
        <item x="140"/>
        <item x="595"/>
        <item x="604"/>
        <item x="1117"/>
        <item x="507"/>
        <item x="450"/>
        <item x="208"/>
        <item x="1050"/>
        <item x="588"/>
        <item x="327"/>
        <item x="393"/>
        <item x="783"/>
        <item x="211"/>
        <item x="376"/>
        <item x="890"/>
        <item x="1027"/>
        <item x="340"/>
        <item x="1175"/>
        <item x="539"/>
        <item x="691"/>
        <item x="617"/>
        <item x="825"/>
        <item x="824"/>
        <item x="712"/>
        <item x="690"/>
        <item x="580"/>
        <item x="961"/>
        <item x="191"/>
        <item x="523"/>
        <item x="1026"/>
        <item x="307"/>
        <item x="86"/>
        <item x="709"/>
        <item x="260"/>
        <item x="1132"/>
        <item x="171"/>
        <item x="423"/>
        <item x="283"/>
        <item x="59"/>
        <item x="796"/>
        <item x="454"/>
        <item x="699"/>
        <item x="757"/>
        <item x="403"/>
        <item x="248"/>
        <item x="1252"/>
        <item x="132"/>
        <item x="1246"/>
        <item x="659"/>
        <item x="727"/>
        <item x="1129"/>
        <item x="922"/>
        <item x="365"/>
        <item x="122"/>
        <item x="69"/>
        <item x="370"/>
        <item x="786"/>
        <item x="684"/>
        <item x="894"/>
        <item x="860"/>
        <item x="26"/>
        <item x="811"/>
        <item x="1074"/>
        <item x="48"/>
        <item x="46"/>
        <item x="134"/>
        <item x="651"/>
        <item x="429"/>
        <item x="207"/>
        <item x="55"/>
        <item x="21"/>
        <item x="23"/>
        <item x="22"/>
        <item x="634"/>
        <item x="925"/>
        <item x="829"/>
        <item x="301"/>
        <item x="856"/>
        <item x="306"/>
        <item x="17"/>
        <item x="1115"/>
        <item x="527"/>
        <item x="965"/>
        <item x="330"/>
        <item x="331"/>
        <item x="564"/>
        <item x="603"/>
        <item x="436"/>
        <item x="613"/>
        <item x="962"/>
        <item x="1042"/>
        <item x="761"/>
        <item x="76"/>
        <item x="78"/>
        <item x="1014"/>
        <item x="888"/>
        <item x="675"/>
        <item x="1012"/>
        <item x="261"/>
        <item x="460"/>
        <item x="933"/>
        <item x="715"/>
        <item x="683"/>
        <item x="338"/>
        <item x="408"/>
        <item x="620"/>
        <item x="63"/>
        <item x="758"/>
        <item x="1282"/>
        <item x="1300"/>
        <item x="655"/>
        <item x="648"/>
        <item x="1181"/>
        <item x="274"/>
        <item x="493"/>
        <item x="774"/>
        <item x="188"/>
        <item x="1059"/>
        <item x="492"/>
        <item x="1053"/>
        <item x="1257"/>
        <item x="995"/>
        <item x="821"/>
        <item x="822"/>
        <item x="333"/>
        <item x="609"/>
        <item x="803"/>
        <item x="1254"/>
        <item x="652"/>
        <item x="1045"/>
        <item x="1046"/>
        <item x="1332"/>
        <item x="1054"/>
        <item x="552"/>
        <item x="553"/>
        <item x="986"/>
        <item x="1233"/>
        <item x="1008"/>
        <item x="1211"/>
        <item x="1199"/>
        <item x="1267"/>
        <item x="919"/>
        <item x="881"/>
        <item x="1154"/>
        <item x="911"/>
        <item x="649"/>
        <item x="354"/>
        <item x="731"/>
        <item x="1035"/>
        <item x="797"/>
        <item x="1301"/>
        <item x="759"/>
        <item x="623"/>
        <item x="734"/>
        <item x="989"/>
        <item x="802"/>
        <item x="747"/>
        <item x="910"/>
        <item x="28"/>
        <item x="1078"/>
        <item x="1060"/>
        <item x="152"/>
        <item x="151"/>
        <item x="193"/>
        <item x="561"/>
        <item x="509"/>
        <item x="1176"/>
        <item x="732"/>
        <item x="889"/>
        <item x="701"/>
        <item x="753"/>
        <item x="520"/>
        <item x="514"/>
        <item x="1192"/>
        <item x="997"/>
        <item x="845"/>
        <item x="934"/>
        <item x="810"/>
        <item x="809"/>
        <item x="707"/>
        <item x="404"/>
        <item x="630"/>
        <item x="350"/>
        <item x="1056"/>
        <item x="1101"/>
        <item x="849"/>
        <item x="1066"/>
        <item x="1109"/>
        <item x="746"/>
        <item x="928"/>
        <item x="1271"/>
        <item x="225"/>
        <item x="224"/>
        <item x="109"/>
        <item x="1131"/>
        <item x="226"/>
        <item x="1167"/>
        <item x="190"/>
        <item x="853"/>
        <item x="929"/>
        <item x="428"/>
        <item x="1094"/>
        <item x="836"/>
        <item x="1232"/>
        <item x="582"/>
        <item x="96"/>
        <item x="360"/>
        <item x="863"/>
        <item x="1151"/>
        <item x="1009"/>
        <item x="935"/>
        <item x="1004"/>
        <item x="994"/>
        <item x="844"/>
        <item x="855"/>
        <item x="585"/>
        <item x="587"/>
        <item x="765"/>
        <item x="837"/>
        <item x="39"/>
        <item x="892"/>
        <item x="1017"/>
        <item x="1314"/>
        <item x="1165"/>
        <item x="874"/>
        <item x="203"/>
        <item x="951"/>
        <item x="1188"/>
        <item x="129"/>
        <item x="813"/>
        <item x="101"/>
        <item x="756"/>
        <item x="867"/>
        <item x="592"/>
        <item x="591"/>
        <item x="1104"/>
        <item x="345"/>
        <item x="204"/>
        <item x="1163"/>
        <item x="626"/>
        <item x="544"/>
        <item x="437"/>
        <item x="959"/>
        <item x="103"/>
        <item x="1022"/>
        <item x="662"/>
        <item x="121"/>
        <item x="271"/>
        <item x="187"/>
        <item x="1120"/>
        <item x="1057"/>
        <item x="693"/>
        <item x="486"/>
        <item x="1092"/>
        <item x="540"/>
        <item x="73"/>
        <item x="258"/>
        <item x="766"/>
        <item x="607"/>
        <item x="921"/>
        <item x="792"/>
        <item x="1024"/>
        <item x="513"/>
        <item x="1148"/>
        <item x="1072"/>
        <item x="801"/>
        <item x="806"/>
        <item x="45"/>
        <item x="1123"/>
        <item x="114"/>
        <item x="778"/>
        <item x="361"/>
        <item x="1294"/>
        <item x="1234"/>
        <item x="1034"/>
        <item x="577"/>
        <item x="984"/>
        <item x="637"/>
        <item x="1231"/>
        <item x="993"/>
        <item x="1311"/>
        <item x="1153"/>
        <item x="752"/>
        <item x="970"/>
        <item x="1180"/>
        <item x="815"/>
        <item x="660"/>
        <item x="854"/>
        <item x="1130"/>
        <item x="366"/>
        <item x="128"/>
        <item x="990"/>
        <item x="1193"/>
        <item x="713"/>
        <item x="1058"/>
        <item x="1127"/>
        <item x="1164"/>
        <item x="1139"/>
        <item x="1065"/>
        <item x="1219"/>
        <item x="939"/>
        <item x="900"/>
        <item x="1099"/>
        <item x="1051"/>
        <item x="563"/>
        <item x="893"/>
        <item x="111"/>
        <item x="1103"/>
        <item x="672"/>
        <item x="1144"/>
        <item x="1038"/>
        <item x="956"/>
        <item x="1064"/>
        <item x="736"/>
        <item x="1277"/>
        <item x="958"/>
        <item x="332"/>
        <item x="834"/>
        <item x="107"/>
        <item x="930"/>
        <item x="1227"/>
        <item x="169"/>
        <item x="1063"/>
        <item x="1001"/>
        <item x="1113"/>
        <item x="798"/>
        <item x="719"/>
        <item x="1149"/>
        <item x="7"/>
        <item x="8"/>
        <item x="917"/>
        <item x="9"/>
        <item x="6"/>
        <item x="503"/>
        <item x="510"/>
        <item x="700"/>
        <item x="1245"/>
        <item x="1214"/>
        <item x="1106"/>
        <item x="1241"/>
        <item x="1161"/>
        <item x="982"/>
        <item x="1240"/>
        <item x="156"/>
        <item x="1197"/>
        <item x="977"/>
        <item x="1028"/>
        <item x="826"/>
        <item x="1189"/>
        <item x="665"/>
        <item x="1140"/>
        <item x="1039"/>
        <item x="1173"/>
        <item x="1265"/>
        <item x="201"/>
        <item x="494"/>
        <item x="495"/>
        <item x="1168"/>
        <item x="326"/>
        <item x="926"/>
        <item x="671"/>
        <item x="1209"/>
        <item x="931"/>
        <item x="1185"/>
        <item x="981"/>
        <item x="1126"/>
        <item x="1184"/>
        <item x="738"/>
        <item x="1061"/>
        <item x="1095"/>
        <item x="159"/>
        <item x="161"/>
        <item x="160"/>
        <item x="1142"/>
        <item x="1005"/>
        <item x="1223"/>
        <item x="1204"/>
        <item x="1330"/>
        <item x="1194"/>
        <item x="1290"/>
        <item x="770"/>
        <item x="879"/>
        <item x="1174"/>
        <item x="885"/>
        <item x="1069"/>
        <item x="265"/>
        <item x="440"/>
        <item x="596"/>
        <item x="1200"/>
        <item x="1225"/>
        <item x="1248"/>
        <item x="68"/>
        <item x="30"/>
        <item x="29"/>
        <item x="980"/>
        <item x="1097"/>
        <item x="964"/>
        <item x="1032"/>
        <item x="578"/>
        <item x="1047"/>
        <item x="31"/>
        <item x="1217"/>
        <item x="438"/>
        <item x="631"/>
        <item x="407"/>
        <item x="1327"/>
        <item x="487"/>
        <item x="488"/>
        <item x="489"/>
        <item x="876"/>
        <item x="496"/>
        <item x="1098"/>
        <item x="1110"/>
        <item x="907"/>
        <item x="1262"/>
        <item x="1220"/>
        <item x="355"/>
        <item x="768"/>
        <item x="1031"/>
        <item x="176"/>
        <item x="174"/>
        <item x="1206"/>
        <item x="1264"/>
        <item x="1244"/>
        <item x="560"/>
        <item x="1340"/>
        <item x="446"/>
        <item x="1003"/>
        <item x="737"/>
        <item x="1221"/>
        <item x="1096"/>
        <item x="443"/>
        <item x="955"/>
        <item x="559"/>
        <item x="175"/>
        <item x="598"/>
        <item x="1122"/>
        <item x="1080"/>
        <item x="142"/>
        <item x="141"/>
        <item x="1143"/>
        <item x="957"/>
        <item x="807"/>
        <item x="808"/>
        <item x="97"/>
        <item x="100"/>
        <item x="99"/>
        <item x="98"/>
        <item x="1306"/>
        <item x="1023"/>
        <item x="1210"/>
        <item x="1155"/>
        <item x="108"/>
        <item x="168"/>
        <item x="397"/>
        <item x="1236"/>
        <item x="266"/>
        <item x="915"/>
        <item x="916"/>
        <item x="1108"/>
        <item x="1207"/>
        <item x="1082"/>
        <item x="1196"/>
        <item x="843"/>
        <item x="673"/>
        <item x="505"/>
        <item x="1138"/>
        <item x="216"/>
        <item x="215"/>
        <item x="877"/>
        <item x="214"/>
        <item x="146"/>
        <item x="597"/>
        <item x="173"/>
        <item x="789"/>
        <item x="771"/>
        <item x="1124"/>
        <item x="252"/>
        <item x="251"/>
        <item x="1295"/>
        <item x="255"/>
        <item x="257"/>
        <item x="256"/>
        <item x="33"/>
        <item x="32"/>
        <item x="1171"/>
        <item x="570"/>
        <item x="1335"/>
        <item x="1090"/>
        <item x="1310"/>
        <item x="1037"/>
        <item x="1160"/>
        <item x="1255"/>
        <item x="1150"/>
        <item x="846"/>
        <item x="1239"/>
        <item x="1121"/>
        <item x="1070"/>
        <item x="356"/>
        <item x="624"/>
        <item x="442"/>
        <item x="991"/>
        <item x="113"/>
        <item x="1238"/>
        <item x="1084"/>
        <item x="1289"/>
        <item x="13"/>
        <item x="1261"/>
        <item x="412"/>
        <item x="413"/>
        <item x="411"/>
        <item x="983"/>
        <item x="1195"/>
        <item x="1337"/>
        <item x="512"/>
        <item x="1111"/>
        <item x="1208"/>
        <item x="884"/>
        <item x="800"/>
        <item x="847"/>
        <item x="1152"/>
        <item x="1044"/>
        <item x="415"/>
        <item x="34"/>
        <item x="35"/>
        <item x="1256"/>
        <item x="1030"/>
        <item x="865"/>
        <item x="337"/>
        <item x="968"/>
        <item x="966"/>
        <item x="967"/>
        <item x="183"/>
        <item x="245"/>
        <item x="244"/>
        <item x="182"/>
        <item x="246"/>
        <item x="504"/>
        <item x="1015"/>
        <item x="898"/>
        <item x="1283"/>
        <item x="1016"/>
        <item x="1329"/>
        <item x="946"/>
        <item x="1299"/>
        <item x="914"/>
        <item x="1159"/>
        <item x="650"/>
        <item x="1272"/>
        <item x="1341"/>
        <item x="918"/>
        <item x="253"/>
        <item x="584"/>
        <item x="586"/>
        <item x="1102"/>
        <item x="646"/>
        <item x="755"/>
        <item x="1178"/>
        <item x="912"/>
        <item x="678"/>
        <item x="680"/>
        <item x="681"/>
        <item x="679"/>
        <item x="750"/>
        <item x="1260"/>
        <item x="938"/>
        <item x="550"/>
        <item x="616"/>
        <item x="1091"/>
        <item x="841"/>
        <item x="902"/>
        <item x="944"/>
        <item x="1137"/>
        <item x="949"/>
        <item x="1085"/>
        <item x="1243"/>
        <item x="1186"/>
        <item x="282"/>
        <item x="1205"/>
        <item x="1000"/>
        <item x="1118"/>
        <item x="1269"/>
        <item x="952"/>
        <item x="1179"/>
        <item x="467"/>
        <item x="481"/>
        <item x="891"/>
        <item x="316"/>
        <item x="317"/>
        <item x="318"/>
        <item x="1276"/>
        <item x="1116"/>
        <item x="1350"/>
        <item x="569"/>
        <item x="491"/>
        <item x="268"/>
        <item x="324"/>
        <item x="490"/>
        <item x="325"/>
        <item x="1305"/>
        <item x="194"/>
        <item x="195"/>
        <item x="196"/>
        <item x="1307"/>
        <item x="464"/>
        <item x="976"/>
        <item x="975"/>
        <item x="1172"/>
        <item x="1273"/>
        <item x="1086"/>
        <item x="296"/>
        <item x="292"/>
        <item x="290"/>
        <item x="295"/>
        <item x="291"/>
        <item x="297"/>
        <item x="293"/>
        <item x="294"/>
        <item x="985"/>
        <item x="1018"/>
        <item x="1019"/>
        <item x="1133"/>
        <item x="1280"/>
        <item x="1343"/>
        <item x="1020"/>
        <item x="1021"/>
        <item x="723"/>
        <item x="696"/>
        <item x="695"/>
        <item x="697"/>
        <item x="1268"/>
        <item x="779"/>
        <item x="1278"/>
        <item x="311"/>
        <item x="310"/>
        <item x="313"/>
        <item x="312"/>
        <item x="1216"/>
        <item x="1062"/>
        <item x="862"/>
        <item x="1146"/>
        <item x="456"/>
        <item x="1029"/>
        <item x="782"/>
        <item x="1076"/>
        <item x="1229"/>
        <item x="886"/>
        <item x="1285"/>
        <item x="1287"/>
        <item x="1303"/>
        <item x="1304"/>
        <item x="1302"/>
        <item x="581"/>
        <item x="153"/>
        <item x="155"/>
        <item x="154"/>
        <item x="1081"/>
        <item x="1040"/>
        <item x="941"/>
        <item x="1119"/>
        <item x="1328"/>
        <item x="1325"/>
        <item x="1083"/>
        <item x="1213"/>
        <item x="1284"/>
        <item x="1253"/>
        <item x="1224"/>
        <item x="1100"/>
        <item x="157"/>
        <item x="389"/>
        <item x="390"/>
        <item x="521"/>
        <item x="1190"/>
        <item x="1258"/>
        <item x="1275"/>
        <item x="1222"/>
        <item x="899"/>
        <item x="1145"/>
        <item x="1125"/>
        <item x="1226"/>
        <item x="942"/>
        <item x="943"/>
        <item x="954"/>
        <item x="1215"/>
        <item x="1321"/>
        <item x="1270"/>
        <item x="1128"/>
        <item x="988"/>
        <item x="1279"/>
        <item x="739"/>
        <item x="1141"/>
        <item x="1228"/>
        <item x="871"/>
        <item x="872"/>
        <item x="1247"/>
        <item x="1312"/>
        <item x="1158"/>
        <item x="547"/>
        <item x="545"/>
        <item x="546"/>
        <item x="1286"/>
        <item x="1187"/>
        <item x="1191"/>
        <item x="740"/>
        <item x="682"/>
        <item x="1048"/>
        <item x="1157"/>
        <item x="1147"/>
        <item x="1281"/>
        <item x="1320"/>
        <item x="87"/>
        <item x="1073"/>
        <item x="1237"/>
        <item x="74"/>
        <item x="1166"/>
        <item x="77"/>
        <item x="75"/>
        <item x="1259"/>
        <item x="383"/>
        <item x="381"/>
        <item x="384"/>
        <item x="382"/>
        <item x="380"/>
        <item x="1336"/>
        <item x="1182"/>
        <item x="1293"/>
        <item x="1346"/>
        <item x="1318"/>
        <item x="1298"/>
        <item x="1292"/>
        <item x="462"/>
        <item x="1319"/>
        <item x="1317"/>
        <item x="1198"/>
        <item x="1266"/>
        <item x="1315"/>
        <item x="1055"/>
        <item x="1249"/>
        <item x="1348"/>
        <item x="1308"/>
        <item x="1323"/>
        <item x="924"/>
        <item x="859"/>
        <item x="1338"/>
        <item x="1202"/>
        <item x="1201"/>
        <item x="1203"/>
        <item x="1316"/>
        <item x="1339"/>
        <item x="1218"/>
        <item x="1263"/>
        <item x="1334"/>
        <item x="1344"/>
        <item x="1291"/>
        <item x="1342"/>
        <item x="1274"/>
        <item x="987"/>
        <item x="1347"/>
        <item x="1309"/>
        <item x="1250"/>
        <item x="1251"/>
        <item x="1071"/>
        <item x="1296"/>
        <item x="1345"/>
        <item x="832"/>
        <item x="1333"/>
        <item x="1297"/>
        <item x="1313"/>
        <item x="1349"/>
        <item x="1322"/>
        <item x="1041"/>
        <item x="93"/>
        <item t="default"/>
      </items>
    </pivotField>
    <pivotField compact="0" outline="0" showAll="0"/>
    <pivotField axis="axisRow" compact="0" outline="0" showAll="0">
      <items count="416">
        <item m="1" x="272"/>
        <item m="1" x="312"/>
        <item m="1" x="284"/>
        <item m="1" x="326"/>
        <item m="1" x="402"/>
        <item m="1" x="276"/>
        <item m="1" x="354"/>
        <item m="1" x="368"/>
        <item m="1" x="361"/>
        <item m="1" x="381"/>
        <item m="1" x="367"/>
        <item m="1" x="341"/>
        <item m="1" x="290"/>
        <item m="1" x="339"/>
        <item m="1" x="235"/>
        <item m="1" x="267"/>
        <item m="1" x="313"/>
        <item m="1" x="241"/>
        <item m="1" x="331"/>
        <item m="1" x="298"/>
        <item m="1" x="264"/>
        <item m="1" x="334"/>
        <item m="1" x="207"/>
        <item m="1" x="253"/>
        <item m="1" x="227"/>
        <item m="1" x="400"/>
        <item m="1" x="310"/>
        <item m="1" x="215"/>
        <item m="1" x="333"/>
        <item m="1" x="362"/>
        <item m="1" x="309"/>
        <item m="1" x="378"/>
        <item m="1" x="357"/>
        <item m="1" x="243"/>
        <item m="1" x="214"/>
        <item m="1" x="269"/>
        <item m="1" x="266"/>
        <item m="1" x="397"/>
        <item m="1" x="366"/>
        <item m="1" x="373"/>
        <item m="1" x="363"/>
        <item m="1" x="404"/>
        <item m="1" x="407"/>
        <item m="1" x="353"/>
        <item m="1" x="410"/>
        <item m="1" x="223"/>
        <item m="1" x="261"/>
        <item m="1" x="409"/>
        <item m="1" x="325"/>
        <item m="1" x="412"/>
        <item m="1" x="371"/>
        <item m="1" x="324"/>
        <item m="1" x="283"/>
        <item m="1" x="316"/>
        <item m="1" x="387"/>
        <item m="1" x="347"/>
        <item m="1" x="225"/>
        <item m="1" x="337"/>
        <item m="1" x="240"/>
        <item m="1" x="211"/>
        <item m="1" x="254"/>
        <item m="1" x="305"/>
        <item m="1" x="348"/>
        <item m="1" x="364"/>
        <item m="1" x="295"/>
        <item m="1" x="306"/>
        <item m="1" x="251"/>
        <item m="1" x="256"/>
        <item m="1" x="340"/>
        <item m="1" x="343"/>
        <item m="1" x="289"/>
        <item m="1" x="403"/>
        <item m="1" x="208"/>
        <item m="1" x="220"/>
        <item m="1" x="231"/>
        <item m="1" x="370"/>
        <item m="1" x="383"/>
        <item m="1" x="399"/>
        <item m="1" x="317"/>
        <item m="1" x="332"/>
        <item m="1" x="393"/>
        <item m="1" x="388"/>
        <item m="1" x="396"/>
        <item m="1" x="384"/>
        <item m="1" x="355"/>
        <item m="1" x="234"/>
        <item m="1" x="244"/>
        <item m="1" x="389"/>
        <item m="1" x="218"/>
        <item m="1" x="246"/>
        <item m="1" x="287"/>
        <item m="1" x="322"/>
        <item m="1" x="300"/>
        <item m="1" x="248"/>
        <item m="1" x="247"/>
        <item m="1" x="230"/>
        <item m="1" x="391"/>
        <item m="1" x="315"/>
        <item m="1" x="255"/>
        <item m="1" x="260"/>
        <item m="1" x="320"/>
        <item m="1" x="265"/>
        <item m="1" x="411"/>
        <item m="1" x="372"/>
        <item m="1" x="319"/>
        <item m="1" x="258"/>
        <item m="1" x="210"/>
        <item m="1" x="414"/>
        <item m="1" x="212"/>
        <item m="1" x="226"/>
        <item m="1" x="228"/>
        <item m="1" x="307"/>
        <item m="1" x="346"/>
        <item m="1" x="239"/>
        <item m="1" x="281"/>
        <item m="1" x="380"/>
        <item m="1" x="395"/>
        <item m="1" x="328"/>
        <item m="1" x="221"/>
        <item m="1" x="268"/>
        <item m="1" x="213"/>
        <item m="1" x="311"/>
        <item m="1" x="216"/>
        <item m="1" x="219"/>
        <item m="1" x="335"/>
        <item m="1" x="327"/>
        <item m="1" x="330"/>
        <item m="1" x="321"/>
        <item m="1" x="377"/>
        <item m="1" x="249"/>
        <item m="1" x="358"/>
        <item m="1" x="280"/>
        <item m="1" x="297"/>
        <item m="1" x="352"/>
        <item m="1" x="382"/>
        <item m="1" x="356"/>
        <item m="1" x="349"/>
        <item m="1" x="344"/>
        <item m="1" x="350"/>
        <item m="1" x="365"/>
        <item m="1" x="293"/>
        <item m="1" x="292"/>
        <item m="1" x="345"/>
        <item m="1" x="273"/>
        <item m="1" x="270"/>
        <item m="1" x="308"/>
        <item m="1" x="302"/>
        <item m="1" x="277"/>
        <item m="1" x="401"/>
        <item m="1" x="392"/>
        <item m="1" x="338"/>
        <item m="1" x="291"/>
        <item m="1" x="222"/>
        <item m="1" x="303"/>
        <item m="1" x="359"/>
        <item m="1" x="237"/>
        <item m="1" x="285"/>
        <item m="1" x="279"/>
        <item m="1" x="286"/>
        <item m="1" x="232"/>
        <item m="1" x="262"/>
        <item m="1" x="376"/>
        <item m="1" x="336"/>
        <item m="1" x="238"/>
        <item m="1" x="323"/>
        <item m="1" x="329"/>
        <item m="1" x="301"/>
        <item m="1" x="408"/>
        <item m="1" x="242"/>
        <item m="1" x="390"/>
        <item m="1" x="406"/>
        <item m="1" x="275"/>
        <item m="1" x="394"/>
        <item m="1" x="405"/>
        <item m="1" x="217"/>
        <item m="1" x="209"/>
        <item m="1" x="379"/>
        <item m="1" x="229"/>
        <item m="1" x="342"/>
        <item m="1" x="252"/>
        <item m="1" x="360"/>
        <item m="1" x="413"/>
        <item m="1" x="375"/>
        <item m="1" x="282"/>
        <item m="1" x="263"/>
        <item m="1" x="236"/>
        <item m="1" x="369"/>
        <item m="1" x="288"/>
        <item m="1" x="257"/>
        <item m="1" x="271"/>
        <item m="1" x="385"/>
        <item m="1" x="299"/>
        <item m="1" x="398"/>
        <item m="1" x="386"/>
        <item m="1" x="250"/>
        <item m="1" x="296"/>
        <item m="1" x="351"/>
        <item m="1" x="318"/>
        <item m="1" x="245"/>
        <item m="1" x="233"/>
        <item m="1" x="294"/>
        <item m="1" x="304"/>
        <item m="1" x="278"/>
        <item m="1" x="314"/>
        <item m="1" x="224"/>
        <item m="1" x="274"/>
        <item m="1" x="374"/>
        <item m="1" x="259"/>
        <item x="0"/>
        <item x="1"/>
        <item x="2"/>
        <item x="3"/>
        <item x="4"/>
        <item x="5"/>
        <item x="6"/>
        <item n="D"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t="default"/>
      </items>
    </pivotField>
    <pivotField compact="0" outline="0" showAll="0"/>
    <pivotField compact="0" outline="0" showAll="0"/>
    <pivotField compact="0" outline="0" showAll="0"/>
    <pivotField compact="0" outline="0" showAll="0"/>
    <pivotField compact="0" numFmtId="9" outline="0" showAll="0"/>
    <pivotField compact="0" outline="0" showAll="0">
      <items count="27">
        <item x="25"/>
        <item x="24"/>
        <item x="23"/>
        <item x="22"/>
        <item x="21"/>
        <item x="19"/>
        <item x="16"/>
        <item x="20"/>
        <item x="14"/>
        <item x="13"/>
        <item x="9"/>
        <item x="11"/>
        <item x="8"/>
        <item x="4"/>
        <item x="6"/>
        <item x="7"/>
        <item x="1"/>
        <item x="5"/>
        <item x="2"/>
        <item x="0"/>
        <item x="3"/>
        <item x="12"/>
        <item x="15"/>
        <item x="10"/>
        <item x="17"/>
        <item x="18"/>
        <item t="default"/>
      </items>
    </pivotField>
    <pivotField compact="0" outline="0" showAll="0"/>
    <pivotField dataField="1" compact="0" outline="0" showAll="0"/>
  </pivotFields>
  <rowFields count="1">
    <field x="2"/>
  </rowFields>
  <rowItems count="208">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t="grand">
      <x/>
    </i>
  </rowItems>
  <colItems count="1">
    <i/>
  </colItems>
  <dataFields count="1">
    <dataField name="Sum of potential_revenue" fld="10" baseField="0" baseItem="0" numFmtId="165"/>
  </dataFields>
  <formats count="3">
    <format dxfId="71">
      <pivotArea outline="0" fieldPosition="0">
        <references count="1">
          <reference field="2" count="1" selected="0">
            <x v="327"/>
          </reference>
        </references>
      </pivotArea>
    </format>
    <format dxfId="70">
      <pivotArea outline="0" fieldPosition="0">
        <references count="1">
          <reference field="2" count="1" selected="0">
            <x v="210"/>
          </reference>
        </references>
      </pivotArea>
    </format>
    <format dxfId="65">
      <pivotArea outline="0" collapsedLevelsAreSubtotals="1" fieldPosition="0"/>
    </format>
  </formats>
  <chartFormats count="2">
    <chartFormat chart="27"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7FA3704-21CD-4644-BFE8-1C02227DD331}" name="Discount_% by Category"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6">
  <location ref="A3:B211" firstHeaderRow="1" firstDataRow="1" firstDataCol="1"/>
  <pivotFields count="11">
    <pivotField compact="0" outline="0" showAll="0">
      <items count="1352">
        <item x="533"/>
        <item x="18"/>
        <item x="200"/>
        <item x="166"/>
        <item x="90"/>
        <item x="12"/>
        <item x="178"/>
        <item x="179"/>
        <item x="422"/>
        <item x="500"/>
        <item x="273"/>
        <item x="250"/>
        <item x="618"/>
        <item x="20"/>
        <item x="1170"/>
        <item x="19"/>
        <item x="555"/>
        <item x="728"/>
        <item x="275"/>
        <item x="131"/>
        <item x="133"/>
        <item x="105"/>
        <item x="392"/>
        <item x="622"/>
        <item x="432"/>
        <item x="576"/>
        <item x="475"/>
        <item x="1135"/>
        <item x="927"/>
        <item x="850"/>
        <item x="1067"/>
        <item x="575"/>
        <item x="91"/>
        <item x="27"/>
        <item x="730"/>
        <item x="305"/>
        <item x="136"/>
        <item x="418"/>
        <item x="674"/>
        <item x="1011"/>
        <item x="378"/>
        <item x="243"/>
        <item x="319"/>
        <item x="339"/>
        <item x="163"/>
        <item x="449"/>
        <item x="127"/>
        <item x="334"/>
        <item x="645"/>
        <item x="795"/>
        <item x="112"/>
        <item x="851"/>
        <item x="963"/>
        <item x="1007"/>
        <item x="528"/>
        <item x="947"/>
        <item x="396"/>
        <item x="394"/>
        <item x="123"/>
        <item x="399"/>
        <item x="775"/>
        <item x="538"/>
        <item x="463"/>
        <item x="694"/>
        <item x="599"/>
        <item x="548"/>
        <item x="628"/>
        <item x="905"/>
        <item x="102"/>
        <item x="537"/>
        <item x="729"/>
        <item x="636"/>
        <item x="781"/>
        <item x="785"/>
        <item x="848"/>
        <item x="763"/>
        <item x="830"/>
        <item x="205"/>
        <item x="579"/>
        <item x="485"/>
        <item x="670"/>
        <item x="469"/>
        <item x="601"/>
        <item x="517"/>
        <item x="733"/>
        <item x="349"/>
        <item x="247"/>
        <item x="562"/>
        <item x="358"/>
        <item x="125"/>
        <item x="452"/>
        <item x="40"/>
        <item x="65"/>
        <item x="448"/>
        <item x="64"/>
        <item x="352"/>
        <item x="267"/>
        <item x="343"/>
        <item x="375"/>
        <item x="406"/>
        <item x="903"/>
        <item x="574"/>
        <item x="508"/>
        <item x="992"/>
        <item x="692"/>
        <item x="706"/>
        <item x="667"/>
        <item x="973"/>
        <item x="767"/>
        <item x="614"/>
        <item x="805"/>
        <item x="812"/>
        <item x="549"/>
        <item x="788"/>
        <item x="745"/>
        <item x="840"/>
        <item x="498"/>
        <item x="386"/>
        <item x="249"/>
        <item x="150"/>
        <item x="658"/>
        <item x="209"/>
        <item x="385"/>
        <item x="167"/>
        <item x="368"/>
        <item x="1043"/>
        <item x="186"/>
        <item x="433"/>
        <item x="685"/>
        <item x="502"/>
        <item x="689"/>
        <item x="217"/>
        <item x="347"/>
        <item x="470"/>
        <item x="589"/>
        <item x="336"/>
        <item x="741"/>
        <item x="1"/>
        <item x="2"/>
        <item x="192"/>
        <item x="883"/>
        <item x="998"/>
        <item x="189"/>
        <item x="430"/>
        <item x="594"/>
        <item x="638"/>
        <item x="1324"/>
        <item x="341"/>
        <item x="276"/>
        <item x="218"/>
        <item x="602"/>
        <item x="427"/>
        <item x="424"/>
        <item x="1162"/>
        <item x="239"/>
        <item x="237"/>
        <item x="748"/>
        <item x="70"/>
        <item x="410"/>
        <item x="515"/>
        <item x="14"/>
        <item x="15"/>
        <item x="536"/>
        <item x="314"/>
        <item x="417"/>
        <item x="344"/>
        <item x="61"/>
        <item x="164"/>
        <item x="165"/>
        <item x="661"/>
        <item x="44"/>
        <item x="92"/>
        <item x="279"/>
        <item x="180"/>
        <item x="181"/>
        <item x="206"/>
        <item x="37"/>
        <item x="149"/>
        <item x="359"/>
        <item x="230"/>
        <item x="468"/>
        <item x="83"/>
        <item x="148"/>
        <item x="222"/>
        <item x="530"/>
        <item x="887"/>
        <item x="240"/>
        <item x="711"/>
        <item x="820"/>
        <item x="80"/>
        <item x="357"/>
        <item x="11"/>
        <item x="571"/>
        <item x="663"/>
        <item x="479"/>
        <item x="280"/>
        <item x="1169"/>
        <item x="419"/>
        <item x="420"/>
        <item x="542"/>
        <item x="793"/>
        <item x="714"/>
        <item x="722"/>
        <item x="143"/>
        <item x="10"/>
        <item x="416"/>
        <item x="82"/>
        <item x="974"/>
        <item x="864"/>
        <item x="405"/>
        <item x="1036"/>
        <item x="572"/>
        <item x="322"/>
        <item x="16"/>
        <item x="794"/>
        <item x="833"/>
        <item x="669"/>
        <item x="223"/>
        <item x="704"/>
        <item x="791"/>
        <item x="687"/>
        <item x="705"/>
        <item x="298"/>
        <item x="130"/>
        <item x="716"/>
        <item x="573"/>
        <item x="54"/>
        <item x="1052"/>
        <item x="506"/>
        <item x="272"/>
        <item x="897"/>
        <item x="541"/>
        <item x="5"/>
        <item x="379"/>
        <item x="53"/>
        <item x="309"/>
        <item x="784"/>
        <item x="213"/>
        <item x="106"/>
        <item x="842"/>
        <item x="439"/>
        <item x="351"/>
        <item x="519"/>
        <item x="219"/>
        <item x="117"/>
        <item x="590"/>
        <item x="996"/>
        <item x="72"/>
        <item x="210"/>
        <item x="269"/>
        <item x="348"/>
        <item x="969"/>
        <item x="760"/>
        <item x="137"/>
        <item x="906"/>
        <item x="698"/>
        <item x="387"/>
        <item x="71"/>
        <item x="908"/>
        <item x="1105"/>
        <item x="145"/>
        <item x="270"/>
        <item x="47"/>
        <item x="364"/>
        <item x="409"/>
        <item x="391"/>
        <item x="1087"/>
        <item x="426"/>
        <item x="1112"/>
        <item x="814"/>
        <item x="818"/>
        <item x="138"/>
        <item x="58"/>
        <item x="718"/>
        <item x="831"/>
        <item x="880"/>
        <item x="819"/>
        <item x="666"/>
        <item x="320"/>
        <item x="371"/>
        <item x="787"/>
        <item x="869"/>
        <item x="920"/>
        <item x="81"/>
        <item x="735"/>
        <item x="199"/>
        <item x="38"/>
        <item x="49"/>
        <item x="619"/>
        <item x="643"/>
        <item x="642"/>
        <item x="904"/>
        <item x="817"/>
        <item x="24"/>
        <item x="94"/>
        <item x="220"/>
        <item x="686"/>
        <item x="158"/>
        <item x="353"/>
        <item x="945"/>
        <item x="144"/>
        <item x="882"/>
        <item x="776"/>
        <item x="459"/>
        <item x="1079"/>
        <item x="857"/>
        <item x="823"/>
        <item x="627"/>
        <item x="435"/>
        <item x="777"/>
        <item x="1075"/>
        <item x="52"/>
        <item x="522"/>
        <item x="724"/>
        <item x="804"/>
        <item x="780"/>
        <item x="302"/>
        <item x="3"/>
        <item x="4"/>
        <item x="458"/>
        <item x="139"/>
        <item x="677"/>
        <item x="119"/>
        <item x="525"/>
        <item x="499"/>
        <item x="425"/>
        <item x="342"/>
        <item x="1212"/>
        <item x="1331"/>
        <item x="979"/>
        <item x="529"/>
        <item x="543"/>
        <item x="610"/>
        <item x="1114"/>
        <item x="455"/>
        <item x="278"/>
        <item x="465"/>
        <item x="235"/>
        <item x="234"/>
        <item x="236"/>
        <item x="88"/>
        <item x="401"/>
        <item x="402"/>
        <item x="501"/>
        <item x="51"/>
        <item x="232"/>
        <item x="231"/>
        <item x="852"/>
        <item x="1235"/>
        <item x="656"/>
        <item x="632"/>
        <item x="948"/>
        <item x="838"/>
        <item x="321"/>
        <item x="421"/>
        <item x="743"/>
        <item x="0"/>
        <item x="57"/>
        <item x="554"/>
        <item x="593"/>
        <item x="518"/>
        <item x="84"/>
        <item x="657"/>
        <item x="606"/>
        <item x="710"/>
        <item x="901"/>
        <item x="1013"/>
        <item x="42"/>
        <item x="772"/>
        <item x="233"/>
        <item x="241"/>
        <item x="721"/>
        <item x="720"/>
        <item x="431"/>
        <item x="937"/>
        <item x="605"/>
        <item x="511"/>
        <item x="202"/>
        <item x="328"/>
        <item x="124"/>
        <item x="742"/>
        <item x="878"/>
        <item x="629"/>
        <item x="868"/>
        <item x="790"/>
        <item x="476"/>
        <item x="978"/>
        <item x="228"/>
        <item x="373"/>
        <item x="372"/>
        <item x="480"/>
        <item x="41"/>
        <item x="940"/>
        <item x="184"/>
        <item x="1088"/>
        <item x="362"/>
        <item x="535"/>
        <item x="608"/>
        <item x="950"/>
        <item x="1230"/>
        <item x="861"/>
        <item x="621"/>
        <item x="744"/>
        <item x="300"/>
        <item x="873"/>
        <item x="400"/>
        <item x="1033"/>
        <item x="451"/>
        <item x="471"/>
        <item x="126"/>
        <item x="668"/>
        <item x="25"/>
        <item x="703"/>
        <item x="177"/>
        <item x="534"/>
        <item x="497"/>
        <item x="367"/>
        <item x="769"/>
        <item x="1077"/>
        <item x="870"/>
        <item x="259"/>
        <item x="398"/>
        <item x="773"/>
        <item x="62"/>
        <item x="329"/>
        <item x="212"/>
        <item x="909"/>
        <item x="445"/>
        <item x="1136"/>
        <item x="583"/>
        <item x="1242"/>
        <item x="162"/>
        <item x="110"/>
        <item x="1326"/>
        <item x="66"/>
        <item x="828"/>
        <item x="913"/>
        <item x="303"/>
        <item x="653"/>
        <item x="953"/>
        <item x="565"/>
        <item x="726"/>
        <item x="170"/>
        <item x="221"/>
        <item x="414"/>
        <item x="482"/>
        <item x="288"/>
        <item x="277"/>
        <item x="286"/>
        <item x="484"/>
        <item x="369"/>
        <item x="262"/>
        <item x="315"/>
        <item x="284"/>
        <item x="289"/>
        <item x="263"/>
        <item x="287"/>
        <item x="526"/>
        <item x="483"/>
        <item x="285"/>
        <item x="264"/>
        <item x="524"/>
        <item x="647"/>
        <item x="835"/>
        <item x="36"/>
        <item x="799"/>
        <item x="972"/>
        <item x="457"/>
        <item x="135"/>
        <item x="227"/>
        <item x="67"/>
        <item x="473"/>
        <item x="388"/>
        <item x="50"/>
        <item x="1002"/>
        <item x="374"/>
        <item x="654"/>
        <item x="304"/>
        <item x="1068"/>
        <item x="640"/>
        <item x="551"/>
        <item x="639"/>
        <item x="79"/>
        <item x="1183"/>
        <item x="377"/>
        <item x="762"/>
        <item x="172"/>
        <item x="558"/>
        <item x="56"/>
        <item x="556"/>
        <item x="472"/>
        <item x="434"/>
        <item x="477"/>
        <item x="635"/>
        <item x="702"/>
        <item x="444"/>
        <item x="625"/>
        <item x="516"/>
        <item x="827"/>
        <item x="717"/>
        <item x="960"/>
        <item x="644"/>
        <item x="453"/>
        <item x="308"/>
        <item x="95"/>
        <item x="1089"/>
        <item x="611"/>
        <item x="612"/>
        <item x="999"/>
        <item x="1288"/>
        <item x="557"/>
        <item x="816"/>
        <item x="198"/>
        <item x="923"/>
        <item x="116"/>
        <item x="115"/>
        <item x="120"/>
        <item x="600"/>
        <item x="641"/>
        <item x="532"/>
        <item x="936"/>
        <item x="474"/>
        <item x="299"/>
        <item x="1177"/>
        <item x="238"/>
        <item x="1006"/>
        <item x="466"/>
        <item x="764"/>
        <item x="478"/>
        <item x="725"/>
        <item x="531"/>
        <item x="754"/>
        <item x="43"/>
        <item x="1049"/>
        <item x="85"/>
        <item x="568"/>
        <item x="633"/>
        <item x="197"/>
        <item x="858"/>
        <item x="676"/>
        <item x="1156"/>
        <item x="839"/>
        <item x="751"/>
        <item x="566"/>
        <item x="895"/>
        <item x="1134"/>
        <item x="896"/>
        <item x="1107"/>
        <item x="567"/>
        <item x="242"/>
        <item x="447"/>
        <item x="147"/>
        <item x="89"/>
        <item x="229"/>
        <item x="254"/>
        <item x="866"/>
        <item x="971"/>
        <item x="875"/>
        <item x="60"/>
        <item x="708"/>
        <item x="441"/>
        <item x="1093"/>
        <item x="281"/>
        <item x="932"/>
        <item x="664"/>
        <item x="104"/>
        <item x="395"/>
        <item x="118"/>
        <item x="346"/>
        <item x="749"/>
        <item x="335"/>
        <item x="688"/>
        <item x="615"/>
        <item x="1025"/>
        <item x="461"/>
        <item x="185"/>
        <item x="323"/>
        <item x="1010"/>
        <item x="363"/>
        <item x="140"/>
        <item x="595"/>
        <item x="604"/>
        <item x="1117"/>
        <item x="507"/>
        <item x="450"/>
        <item x="208"/>
        <item x="1050"/>
        <item x="588"/>
        <item x="327"/>
        <item x="393"/>
        <item x="783"/>
        <item x="211"/>
        <item x="376"/>
        <item x="890"/>
        <item x="1027"/>
        <item x="340"/>
        <item x="1175"/>
        <item x="539"/>
        <item x="691"/>
        <item x="617"/>
        <item x="825"/>
        <item x="824"/>
        <item x="712"/>
        <item x="690"/>
        <item x="580"/>
        <item x="961"/>
        <item x="191"/>
        <item x="523"/>
        <item x="1026"/>
        <item x="307"/>
        <item x="86"/>
        <item x="709"/>
        <item x="260"/>
        <item x="1132"/>
        <item x="171"/>
        <item x="423"/>
        <item x="283"/>
        <item x="59"/>
        <item x="796"/>
        <item x="454"/>
        <item x="699"/>
        <item x="757"/>
        <item x="403"/>
        <item x="248"/>
        <item x="1252"/>
        <item x="132"/>
        <item x="1246"/>
        <item x="659"/>
        <item x="727"/>
        <item x="1129"/>
        <item x="922"/>
        <item x="365"/>
        <item x="122"/>
        <item x="69"/>
        <item x="370"/>
        <item x="786"/>
        <item x="684"/>
        <item x="894"/>
        <item x="860"/>
        <item x="26"/>
        <item x="811"/>
        <item x="1074"/>
        <item x="48"/>
        <item x="46"/>
        <item x="134"/>
        <item x="651"/>
        <item x="429"/>
        <item x="207"/>
        <item x="55"/>
        <item x="21"/>
        <item x="23"/>
        <item x="22"/>
        <item x="634"/>
        <item x="925"/>
        <item x="829"/>
        <item x="301"/>
        <item x="856"/>
        <item x="306"/>
        <item x="17"/>
        <item x="1115"/>
        <item x="527"/>
        <item x="965"/>
        <item x="330"/>
        <item x="331"/>
        <item x="564"/>
        <item x="603"/>
        <item x="436"/>
        <item x="613"/>
        <item x="962"/>
        <item x="1042"/>
        <item x="761"/>
        <item x="76"/>
        <item x="78"/>
        <item x="1014"/>
        <item x="888"/>
        <item x="675"/>
        <item x="1012"/>
        <item x="261"/>
        <item x="460"/>
        <item x="933"/>
        <item x="715"/>
        <item x="683"/>
        <item x="338"/>
        <item x="408"/>
        <item x="620"/>
        <item x="63"/>
        <item x="758"/>
        <item x="1282"/>
        <item x="1300"/>
        <item x="655"/>
        <item x="648"/>
        <item x="1181"/>
        <item x="274"/>
        <item x="493"/>
        <item x="774"/>
        <item x="188"/>
        <item x="1059"/>
        <item x="492"/>
        <item x="1053"/>
        <item x="1257"/>
        <item x="995"/>
        <item x="821"/>
        <item x="822"/>
        <item x="333"/>
        <item x="609"/>
        <item x="803"/>
        <item x="1254"/>
        <item x="652"/>
        <item x="1045"/>
        <item x="1046"/>
        <item x="1332"/>
        <item x="1054"/>
        <item x="552"/>
        <item x="553"/>
        <item x="986"/>
        <item x="1233"/>
        <item x="1008"/>
        <item x="1211"/>
        <item x="1199"/>
        <item x="1267"/>
        <item x="919"/>
        <item x="881"/>
        <item x="1154"/>
        <item x="911"/>
        <item x="649"/>
        <item x="354"/>
        <item x="731"/>
        <item x="1035"/>
        <item x="797"/>
        <item x="1301"/>
        <item x="759"/>
        <item x="623"/>
        <item x="734"/>
        <item x="989"/>
        <item x="802"/>
        <item x="747"/>
        <item x="910"/>
        <item x="28"/>
        <item x="1078"/>
        <item x="1060"/>
        <item x="152"/>
        <item x="151"/>
        <item x="193"/>
        <item x="561"/>
        <item x="509"/>
        <item x="1176"/>
        <item x="732"/>
        <item x="889"/>
        <item x="701"/>
        <item x="753"/>
        <item x="520"/>
        <item x="514"/>
        <item x="1192"/>
        <item x="997"/>
        <item x="845"/>
        <item x="934"/>
        <item x="810"/>
        <item x="809"/>
        <item x="707"/>
        <item x="404"/>
        <item x="630"/>
        <item x="350"/>
        <item x="1056"/>
        <item x="1101"/>
        <item x="849"/>
        <item x="1066"/>
        <item x="1109"/>
        <item x="746"/>
        <item x="928"/>
        <item x="1271"/>
        <item x="225"/>
        <item x="224"/>
        <item x="109"/>
        <item x="1131"/>
        <item x="226"/>
        <item x="1167"/>
        <item x="190"/>
        <item x="853"/>
        <item x="929"/>
        <item x="428"/>
        <item x="1094"/>
        <item x="836"/>
        <item x="1232"/>
        <item x="582"/>
        <item x="96"/>
        <item x="360"/>
        <item x="863"/>
        <item x="1151"/>
        <item x="1009"/>
        <item x="935"/>
        <item x="1004"/>
        <item x="994"/>
        <item x="844"/>
        <item x="855"/>
        <item x="585"/>
        <item x="587"/>
        <item x="765"/>
        <item x="837"/>
        <item x="39"/>
        <item x="892"/>
        <item x="1017"/>
        <item x="1314"/>
        <item x="1165"/>
        <item x="874"/>
        <item x="203"/>
        <item x="951"/>
        <item x="1188"/>
        <item x="129"/>
        <item x="813"/>
        <item x="101"/>
        <item x="756"/>
        <item x="867"/>
        <item x="592"/>
        <item x="591"/>
        <item x="1104"/>
        <item x="345"/>
        <item x="204"/>
        <item x="1163"/>
        <item x="626"/>
        <item x="544"/>
        <item x="437"/>
        <item x="959"/>
        <item x="103"/>
        <item x="1022"/>
        <item x="662"/>
        <item x="121"/>
        <item x="271"/>
        <item x="187"/>
        <item x="1120"/>
        <item x="1057"/>
        <item x="693"/>
        <item x="486"/>
        <item x="1092"/>
        <item x="540"/>
        <item x="73"/>
        <item x="258"/>
        <item x="766"/>
        <item x="607"/>
        <item x="921"/>
        <item x="792"/>
        <item x="1024"/>
        <item x="513"/>
        <item x="1148"/>
        <item x="1072"/>
        <item x="801"/>
        <item x="806"/>
        <item x="45"/>
        <item x="1123"/>
        <item x="114"/>
        <item x="778"/>
        <item x="361"/>
        <item x="1294"/>
        <item x="1234"/>
        <item x="1034"/>
        <item x="577"/>
        <item x="984"/>
        <item x="637"/>
        <item x="1231"/>
        <item x="993"/>
        <item x="1311"/>
        <item x="1153"/>
        <item x="752"/>
        <item x="970"/>
        <item x="1180"/>
        <item x="815"/>
        <item x="660"/>
        <item x="854"/>
        <item x="1130"/>
        <item x="366"/>
        <item x="128"/>
        <item x="990"/>
        <item x="1193"/>
        <item x="713"/>
        <item x="1058"/>
        <item x="1127"/>
        <item x="1164"/>
        <item x="1139"/>
        <item x="1065"/>
        <item x="1219"/>
        <item x="939"/>
        <item x="900"/>
        <item x="1099"/>
        <item x="1051"/>
        <item x="563"/>
        <item x="893"/>
        <item x="111"/>
        <item x="1103"/>
        <item x="672"/>
        <item x="1144"/>
        <item x="1038"/>
        <item x="956"/>
        <item x="1064"/>
        <item x="736"/>
        <item x="1277"/>
        <item x="958"/>
        <item x="332"/>
        <item x="834"/>
        <item x="107"/>
        <item x="930"/>
        <item x="1227"/>
        <item x="169"/>
        <item x="1063"/>
        <item x="1001"/>
        <item x="1113"/>
        <item x="798"/>
        <item x="719"/>
        <item x="1149"/>
        <item x="7"/>
        <item x="8"/>
        <item x="917"/>
        <item x="9"/>
        <item x="6"/>
        <item x="503"/>
        <item x="510"/>
        <item x="700"/>
        <item x="1245"/>
        <item x="1214"/>
        <item x="1106"/>
        <item x="1241"/>
        <item x="1161"/>
        <item x="982"/>
        <item x="1240"/>
        <item x="156"/>
        <item x="1197"/>
        <item x="977"/>
        <item x="1028"/>
        <item x="826"/>
        <item x="1189"/>
        <item x="665"/>
        <item x="1140"/>
        <item x="1039"/>
        <item x="1173"/>
        <item x="1265"/>
        <item x="201"/>
        <item x="494"/>
        <item x="495"/>
        <item x="1168"/>
        <item x="326"/>
        <item x="926"/>
        <item x="671"/>
        <item x="1209"/>
        <item x="931"/>
        <item x="1185"/>
        <item x="981"/>
        <item x="1126"/>
        <item x="1184"/>
        <item x="738"/>
        <item x="1061"/>
        <item x="1095"/>
        <item x="159"/>
        <item x="161"/>
        <item x="160"/>
        <item x="1142"/>
        <item x="1005"/>
        <item x="1223"/>
        <item x="1204"/>
        <item x="1330"/>
        <item x="1194"/>
        <item x="1290"/>
        <item x="770"/>
        <item x="879"/>
        <item x="1174"/>
        <item x="885"/>
        <item x="1069"/>
        <item x="265"/>
        <item x="440"/>
        <item x="596"/>
        <item x="1200"/>
        <item x="1225"/>
        <item x="1248"/>
        <item x="68"/>
        <item x="30"/>
        <item x="29"/>
        <item x="980"/>
        <item x="1097"/>
        <item x="964"/>
        <item x="1032"/>
        <item x="578"/>
        <item x="1047"/>
        <item x="31"/>
        <item x="1217"/>
        <item x="438"/>
        <item x="631"/>
        <item x="407"/>
        <item x="1327"/>
        <item x="487"/>
        <item x="488"/>
        <item x="489"/>
        <item x="876"/>
        <item x="496"/>
        <item x="1098"/>
        <item x="1110"/>
        <item x="907"/>
        <item x="1262"/>
        <item x="1220"/>
        <item x="355"/>
        <item x="768"/>
        <item x="1031"/>
        <item x="176"/>
        <item x="174"/>
        <item x="1206"/>
        <item x="1264"/>
        <item x="1244"/>
        <item x="560"/>
        <item x="1340"/>
        <item x="446"/>
        <item x="1003"/>
        <item x="737"/>
        <item x="1221"/>
        <item x="1096"/>
        <item x="443"/>
        <item x="955"/>
        <item x="559"/>
        <item x="175"/>
        <item x="598"/>
        <item x="1122"/>
        <item x="1080"/>
        <item x="142"/>
        <item x="141"/>
        <item x="1143"/>
        <item x="957"/>
        <item x="807"/>
        <item x="808"/>
        <item x="97"/>
        <item x="100"/>
        <item x="99"/>
        <item x="98"/>
        <item x="1306"/>
        <item x="1023"/>
        <item x="1210"/>
        <item x="1155"/>
        <item x="108"/>
        <item x="168"/>
        <item x="397"/>
        <item x="1236"/>
        <item x="266"/>
        <item x="915"/>
        <item x="916"/>
        <item x="1108"/>
        <item x="1207"/>
        <item x="1082"/>
        <item x="1196"/>
        <item x="843"/>
        <item x="673"/>
        <item x="505"/>
        <item x="1138"/>
        <item x="216"/>
        <item x="215"/>
        <item x="877"/>
        <item x="214"/>
        <item x="146"/>
        <item x="597"/>
        <item x="173"/>
        <item x="789"/>
        <item x="771"/>
        <item x="1124"/>
        <item x="252"/>
        <item x="251"/>
        <item x="1295"/>
        <item x="255"/>
        <item x="257"/>
        <item x="256"/>
        <item x="33"/>
        <item x="32"/>
        <item x="1171"/>
        <item x="570"/>
        <item x="1335"/>
        <item x="1090"/>
        <item x="1310"/>
        <item x="1037"/>
        <item x="1160"/>
        <item x="1255"/>
        <item x="1150"/>
        <item x="846"/>
        <item x="1239"/>
        <item x="1121"/>
        <item x="1070"/>
        <item x="356"/>
        <item x="624"/>
        <item x="442"/>
        <item x="991"/>
        <item x="113"/>
        <item x="1238"/>
        <item x="1084"/>
        <item x="1289"/>
        <item x="13"/>
        <item x="1261"/>
        <item x="412"/>
        <item x="413"/>
        <item x="411"/>
        <item x="983"/>
        <item x="1195"/>
        <item x="1337"/>
        <item x="512"/>
        <item x="1111"/>
        <item x="1208"/>
        <item x="884"/>
        <item x="800"/>
        <item x="847"/>
        <item x="1152"/>
        <item x="1044"/>
        <item x="415"/>
        <item x="34"/>
        <item x="35"/>
        <item x="1256"/>
        <item x="1030"/>
        <item x="865"/>
        <item x="337"/>
        <item x="968"/>
        <item x="966"/>
        <item x="967"/>
        <item x="183"/>
        <item x="245"/>
        <item x="244"/>
        <item x="182"/>
        <item x="246"/>
        <item x="504"/>
        <item x="1015"/>
        <item x="898"/>
        <item x="1283"/>
        <item x="1016"/>
        <item x="1329"/>
        <item x="946"/>
        <item x="1299"/>
        <item x="914"/>
        <item x="1159"/>
        <item x="650"/>
        <item x="1272"/>
        <item x="1341"/>
        <item x="918"/>
        <item x="253"/>
        <item x="584"/>
        <item x="586"/>
        <item x="1102"/>
        <item x="646"/>
        <item x="755"/>
        <item x="1178"/>
        <item x="912"/>
        <item x="678"/>
        <item x="680"/>
        <item x="681"/>
        <item x="679"/>
        <item x="750"/>
        <item x="1260"/>
        <item x="938"/>
        <item x="550"/>
        <item x="616"/>
        <item x="1091"/>
        <item x="841"/>
        <item x="902"/>
        <item x="944"/>
        <item x="1137"/>
        <item x="949"/>
        <item x="1085"/>
        <item x="1243"/>
        <item x="1186"/>
        <item x="282"/>
        <item x="1205"/>
        <item x="1000"/>
        <item x="1118"/>
        <item x="1269"/>
        <item x="952"/>
        <item x="1179"/>
        <item x="467"/>
        <item x="481"/>
        <item x="891"/>
        <item x="316"/>
        <item x="317"/>
        <item x="318"/>
        <item x="1276"/>
        <item x="1116"/>
        <item x="1350"/>
        <item x="569"/>
        <item x="491"/>
        <item x="268"/>
        <item x="324"/>
        <item x="490"/>
        <item x="325"/>
        <item x="1305"/>
        <item x="194"/>
        <item x="195"/>
        <item x="196"/>
        <item x="1307"/>
        <item x="464"/>
        <item x="976"/>
        <item x="975"/>
        <item x="1172"/>
        <item x="1273"/>
        <item x="1086"/>
        <item x="296"/>
        <item x="292"/>
        <item x="290"/>
        <item x="295"/>
        <item x="291"/>
        <item x="297"/>
        <item x="293"/>
        <item x="294"/>
        <item x="985"/>
        <item x="1018"/>
        <item x="1019"/>
        <item x="1133"/>
        <item x="1280"/>
        <item x="1343"/>
        <item x="1020"/>
        <item x="1021"/>
        <item x="723"/>
        <item x="696"/>
        <item x="695"/>
        <item x="697"/>
        <item x="1268"/>
        <item x="779"/>
        <item x="1278"/>
        <item x="311"/>
        <item x="310"/>
        <item x="313"/>
        <item x="312"/>
        <item x="1216"/>
        <item x="1062"/>
        <item x="862"/>
        <item x="1146"/>
        <item x="456"/>
        <item x="1029"/>
        <item x="782"/>
        <item x="1076"/>
        <item x="1229"/>
        <item x="886"/>
        <item x="1285"/>
        <item x="1287"/>
        <item x="1303"/>
        <item x="1304"/>
        <item x="1302"/>
        <item x="581"/>
        <item x="153"/>
        <item x="155"/>
        <item x="154"/>
        <item x="1081"/>
        <item x="1040"/>
        <item x="941"/>
        <item x="1119"/>
        <item x="1328"/>
        <item x="1325"/>
        <item x="1083"/>
        <item x="1213"/>
        <item x="1284"/>
        <item x="1253"/>
        <item x="1224"/>
        <item x="1100"/>
        <item x="157"/>
        <item x="389"/>
        <item x="390"/>
        <item x="521"/>
        <item x="1190"/>
        <item x="1258"/>
        <item x="1275"/>
        <item x="1222"/>
        <item x="899"/>
        <item x="1145"/>
        <item x="1125"/>
        <item x="1226"/>
        <item x="942"/>
        <item x="943"/>
        <item x="954"/>
        <item x="1215"/>
        <item x="1321"/>
        <item x="1270"/>
        <item x="1128"/>
        <item x="988"/>
        <item x="1279"/>
        <item x="739"/>
        <item x="1141"/>
        <item x="1228"/>
        <item x="871"/>
        <item x="872"/>
        <item x="1247"/>
        <item x="1312"/>
        <item x="1158"/>
        <item x="547"/>
        <item x="545"/>
        <item x="546"/>
        <item x="1286"/>
        <item x="1187"/>
        <item x="1191"/>
        <item x="740"/>
        <item x="682"/>
        <item x="1048"/>
        <item x="1157"/>
        <item x="1147"/>
        <item x="1281"/>
        <item x="1320"/>
        <item x="87"/>
        <item x="1073"/>
        <item x="1237"/>
        <item x="74"/>
        <item x="1166"/>
        <item x="77"/>
        <item x="75"/>
        <item x="1259"/>
        <item x="383"/>
        <item x="381"/>
        <item x="384"/>
        <item x="382"/>
        <item x="380"/>
        <item x="1336"/>
        <item x="1182"/>
        <item x="1293"/>
        <item x="1346"/>
        <item x="1318"/>
        <item x="1298"/>
        <item x="1292"/>
        <item x="462"/>
        <item x="1319"/>
        <item x="1317"/>
        <item x="1198"/>
        <item x="1266"/>
        <item x="1315"/>
        <item x="1055"/>
        <item x="1249"/>
        <item x="1348"/>
        <item x="1308"/>
        <item x="1323"/>
        <item x="924"/>
        <item x="859"/>
        <item x="1338"/>
        <item x="1202"/>
        <item x="1201"/>
        <item x="1203"/>
        <item x="1316"/>
        <item x="1339"/>
        <item x="1218"/>
        <item x="1263"/>
        <item x="1334"/>
        <item x="1344"/>
        <item x="1291"/>
        <item x="1342"/>
        <item x="1274"/>
        <item x="987"/>
        <item x="1347"/>
        <item x="1309"/>
        <item x="1250"/>
        <item x="1251"/>
        <item x="1071"/>
        <item x="1296"/>
        <item x="1345"/>
        <item x="832"/>
        <item x="1333"/>
        <item x="1297"/>
        <item x="1313"/>
        <item x="1349"/>
        <item x="1322"/>
        <item x="1041"/>
        <item x="93"/>
        <item t="default"/>
      </items>
    </pivotField>
    <pivotField compact="0" outline="0" showAll="0"/>
    <pivotField axis="axisRow" compact="0" outline="0" showAll="0">
      <items count="416">
        <item m="1" x="272"/>
        <item m="1" x="312"/>
        <item m="1" x="284"/>
        <item m="1" x="326"/>
        <item m="1" x="402"/>
        <item m="1" x="276"/>
        <item m="1" x="354"/>
        <item m="1" x="368"/>
        <item m="1" x="361"/>
        <item m="1" x="381"/>
        <item m="1" x="367"/>
        <item m="1" x="341"/>
        <item m="1" x="290"/>
        <item m="1" x="339"/>
        <item m="1" x="235"/>
        <item m="1" x="267"/>
        <item m="1" x="313"/>
        <item m="1" x="241"/>
        <item m="1" x="331"/>
        <item m="1" x="298"/>
        <item m="1" x="264"/>
        <item m="1" x="334"/>
        <item m="1" x="207"/>
        <item m="1" x="253"/>
        <item m="1" x="227"/>
        <item m="1" x="400"/>
        <item m="1" x="310"/>
        <item m="1" x="215"/>
        <item m="1" x="333"/>
        <item m="1" x="362"/>
        <item m="1" x="309"/>
        <item m="1" x="378"/>
        <item m="1" x="357"/>
        <item m="1" x="243"/>
        <item m="1" x="214"/>
        <item m="1" x="269"/>
        <item m="1" x="266"/>
        <item m="1" x="397"/>
        <item m="1" x="366"/>
        <item m="1" x="373"/>
        <item m="1" x="363"/>
        <item m="1" x="404"/>
        <item m="1" x="407"/>
        <item m="1" x="353"/>
        <item m="1" x="410"/>
        <item m="1" x="223"/>
        <item m="1" x="261"/>
        <item m="1" x="409"/>
        <item m="1" x="325"/>
        <item m="1" x="412"/>
        <item m="1" x="371"/>
        <item m="1" x="324"/>
        <item m="1" x="283"/>
        <item m="1" x="316"/>
        <item m="1" x="387"/>
        <item m="1" x="347"/>
        <item m="1" x="225"/>
        <item m="1" x="337"/>
        <item m="1" x="240"/>
        <item m="1" x="211"/>
        <item m="1" x="254"/>
        <item m="1" x="305"/>
        <item m="1" x="348"/>
        <item m="1" x="364"/>
        <item m="1" x="295"/>
        <item m="1" x="306"/>
        <item m="1" x="251"/>
        <item m="1" x="256"/>
        <item m="1" x="340"/>
        <item m="1" x="343"/>
        <item m="1" x="289"/>
        <item m="1" x="403"/>
        <item m="1" x="208"/>
        <item m="1" x="220"/>
        <item m="1" x="231"/>
        <item m="1" x="370"/>
        <item m="1" x="383"/>
        <item m="1" x="399"/>
        <item m="1" x="317"/>
        <item m="1" x="332"/>
        <item m="1" x="393"/>
        <item m="1" x="388"/>
        <item m="1" x="396"/>
        <item m="1" x="384"/>
        <item m="1" x="355"/>
        <item m="1" x="234"/>
        <item m="1" x="244"/>
        <item m="1" x="389"/>
        <item m="1" x="218"/>
        <item m="1" x="246"/>
        <item m="1" x="287"/>
        <item m="1" x="322"/>
        <item m="1" x="300"/>
        <item m="1" x="248"/>
        <item m="1" x="247"/>
        <item m="1" x="230"/>
        <item m="1" x="391"/>
        <item m="1" x="315"/>
        <item m="1" x="255"/>
        <item m="1" x="260"/>
        <item m="1" x="320"/>
        <item m="1" x="265"/>
        <item m="1" x="411"/>
        <item m="1" x="372"/>
        <item m="1" x="319"/>
        <item m="1" x="258"/>
        <item m="1" x="210"/>
        <item m="1" x="414"/>
        <item m="1" x="212"/>
        <item m="1" x="226"/>
        <item m="1" x="228"/>
        <item m="1" x="307"/>
        <item m="1" x="346"/>
        <item m="1" x="239"/>
        <item m="1" x="281"/>
        <item m="1" x="380"/>
        <item m="1" x="395"/>
        <item m="1" x="328"/>
        <item m="1" x="221"/>
        <item m="1" x="268"/>
        <item m="1" x="213"/>
        <item m="1" x="311"/>
        <item m="1" x="216"/>
        <item m="1" x="219"/>
        <item m="1" x="335"/>
        <item m="1" x="327"/>
        <item m="1" x="330"/>
        <item m="1" x="321"/>
        <item m="1" x="377"/>
        <item m="1" x="249"/>
        <item m="1" x="358"/>
        <item m="1" x="280"/>
        <item m="1" x="297"/>
        <item m="1" x="352"/>
        <item m="1" x="382"/>
        <item m="1" x="356"/>
        <item m="1" x="349"/>
        <item m="1" x="344"/>
        <item m="1" x="350"/>
        <item m="1" x="365"/>
        <item m="1" x="293"/>
        <item m="1" x="292"/>
        <item m="1" x="345"/>
        <item m="1" x="273"/>
        <item m="1" x="270"/>
        <item m="1" x="308"/>
        <item m="1" x="302"/>
        <item m="1" x="277"/>
        <item m="1" x="401"/>
        <item m="1" x="392"/>
        <item m="1" x="338"/>
        <item m="1" x="291"/>
        <item m="1" x="222"/>
        <item m="1" x="303"/>
        <item m="1" x="359"/>
        <item m="1" x="237"/>
        <item m="1" x="285"/>
        <item m="1" x="279"/>
        <item m="1" x="286"/>
        <item m="1" x="232"/>
        <item m="1" x="262"/>
        <item m="1" x="376"/>
        <item m="1" x="336"/>
        <item m="1" x="238"/>
        <item m="1" x="323"/>
        <item m="1" x="329"/>
        <item m="1" x="301"/>
        <item m="1" x="408"/>
        <item m="1" x="242"/>
        <item m="1" x="390"/>
        <item m="1" x="406"/>
        <item m="1" x="275"/>
        <item m="1" x="394"/>
        <item m="1" x="405"/>
        <item m="1" x="217"/>
        <item m="1" x="209"/>
        <item m="1" x="379"/>
        <item m="1" x="229"/>
        <item m="1" x="342"/>
        <item m="1" x="252"/>
        <item m="1" x="360"/>
        <item m="1" x="413"/>
        <item m="1" x="375"/>
        <item m="1" x="282"/>
        <item m="1" x="263"/>
        <item m="1" x="236"/>
        <item m="1" x="369"/>
        <item m="1" x="288"/>
        <item m="1" x="257"/>
        <item m="1" x="271"/>
        <item m="1" x="385"/>
        <item m="1" x="299"/>
        <item m="1" x="398"/>
        <item m="1" x="386"/>
        <item m="1" x="250"/>
        <item m="1" x="296"/>
        <item m="1" x="351"/>
        <item m="1" x="318"/>
        <item m="1" x="245"/>
        <item m="1" x="233"/>
        <item m="1" x="294"/>
        <item m="1" x="304"/>
        <item m="1" x="278"/>
        <item m="1" x="314"/>
        <item m="1" x="224"/>
        <item m="1" x="274"/>
        <item m="1" x="374"/>
        <item m="1" x="259"/>
        <item x="0"/>
        <item x="1"/>
        <item x="2"/>
        <item x="3"/>
        <item x="4"/>
        <item x="5"/>
        <item x="6"/>
        <item n="D"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t="default"/>
      </items>
    </pivotField>
    <pivotField compact="0" outline="0" showAll="0"/>
    <pivotField compact="0" outline="0" showAll="0"/>
    <pivotField compact="0" outline="0" showAll="0"/>
    <pivotField compact="0" outline="0" showAll="0"/>
    <pivotField dataField="1" compact="0" numFmtId="9" outline="0" showAll="0"/>
    <pivotField compact="0" outline="0" showAll="0">
      <items count="27">
        <item x="25"/>
        <item x="24"/>
        <item x="23"/>
        <item x="22"/>
        <item x="21"/>
        <item x="19"/>
        <item x="16"/>
        <item x="20"/>
        <item x="14"/>
        <item x="13"/>
        <item x="9"/>
        <item x="11"/>
        <item x="8"/>
        <item x="4"/>
        <item x="6"/>
        <item x="7"/>
        <item x="1"/>
        <item x="5"/>
        <item x="2"/>
        <item x="0"/>
        <item x="3"/>
        <item x="12"/>
        <item x="15"/>
        <item x="10"/>
        <item x="17"/>
        <item x="18"/>
        <item t="default"/>
      </items>
    </pivotField>
    <pivotField compact="0" outline="0" showAll="0"/>
    <pivotField compact="0" outline="0" showAll="0"/>
  </pivotFields>
  <rowFields count="1">
    <field x="2"/>
  </rowFields>
  <rowItems count="208">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t="grand">
      <x/>
    </i>
  </rowItems>
  <colItems count="1">
    <i/>
  </colItems>
  <dataFields count="1">
    <dataField name="Average of discount_percentage" fld="7" subtotal="average" baseField="0" baseItem="0" numFmtId="9"/>
  </dataFields>
  <chartFormats count="9">
    <chartFormat chart="3"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5" format="416" series="1">
      <pivotArea type="data" outline="0" fieldPosition="0">
        <references count="1">
          <reference field="4294967294" count="1" selected="0">
            <x v="0"/>
          </reference>
        </references>
      </pivotArea>
    </chartFormat>
    <chartFormat chart="5" format="624">
      <pivotArea type="data" outline="0" fieldPosition="0">
        <references count="2">
          <reference field="4294967294" count="1" selected="0">
            <x v="0"/>
          </reference>
          <reference field="2" count="1" selected="0">
            <x v="210"/>
          </reference>
        </references>
      </pivotArea>
    </chartFormat>
    <chartFormat chart="3" format="208">
      <pivotArea type="data" outline="0" fieldPosition="0">
        <references count="2">
          <reference field="4294967294" count="1" selected="0">
            <x v="0"/>
          </reference>
          <reference field="2" count="1" selected="0">
            <x v="227"/>
          </reference>
        </references>
      </pivotArea>
    </chartFormat>
    <chartFormat chart="3" format="209">
      <pivotArea type="data" outline="0" fieldPosition="0">
        <references count="2">
          <reference field="4294967294" count="1" selected="0">
            <x v="0"/>
          </reference>
          <reference field="2" count="1" selected="0">
            <x v="349"/>
          </reference>
        </references>
      </pivotArea>
    </chartFormat>
    <chartFormat chart="5" format="625">
      <pivotArea type="data" outline="0" fieldPosition="0">
        <references count="2">
          <reference field="4294967294" count="1" selected="0">
            <x v="0"/>
          </reference>
          <reference field="2" count="1" selected="0">
            <x v="34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_extc" xr10:uid="{A1898178-6207-40AB-A2EB-D532726EBD46}" sourceName="category_extc">
  <pivotTables>
    <pivotTable tabId="5" name="Discount_% by Category"/>
    <pivotTable tabId="7" name="PivotTable2"/>
    <pivotTable tabId="8" name="Potenial-Revenue"/>
    <pivotTable tabId="9" name="Num of Reviews/category"/>
    <pivotTable tabId="10" name="Num of prod/category"/>
    <pivotTable tabId="11" name="Av actual_price vs discounted_price"/>
    <pivotTable tabId="5" name="PivotTable1"/>
    <pivotTable tabId="5" name="PivotTable2"/>
    <pivotTable tabId="5" name="PivotTable3"/>
    <pivotTable tabId="5" name="PivotTable4"/>
    <pivotTable tabId="5" name="PivotTable5"/>
    <pivotTable tabId="5" name="PivotTable6"/>
    <pivotTable tabId="9" name="PivotTable7"/>
  </pivotTables>
  <data>
    <tabular pivotCacheId="924877987">
      <items count="415">
        <i x="194" s="1"/>
        <i x="68" s="1"/>
        <i x="179" s="1"/>
        <i x="161" s="1"/>
        <i x="188" s="1"/>
        <i x="36" s="1"/>
        <i x="191" s="1"/>
        <i x="135" s="1"/>
        <i x="124" s="1"/>
        <i x="147" s="1"/>
        <i x="10" s="1"/>
        <i x="34" s="1"/>
        <i x="170" s="1"/>
        <i x="14" s="1"/>
        <i x="22" s="1"/>
        <i x="172" s="1"/>
        <i x="122" s="1"/>
        <i x="131" s="1"/>
        <i x="106" s="1"/>
        <i x="43" s="1"/>
        <i x="80" s="1"/>
        <i x="47" s="1"/>
        <i x="3" s="1"/>
        <i x="58" s="1"/>
        <i x="189" s="1"/>
        <i x="181" s="1"/>
        <i x="201" s="1"/>
        <i x="74" s="1"/>
        <i x="79" s="1"/>
        <i x="126" s="1"/>
        <i x="21" s="1"/>
        <i x="48" s="1"/>
        <i x="137" s="1"/>
        <i x="28" s="1"/>
        <i x="7" s="1"/>
        <i x="136" s="1"/>
        <i x="103" s="1"/>
        <i x="164" s="1"/>
        <i x="30" s="1"/>
        <i x="115" s="1"/>
        <i x="44" s="1"/>
        <i x="15" s="1"/>
        <i x="156" s="1"/>
        <i x="27" s="1"/>
        <i x="78" s="1"/>
        <i x="56" s="1"/>
        <i x="195" s="1"/>
        <i x="76" s="1"/>
        <i x="199" s="1"/>
        <i x="93" s="1"/>
        <i x="11" s="1"/>
        <i x="163" s="1"/>
        <i x="125" s="1"/>
        <i x="96" s="1"/>
        <i x="18" s="1"/>
        <i x="128" s="1"/>
        <i x="33" s="1"/>
        <i x="69" s="1"/>
        <i x="167" s="1"/>
        <i x="144" s="1"/>
        <i x="152" s="1"/>
        <i x="146" s="1"/>
        <i x="42" s="1"/>
        <i x="148" s="1"/>
        <i x="72" s="1"/>
        <i x="139" s="1"/>
        <i x="52" s="1"/>
        <i x="91" s="1"/>
        <i x="193" s="1"/>
        <i x="71" s="1"/>
        <i x="177" s="1"/>
        <i x="87" s="1"/>
        <i x="187" s="1"/>
        <i x="77" s="1"/>
        <i x="64" s="1"/>
        <i x="0" s="1"/>
        <i x="88" s="1"/>
        <i x="184" s="1"/>
        <i x="157" s="1"/>
        <i x="160" s="1"/>
        <i x="38" s="1"/>
        <i x="25" s="1"/>
        <i x="1" s="1"/>
        <i x="123" s="1"/>
        <i x="185" s="1"/>
        <i x="99" s="1"/>
        <i x="26" s="1"/>
        <i x="202" s="1"/>
        <i x="16" s="1"/>
        <i x="55" s="1"/>
        <i x="166" s="1"/>
        <i x="39" s="1"/>
        <i x="41" s="1"/>
        <i x="40" s="1"/>
        <i x="90" s="1"/>
        <i x="53" s="1"/>
        <i x="104" s="1"/>
        <i x="111" s="1"/>
        <i x="59" s="1"/>
        <i x="162" s="1"/>
        <i x="110" s="1"/>
        <i x="145" s="1"/>
        <i x="134" s="1"/>
        <i x="97" s="1"/>
        <i x="143" s="1"/>
        <i x="54" s="1"/>
        <i x="23" s="1"/>
        <i x="5" s="1"/>
        <i x="153" s="1"/>
        <i x="127" s="1"/>
        <i x="31" s="1"/>
        <i x="178" s="1"/>
        <i x="169" s="1"/>
        <i x="113" s="1"/>
        <i x="133" s="1"/>
        <i x="102" s="1"/>
        <i x="57" s="1"/>
        <i x="165" s="1"/>
        <i x="118" s="1"/>
        <i x="13" s="1"/>
        <i x="46" s="1"/>
        <i x="89" s="1"/>
        <i x="45" s="1"/>
        <i x="114" s="1"/>
        <i x="24" s="1"/>
        <i x="116" s="1"/>
        <i x="112" s="1"/>
        <i x="132" s="1"/>
        <i x="81" s="1"/>
        <i x="130" s="1"/>
        <i x="138" s="1"/>
        <i x="4" s="1"/>
        <i x="107" s="1"/>
        <i x="204" s="1"/>
        <i x="120" s="1"/>
        <i x="60" s="1"/>
        <i x="190" s="1"/>
        <i x="62" s="1"/>
        <i x="108" s="1"/>
        <i x="20" s="1"/>
        <i x="49" s="1"/>
        <i x="158" s="1"/>
        <i x="9" s="1"/>
        <i x="140" s="1"/>
        <i x="92" s="1"/>
        <i x="141" s="1"/>
        <i x="173" s="1"/>
        <i x="200" s="1"/>
        <i x="12" s="1"/>
        <i x="35" s="1"/>
        <i x="192" s="1"/>
        <i x="129" s="1"/>
        <i x="100" s="1"/>
        <i x="51" s="1"/>
        <i x="19" s="1"/>
        <i x="86" s="1"/>
        <i x="84" s="1"/>
        <i x="94" s="1"/>
        <i x="119" s="1"/>
        <i x="182" s="1"/>
        <i x="183" s="1"/>
        <i x="2" s="1"/>
        <i x="29" s="1"/>
        <i x="17" s="1"/>
        <i x="150" s="1"/>
        <i x="101" s="1"/>
        <i x="171" s="1"/>
        <i x="175" s="1"/>
        <i x="159" s="1"/>
        <i x="149" s="1"/>
        <i x="198" s="1"/>
        <i x="32" s="1"/>
        <i x="37" s="1"/>
        <i x="155" s="1"/>
        <i x="85" s="1"/>
        <i x="196" s="1"/>
        <i x="206" s="1"/>
        <i x="73" s="1"/>
        <i x="65" s="1"/>
        <i x="154" s="1"/>
        <i x="50" s="1"/>
        <i x="174" s="1"/>
        <i x="82" s="1"/>
        <i x="180" s="1"/>
        <i x="205" s="1"/>
        <i x="203" s="1"/>
        <i x="63" s="1"/>
        <i x="83" s="1"/>
        <i x="176" s="1"/>
        <i x="75" s="1"/>
        <i x="8" s="1"/>
        <i x="117" s="1"/>
        <i x="151" s="1"/>
        <i x="67" s="1"/>
        <i x="168" s="1"/>
        <i x="186" s="1"/>
        <i x="61" s="1"/>
        <i x="95" s="1"/>
        <i x="70" s="1"/>
        <i x="105" s="1"/>
        <i x="66" s="1"/>
        <i x="109" s="1"/>
        <i x="98" s="1"/>
        <i x="121" s="1"/>
        <i x="6" s="1"/>
        <i x="142" s="1"/>
        <i x="197" s="1"/>
        <i x="272" s="1" nd="1"/>
        <i x="312" s="1" nd="1"/>
        <i x="284" s="1" nd="1"/>
        <i x="326" s="1" nd="1"/>
        <i x="402" s="1" nd="1"/>
        <i x="276" s="1" nd="1"/>
        <i x="354" s="1" nd="1"/>
        <i x="368" s="1" nd="1"/>
        <i x="361" s="1" nd="1"/>
        <i x="381" s="1" nd="1"/>
        <i x="367" s="1" nd="1"/>
        <i x="341" s="1" nd="1"/>
        <i x="290" s="1" nd="1"/>
        <i x="339" s="1" nd="1"/>
        <i x="235" s="1" nd="1"/>
        <i x="267" s="1" nd="1"/>
        <i x="313" s="1" nd="1"/>
        <i x="241" s="1" nd="1"/>
        <i x="331" s="1" nd="1"/>
        <i x="298" s="1" nd="1"/>
        <i x="264" s="1" nd="1"/>
        <i x="334" s="1" nd="1"/>
        <i x="207" s="1" nd="1"/>
        <i x="253" s="1" nd="1"/>
        <i x="227" s="1" nd="1"/>
        <i x="400" s="1" nd="1"/>
        <i x="310" s="1" nd="1"/>
        <i x="215" s="1" nd="1"/>
        <i x="333" s="1" nd="1"/>
        <i x="362" s="1" nd="1"/>
        <i x="309" s="1" nd="1"/>
        <i x="378" s="1" nd="1"/>
        <i x="357" s="1" nd="1"/>
        <i x="243" s="1" nd="1"/>
        <i x="214" s="1" nd="1"/>
        <i x="269" s="1" nd="1"/>
        <i x="266" s="1" nd="1"/>
        <i x="397" s="1" nd="1"/>
        <i x="366" s="1" nd="1"/>
        <i x="373" s="1" nd="1"/>
        <i x="363" s="1" nd="1"/>
        <i x="404" s="1" nd="1"/>
        <i x="407" s="1" nd="1"/>
        <i x="353" s="1" nd="1"/>
        <i x="410" s="1" nd="1"/>
        <i x="223" s="1" nd="1"/>
        <i x="261" s="1" nd="1"/>
        <i x="409" s="1" nd="1"/>
        <i x="325" s="1" nd="1"/>
        <i x="412" s="1" nd="1"/>
        <i x="371" s="1" nd="1"/>
        <i x="324" s="1" nd="1"/>
        <i x="283" s="1" nd="1"/>
        <i x="316" s="1" nd="1"/>
        <i x="387" s="1" nd="1"/>
        <i x="347" s="1" nd="1"/>
        <i x="225" s="1" nd="1"/>
        <i x="337" s="1" nd="1"/>
        <i x="240" s="1" nd="1"/>
        <i x="211" s="1" nd="1"/>
        <i x="254" s="1" nd="1"/>
        <i x="305" s="1" nd="1"/>
        <i x="348" s="1" nd="1"/>
        <i x="364" s="1" nd="1"/>
        <i x="295" s="1" nd="1"/>
        <i x="306" s="1" nd="1"/>
        <i x="251" s="1" nd="1"/>
        <i x="256" s="1" nd="1"/>
        <i x="340" s="1" nd="1"/>
        <i x="343" s="1" nd="1"/>
        <i x="289" s="1" nd="1"/>
        <i x="403" s="1" nd="1"/>
        <i x="208" s="1" nd="1"/>
        <i x="220" s="1" nd="1"/>
        <i x="231" s="1" nd="1"/>
        <i x="370" s="1" nd="1"/>
        <i x="383" s="1" nd="1"/>
        <i x="399" s="1" nd="1"/>
        <i x="317" s="1" nd="1"/>
        <i x="332" s="1" nd="1"/>
        <i x="393" s="1" nd="1"/>
        <i x="388" s="1" nd="1"/>
        <i x="396" s="1" nd="1"/>
        <i x="384" s="1" nd="1"/>
        <i x="355" s="1" nd="1"/>
        <i x="234" s="1" nd="1"/>
        <i x="244" s="1" nd="1"/>
        <i x="389" s="1" nd="1"/>
        <i x="218" s="1" nd="1"/>
        <i x="246" s="1" nd="1"/>
        <i x="287" s="1" nd="1"/>
        <i x="322" s="1" nd="1"/>
        <i x="300" s="1" nd="1"/>
        <i x="248" s="1" nd="1"/>
        <i x="247" s="1" nd="1"/>
        <i x="230" s="1" nd="1"/>
        <i x="391" s="1" nd="1"/>
        <i x="315" s="1" nd="1"/>
        <i x="255" s="1" nd="1"/>
        <i x="260" s="1" nd="1"/>
        <i x="320" s="1" nd="1"/>
        <i x="265" s="1" nd="1"/>
        <i x="411" s="1" nd="1"/>
        <i x="372" s="1" nd="1"/>
        <i x="319" s="1" nd="1"/>
        <i x="258" s="1" nd="1"/>
        <i x="210" s="1" nd="1"/>
        <i x="414" s="1" nd="1"/>
        <i x="212" s="1" nd="1"/>
        <i x="226" s="1" nd="1"/>
        <i x="228" s="1" nd="1"/>
        <i x="307" s="1" nd="1"/>
        <i x="346" s="1" nd="1"/>
        <i x="239" s="1" nd="1"/>
        <i x="281" s="1" nd="1"/>
        <i x="380" s="1" nd="1"/>
        <i x="395" s="1" nd="1"/>
        <i x="328" s="1" nd="1"/>
        <i x="221" s="1" nd="1"/>
        <i x="268" s="1" nd="1"/>
        <i x="213" s="1" nd="1"/>
        <i x="311" s="1" nd="1"/>
        <i x="216" s="1" nd="1"/>
        <i x="219" s="1" nd="1"/>
        <i x="335" s="1" nd="1"/>
        <i x="327" s="1" nd="1"/>
        <i x="330" s="1" nd="1"/>
        <i x="321" s="1" nd="1"/>
        <i x="377" s="1" nd="1"/>
        <i x="249" s="1" nd="1"/>
        <i x="358" s="1" nd="1"/>
        <i x="280" s="1" nd="1"/>
        <i x="297" s="1" nd="1"/>
        <i x="352" s="1" nd="1"/>
        <i x="382" s="1" nd="1"/>
        <i x="356" s="1" nd="1"/>
        <i x="349" s="1" nd="1"/>
        <i x="344" s="1" nd="1"/>
        <i x="350" s="1" nd="1"/>
        <i x="365" s="1" nd="1"/>
        <i x="293" s="1" nd="1"/>
        <i x="292" s="1" nd="1"/>
        <i x="345" s="1" nd="1"/>
        <i x="273" s="1" nd="1"/>
        <i x="270" s="1" nd="1"/>
        <i x="308" s="1" nd="1"/>
        <i x="302" s="1" nd="1"/>
        <i x="277" s="1" nd="1"/>
        <i x="401" s="1" nd="1"/>
        <i x="392" s="1" nd="1"/>
        <i x="338" s="1" nd="1"/>
        <i x="291" s="1" nd="1"/>
        <i x="222" s="1" nd="1"/>
        <i x="303" s="1" nd="1"/>
        <i x="359" s="1" nd="1"/>
        <i x="237" s="1" nd="1"/>
        <i x="285" s="1" nd="1"/>
        <i x="279" s="1" nd="1"/>
        <i x="286" s="1" nd="1"/>
        <i x="232" s="1" nd="1"/>
        <i x="262" s="1" nd="1"/>
        <i x="376" s="1" nd="1"/>
        <i x="336" s="1" nd="1"/>
        <i x="238" s="1" nd="1"/>
        <i x="323" s="1" nd="1"/>
        <i x="329" s="1" nd="1"/>
        <i x="301" s="1" nd="1"/>
        <i x="408" s="1" nd="1"/>
        <i x="242" s="1" nd="1"/>
        <i x="390" s="1" nd="1"/>
        <i x="406" s="1" nd="1"/>
        <i x="275" s="1" nd="1"/>
        <i x="394" s="1" nd="1"/>
        <i x="405" s="1" nd="1"/>
        <i x="217" s="1" nd="1"/>
        <i x="209" s="1" nd="1"/>
        <i x="379" s="1" nd="1"/>
        <i x="229" s="1" nd="1"/>
        <i x="342" s="1" nd="1"/>
        <i x="252" s="1" nd="1"/>
        <i x="360" s="1" nd="1"/>
        <i x="413" s="1" nd="1"/>
        <i x="375" s="1" nd="1"/>
        <i x="282" s="1" nd="1"/>
        <i x="263" s="1" nd="1"/>
        <i x="236" s="1" nd="1"/>
        <i x="369" s="1" nd="1"/>
        <i x="288" s="1" nd="1"/>
        <i x="257" s="1" nd="1"/>
        <i x="271" s="1" nd="1"/>
        <i x="385" s="1" nd="1"/>
        <i x="299" s="1" nd="1"/>
        <i x="398" s="1" nd="1"/>
        <i x="386" s="1" nd="1"/>
        <i x="250" s="1" nd="1"/>
        <i x="296" s="1" nd="1"/>
        <i x="351" s="1" nd="1"/>
        <i x="318" s="1" nd="1"/>
        <i x="245" s="1" nd="1"/>
        <i x="233" s="1" nd="1"/>
        <i x="294" s="1" nd="1"/>
        <i x="304" s="1" nd="1"/>
        <i x="278" s="1" nd="1"/>
        <i x="314" s="1" nd="1"/>
        <i x="224" s="1" nd="1"/>
        <i x="274" s="1" nd="1"/>
        <i x="374" s="1" nd="1"/>
        <i x="259"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Id" xr10:uid="{3BC928E1-D360-42FA-921F-3FEED698F2D3}" sourceName="Product_Id">
  <pivotTables>
    <pivotTable tabId="5" name="Discount_% by Category"/>
    <pivotTable tabId="5" name="PivotTable1"/>
    <pivotTable tabId="5" name="PivotTable2"/>
    <pivotTable tabId="5" name="PivotTable3"/>
    <pivotTable tabId="5" name="PivotTable4"/>
    <pivotTable tabId="5" name="PivotTable5"/>
    <pivotTable tabId="5" name="PivotTable6"/>
  </pivotTables>
  <data>
    <tabular pivotCacheId="924877987">
      <items count="1351">
        <i x="533" s="1"/>
        <i x="18" s="1"/>
        <i x="200" s="1"/>
        <i x="166" s="1"/>
        <i x="90" s="1"/>
        <i x="12" s="1"/>
        <i x="178" s="1"/>
        <i x="179" s="1"/>
        <i x="422" s="1"/>
        <i x="500" s="1"/>
        <i x="273" s="1"/>
        <i x="250" s="1"/>
        <i x="618" s="1"/>
        <i x="20" s="1"/>
        <i x="1170" s="1"/>
        <i x="19" s="1"/>
        <i x="555" s="1"/>
        <i x="728" s="1"/>
        <i x="275" s="1"/>
        <i x="131" s="1"/>
        <i x="133" s="1"/>
        <i x="105" s="1"/>
        <i x="392" s="1"/>
        <i x="622" s="1"/>
        <i x="432" s="1"/>
        <i x="576" s="1"/>
        <i x="475" s="1"/>
        <i x="1135" s="1"/>
        <i x="927" s="1"/>
        <i x="850" s="1"/>
        <i x="1067" s="1"/>
        <i x="575" s="1"/>
        <i x="91" s="1"/>
        <i x="27" s="1"/>
        <i x="730" s="1"/>
        <i x="305" s="1"/>
        <i x="136" s="1"/>
        <i x="418" s="1"/>
        <i x="674" s="1"/>
        <i x="1011" s="1"/>
        <i x="378" s="1"/>
        <i x="243" s="1"/>
        <i x="319" s="1"/>
        <i x="339" s="1"/>
        <i x="163" s="1"/>
        <i x="449" s="1"/>
        <i x="127" s="1"/>
        <i x="334" s="1"/>
        <i x="645" s="1"/>
        <i x="795" s="1"/>
        <i x="112" s="1"/>
        <i x="851" s="1"/>
        <i x="963" s="1"/>
        <i x="1007" s="1"/>
        <i x="528" s="1"/>
        <i x="947" s="1"/>
        <i x="396" s="1"/>
        <i x="394" s="1"/>
        <i x="123" s="1"/>
        <i x="399" s="1"/>
        <i x="775" s="1"/>
        <i x="538" s="1"/>
        <i x="463" s="1"/>
        <i x="694" s="1"/>
        <i x="599" s="1"/>
        <i x="548" s="1"/>
        <i x="628" s="1"/>
        <i x="905" s="1"/>
        <i x="102" s="1"/>
        <i x="537" s="1"/>
        <i x="729" s="1"/>
        <i x="636" s="1"/>
        <i x="781" s="1"/>
        <i x="785" s="1"/>
        <i x="848" s="1"/>
        <i x="763" s="1"/>
        <i x="830" s="1"/>
        <i x="205" s="1"/>
        <i x="579" s="1"/>
        <i x="485" s="1"/>
        <i x="670" s="1"/>
        <i x="469" s="1"/>
        <i x="601" s="1"/>
        <i x="517" s="1"/>
        <i x="733" s="1"/>
        <i x="349" s="1"/>
        <i x="247" s="1"/>
        <i x="562" s="1"/>
        <i x="358" s="1"/>
        <i x="125" s="1"/>
        <i x="452" s="1"/>
        <i x="40" s="1"/>
        <i x="65" s="1"/>
        <i x="448" s="1"/>
        <i x="64" s="1"/>
        <i x="352" s="1"/>
        <i x="267" s="1"/>
        <i x="343" s="1"/>
        <i x="375" s="1"/>
        <i x="406" s="1"/>
        <i x="903" s="1"/>
        <i x="574" s="1"/>
        <i x="508" s="1"/>
        <i x="992" s="1"/>
        <i x="692" s="1"/>
        <i x="706" s="1"/>
        <i x="667" s="1"/>
        <i x="973" s="1"/>
        <i x="767" s="1"/>
        <i x="614" s="1"/>
        <i x="805" s="1"/>
        <i x="812" s="1"/>
        <i x="549" s="1"/>
        <i x="788" s="1"/>
        <i x="745" s="1"/>
        <i x="840" s="1"/>
        <i x="498" s="1"/>
        <i x="386" s="1"/>
        <i x="249" s="1"/>
        <i x="150" s="1"/>
        <i x="658" s="1"/>
        <i x="209" s="1"/>
        <i x="385" s="1"/>
        <i x="167" s="1"/>
        <i x="368" s="1"/>
        <i x="1043" s="1"/>
        <i x="186" s="1"/>
        <i x="433" s="1"/>
        <i x="685" s="1"/>
        <i x="502" s="1"/>
        <i x="689" s="1"/>
        <i x="217" s="1"/>
        <i x="347" s="1"/>
        <i x="470" s="1"/>
        <i x="589" s="1"/>
        <i x="336" s="1"/>
        <i x="741" s="1"/>
        <i x="1" s="1"/>
        <i x="2" s="1"/>
        <i x="192" s="1"/>
        <i x="883" s="1"/>
        <i x="998" s="1"/>
        <i x="189" s="1"/>
        <i x="430" s="1"/>
        <i x="594" s="1"/>
        <i x="638" s="1"/>
        <i x="1324" s="1"/>
        <i x="341" s="1"/>
        <i x="276" s="1"/>
        <i x="218" s="1"/>
        <i x="602" s="1"/>
        <i x="427" s="1"/>
        <i x="424" s="1"/>
        <i x="1162" s="1"/>
        <i x="239" s="1"/>
        <i x="237" s="1"/>
        <i x="748" s="1"/>
        <i x="70" s="1"/>
        <i x="410" s="1"/>
        <i x="515" s="1"/>
        <i x="14" s="1"/>
        <i x="15" s="1"/>
        <i x="536" s="1"/>
        <i x="314" s="1"/>
        <i x="417" s="1"/>
        <i x="344" s="1"/>
        <i x="61" s="1"/>
        <i x="164" s="1"/>
        <i x="165" s="1"/>
        <i x="661" s="1"/>
        <i x="44" s="1"/>
        <i x="92" s="1"/>
        <i x="279" s="1"/>
        <i x="180" s="1"/>
        <i x="181" s="1"/>
        <i x="206" s="1"/>
        <i x="37" s="1"/>
        <i x="149" s="1"/>
        <i x="359" s="1"/>
        <i x="230" s="1"/>
        <i x="468" s="1"/>
        <i x="83" s="1"/>
        <i x="148" s="1"/>
        <i x="222" s="1"/>
        <i x="530" s="1"/>
        <i x="887" s="1"/>
        <i x="240" s="1"/>
        <i x="711" s="1"/>
        <i x="820" s="1"/>
        <i x="80" s="1"/>
        <i x="357" s="1"/>
        <i x="11" s="1"/>
        <i x="571" s="1"/>
        <i x="663" s="1"/>
        <i x="479" s="1"/>
        <i x="280" s="1"/>
        <i x="1169" s="1"/>
        <i x="419" s="1"/>
        <i x="420" s="1"/>
        <i x="542" s="1"/>
        <i x="793" s="1"/>
        <i x="714" s="1"/>
        <i x="722" s="1"/>
        <i x="143" s="1"/>
        <i x="10" s="1"/>
        <i x="416" s="1"/>
        <i x="82" s="1"/>
        <i x="974" s="1"/>
        <i x="864" s="1"/>
        <i x="405" s="1"/>
        <i x="1036" s="1"/>
        <i x="572" s="1"/>
        <i x="322" s="1"/>
        <i x="16" s="1"/>
        <i x="794" s="1"/>
        <i x="833" s="1"/>
        <i x="669" s="1"/>
        <i x="223" s="1"/>
        <i x="704" s="1"/>
        <i x="791" s="1"/>
        <i x="687" s="1"/>
        <i x="705" s="1"/>
        <i x="298" s="1"/>
        <i x="130" s="1"/>
        <i x="716" s="1"/>
        <i x="573" s="1"/>
        <i x="54" s="1"/>
        <i x="1052" s="1"/>
        <i x="506" s="1"/>
        <i x="272" s="1"/>
        <i x="897" s="1"/>
        <i x="541" s="1"/>
        <i x="5" s="1"/>
        <i x="379" s="1"/>
        <i x="53" s="1"/>
        <i x="309" s="1"/>
        <i x="784" s="1"/>
        <i x="213" s="1"/>
        <i x="106" s="1"/>
        <i x="842" s="1"/>
        <i x="439" s="1"/>
        <i x="351" s="1"/>
        <i x="519" s="1"/>
        <i x="219" s="1"/>
        <i x="117" s="1"/>
        <i x="590" s="1"/>
        <i x="996" s="1"/>
        <i x="72" s="1"/>
        <i x="210" s="1"/>
        <i x="269" s="1"/>
        <i x="348" s="1"/>
        <i x="969" s="1"/>
        <i x="760" s="1"/>
        <i x="137" s="1"/>
        <i x="906" s="1"/>
        <i x="698" s="1"/>
        <i x="387" s="1"/>
        <i x="71" s="1"/>
        <i x="908" s="1"/>
        <i x="1105" s="1"/>
        <i x="145" s="1"/>
        <i x="270" s="1"/>
        <i x="47" s="1"/>
        <i x="364" s="1"/>
        <i x="409" s="1"/>
        <i x="391" s="1"/>
        <i x="1087" s="1"/>
        <i x="426" s="1"/>
        <i x="1112" s="1"/>
        <i x="814" s="1"/>
        <i x="818" s="1"/>
        <i x="138" s="1"/>
        <i x="58" s="1"/>
        <i x="718" s="1"/>
        <i x="831" s="1"/>
        <i x="880" s="1"/>
        <i x="819" s="1"/>
        <i x="666" s="1"/>
        <i x="320" s="1"/>
        <i x="371" s="1"/>
        <i x="787" s="1"/>
        <i x="869" s="1"/>
        <i x="920" s="1"/>
        <i x="81" s="1"/>
        <i x="735" s="1"/>
        <i x="199" s="1"/>
        <i x="38" s="1"/>
        <i x="49" s="1"/>
        <i x="619" s="1"/>
        <i x="643" s="1"/>
        <i x="642" s="1"/>
        <i x="904" s="1"/>
        <i x="817" s="1"/>
        <i x="24" s="1"/>
        <i x="94" s="1"/>
        <i x="220" s="1"/>
        <i x="686" s="1"/>
        <i x="158" s="1"/>
        <i x="353" s="1"/>
        <i x="945" s="1"/>
        <i x="144" s="1"/>
        <i x="882" s="1"/>
        <i x="776" s="1"/>
        <i x="459" s="1"/>
        <i x="1079" s="1"/>
        <i x="857" s="1"/>
        <i x="823" s="1"/>
        <i x="627" s="1"/>
        <i x="435" s="1"/>
        <i x="777" s="1"/>
        <i x="1075" s="1"/>
        <i x="52" s="1"/>
        <i x="522" s="1"/>
        <i x="724" s="1"/>
        <i x="804" s="1"/>
        <i x="780" s="1"/>
        <i x="302" s="1"/>
        <i x="3" s="1"/>
        <i x="4" s="1"/>
        <i x="458" s="1"/>
        <i x="139" s="1"/>
        <i x="677" s="1"/>
        <i x="119" s="1"/>
        <i x="525" s="1"/>
        <i x="499" s="1"/>
        <i x="425" s="1"/>
        <i x="342" s="1"/>
        <i x="1212" s="1"/>
        <i x="1331" s="1"/>
        <i x="979" s="1"/>
        <i x="529" s="1"/>
        <i x="543" s="1"/>
        <i x="610" s="1"/>
        <i x="1114" s="1"/>
        <i x="455" s="1"/>
        <i x="278" s="1"/>
        <i x="465" s="1"/>
        <i x="235" s="1"/>
        <i x="234" s="1"/>
        <i x="236" s="1"/>
        <i x="88" s="1"/>
        <i x="401" s="1"/>
        <i x="402" s="1"/>
        <i x="501" s="1"/>
        <i x="51" s="1"/>
        <i x="232" s="1"/>
        <i x="231" s="1"/>
        <i x="852" s="1"/>
        <i x="1235" s="1"/>
        <i x="656" s="1"/>
        <i x="632" s="1"/>
        <i x="948" s="1"/>
        <i x="838" s="1"/>
        <i x="321" s="1"/>
        <i x="421" s="1"/>
        <i x="743" s="1"/>
        <i x="0" s="1"/>
        <i x="57" s="1"/>
        <i x="554" s="1"/>
        <i x="593" s="1"/>
        <i x="518" s="1"/>
        <i x="84" s="1"/>
        <i x="657" s="1"/>
        <i x="606" s="1"/>
        <i x="710" s="1"/>
        <i x="901" s="1"/>
        <i x="1013" s="1"/>
        <i x="42" s="1"/>
        <i x="772" s="1"/>
        <i x="233" s="1"/>
        <i x="241" s="1"/>
        <i x="721" s="1"/>
        <i x="720" s="1"/>
        <i x="431" s="1"/>
        <i x="937" s="1"/>
        <i x="605" s="1"/>
        <i x="511" s="1"/>
        <i x="202" s="1"/>
        <i x="328" s="1"/>
        <i x="124" s="1"/>
        <i x="742" s="1"/>
        <i x="878" s="1"/>
        <i x="629" s="1"/>
        <i x="868" s="1"/>
        <i x="790" s="1"/>
        <i x="476" s="1"/>
        <i x="978" s="1"/>
        <i x="228" s="1"/>
        <i x="373" s="1"/>
        <i x="372" s="1"/>
        <i x="480" s="1"/>
        <i x="41" s="1"/>
        <i x="940" s="1"/>
        <i x="184" s="1"/>
        <i x="1088" s="1"/>
        <i x="362" s="1"/>
        <i x="535" s="1"/>
        <i x="608" s="1"/>
        <i x="950" s="1"/>
        <i x="1230" s="1"/>
        <i x="861" s="1"/>
        <i x="621" s="1"/>
        <i x="744" s="1"/>
        <i x="300" s="1"/>
        <i x="873" s="1"/>
        <i x="400" s="1"/>
        <i x="1033" s="1"/>
        <i x="451" s="1"/>
        <i x="471" s="1"/>
        <i x="126" s="1"/>
        <i x="668" s="1"/>
        <i x="25" s="1"/>
        <i x="703" s="1"/>
        <i x="177" s="1"/>
        <i x="534" s="1"/>
        <i x="497" s="1"/>
        <i x="367" s="1"/>
        <i x="769" s="1"/>
        <i x="1077" s="1"/>
        <i x="870" s="1"/>
        <i x="259" s="1"/>
        <i x="398" s="1"/>
        <i x="773" s="1"/>
        <i x="62" s="1"/>
        <i x="329" s="1"/>
        <i x="212" s="1"/>
        <i x="909" s="1"/>
        <i x="445" s="1"/>
        <i x="1136" s="1"/>
        <i x="583" s="1"/>
        <i x="1242" s="1"/>
        <i x="162" s="1"/>
        <i x="110" s="1"/>
        <i x="1326" s="1"/>
        <i x="66" s="1"/>
        <i x="828" s="1"/>
        <i x="913" s="1"/>
        <i x="303" s="1"/>
        <i x="653" s="1"/>
        <i x="953" s="1"/>
        <i x="565" s="1"/>
        <i x="726" s="1"/>
        <i x="170" s="1"/>
        <i x="221" s="1"/>
        <i x="414" s="1"/>
        <i x="482" s="1"/>
        <i x="288" s="1"/>
        <i x="277" s="1"/>
        <i x="286" s="1"/>
        <i x="484" s="1"/>
        <i x="369" s="1"/>
        <i x="262" s="1"/>
        <i x="315" s="1"/>
        <i x="284" s="1"/>
        <i x="289" s="1"/>
        <i x="263" s="1"/>
        <i x="287" s="1"/>
        <i x="526" s="1"/>
        <i x="483" s="1"/>
        <i x="285" s="1"/>
        <i x="264" s="1"/>
        <i x="524" s="1"/>
        <i x="647" s="1"/>
        <i x="835" s="1"/>
        <i x="36" s="1"/>
        <i x="799" s="1"/>
        <i x="972" s="1"/>
        <i x="457" s="1"/>
        <i x="135" s="1"/>
        <i x="227" s="1"/>
        <i x="67" s="1"/>
        <i x="473" s="1"/>
        <i x="388" s="1"/>
        <i x="50" s="1"/>
        <i x="1002" s="1"/>
        <i x="374" s="1"/>
        <i x="654" s="1"/>
        <i x="304" s="1"/>
        <i x="1068" s="1"/>
        <i x="640" s="1"/>
        <i x="551" s="1"/>
        <i x="639" s="1"/>
        <i x="79" s="1"/>
        <i x="1183" s="1"/>
        <i x="377" s="1"/>
        <i x="762" s="1"/>
        <i x="172" s="1"/>
        <i x="558" s="1"/>
        <i x="56" s="1"/>
        <i x="556" s="1"/>
        <i x="472" s="1"/>
        <i x="434" s="1"/>
        <i x="477" s="1"/>
        <i x="635" s="1"/>
        <i x="702" s="1"/>
        <i x="444" s="1"/>
        <i x="625" s="1"/>
        <i x="516" s="1"/>
        <i x="827" s="1"/>
        <i x="717" s="1"/>
        <i x="960" s="1"/>
        <i x="644" s="1"/>
        <i x="453" s="1"/>
        <i x="308" s="1"/>
        <i x="95" s="1"/>
        <i x="1089" s="1"/>
        <i x="611" s="1"/>
        <i x="612" s="1"/>
        <i x="999" s="1"/>
        <i x="1288" s="1"/>
        <i x="557" s="1"/>
        <i x="816" s="1"/>
        <i x="198" s="1"/>
        <i x="923" s="1"/>
        <i x="116" s="1"/>
        <i x="115" s="1"/>
        <i x="120" s="1"/>
        <i x="600" s="1"/>
        <i x="641" s="1"/>
        <i x="532" s="1"/>
        <i x="936" s="1"/>
        <i x="474" s="1"/>
        <i x="299" s="1"/>
        <i x="1177" s="1"/>
        <i x="238" s="1"/>
        <i x="1006" s="1"/>
        <i x="466" s="1"/>
        <i x="764" s="1"/>
        <i x="478" s="1"/>
        <i x="725" s="1"/>
        <i x="531" s="1"/>
        <i x="754" s="1"/>
        <i x="43" s="1"/>
        <i x="1049" s="1"/>
        <i x="85" s="1"/>
        <i x="568" s="1"/>
        <i x="633" s="1"/>
        <i x="197" s="1"/>
        <i x="858" s="1"/>
        <i x="676" s="1"/>
        <i x="1156" s="1"/>
        <i x="839" s="1"/>
        <i x="751" s="1"/>
        <i x="566" s="1"/>
        <i x="895" s="1"/>
        <i x="1134" s="1"/>
        <i x="896" s="1"/>
        <i x="1107" s="1"/>
        <i x="567" s="1"/>
        <i x="242" s="1"/>
        <i x="447" s="1"/>
        <i x="147" s="1"/>
        <i x="89" s="1"/>
        <i x="229" s="1"/>
        <i x="254" s="1"/>
        <i x="866" s="1"/>
        <i x="971" s="1"/>
        <i x="875" s="1"/>
        <i x="60" s="1"/>
        <i x="708" s="1"/>
        <i x="441" s="1"/>
        <i x="1093" s="1"/>
        <i x="281" s="1"/>
        <i x="932" s="1"/>
        <i x="664" s="1"/>
        <i x="104" s="1"/>
        <i x="395" s="1"/>
        <i x="118" s="1"/>
        <i x="346" s="1"/>
        <i x="749" s="1"/>
        <i x="335" s="1"/>
        <i x="688" s="1"/>
        <i x="615" s="1"/>
        <i x="1025" s="1"/>
        <i x="461" s="1"/>
        <i x="185" s="1"/>
        <i x="323" s="1"/>
        <i x="1010" s="1"/>
        <i x="363" s="1"/>
        <i x="140" s="1"/>
        <i x="595" s="1"/>
        <i x="604" s="1"/>
        <i x="1117" s="1"/>
        <i x="507" s="1"/>
        <i x="450" s="1"/>
        <i x="208" s="1"/>
        <i x="1050" s="1"/>
        <i x="588" s="1"/>
        <i x="327" s="1"/>
        <i x="393" s="1"/>
        <i x="783" s="1"/>
        <i x="211" s="1"/>
        <i x="376" s="1"/>
        <i x="890" s="1"/>
        <i x="1027" s="1"/>
        <i x="340" s="1"/>
        <i x="1175" s="1"/>
        <i x="539" s="1"/>
        <i x="691" s="1"/>
        <i x="617" s="1"/>
        <i x="825" s="1"/>
        <i x="824" s="1"/>
        <i x="712" s="1"/>
        <i x="690" s="1"/>
        <i x="580" s="1"/>
        <i x="961" s="1"/>
        <i x="191" s="1"/>
        <i x="523" s="1"/>
        <i x="1026" s="1"/>
        <i x="307" s="1"/>
        <i x="86" s="1"/>
        <i x="709" s="1"/>
        <i x="260" s="1"/>
        <i x="1132" s="1"/>
        <i x="171" s="1"/>
        <i x="423" s="1"/>
        <i x="283" s="1"/>
        <i x="59" s="1"/>
        <i x="796" s="1"/>
        <i x="454" s="1"/>
        <i x="699" s="1"/>
        <i x="757" s="1"/>
        <i x="403" s="1"/>
        <i x="248" s="1"/>
        <i x="1252" s="1"/>
        <i x="132" s="1"/>
        <i x="1246" s="1"/>
        <i x="659" s="1"/>
        <i x="727" s="1"/>
        <i x="1129" s="1"/>
        <i x="922" s="1"/>
        <i x="365" s="1"/>
        <i x="122" s="1"/>
        <i x="69" s="1"/>
        <i x="370" s="1"/>
        <i x="786" s="1"/>
        <i x="684" s="1"/>
        <i x="894" s="1"/>
        <i x="860" s="1"/>
        <i x="26" s="1"/>
        <i x="811" s="1"/>
        <i x="1074" s="1"/>
        <i x="48" s="1"/>
        <i x="46" s="1"/>
        <i x="134" s="1"/>
        <i x="651" s="1"/>
        <i x="429" s="1"/>
        <i x="207" s="1"/>
        <i x="55" s="1"/>
        <i x="21" s="1"/>
        <i x="23" s="1"/>
        <i x="22" s="1"/>
        <i x="634" s="1"/>
        <i x="925" s="1"/>
        <i x="829" s="1"/>
        <i x="301" s="1"/>
        <i x="856" s="1"/>
        <i x="306" s="1"/>
        <i x="17" s="1"/>
        <i x="1115" s="1"/>
        <i x="527" s="1"/>
        <i x="965" s="1"/>
        <i x="330" s="1"/>
        <i x="331" s="1"/>
        <i x="564" s="1"/>
        <i x="603" s="1"/>
        <i x="436" s="1"/>
        <i x="613" s="1"/>
        <i x="962" s="1"/>
        <i x="1042" s="1"/>
        <i x="761" s="1"/>
        <i x="76" s="1"/>
        <i x="78" s="1"/>
        <i x="1014" s="1"/>
        <i x="888" s="1"/>
        <i x="675" s="1"/>
        <i x="1012" s="1"/>
        <i x="261" s="1"/>
        <i x="460" s="1"/>
        <i x="933" s="1"/>
        <i x="715" s="1"/>
        <i x="683" s="1"/>
        <i x="338" s="1"/>
        <i x="408" s="1"/>
        <i x="620" s="1"/>
        <i x="63" s="1"/>
        <i x="758" s="1"/>
        <i x="1282" s="1"/>
        <i x="1300" s="1"/>
        <i x="655" s="1"/>
        <i x="648" s="1"/>
        <i x="1181" s="1"/>
        <i x="274" s="1"/>
        <i x="493" s="1"/>
        <i x="774" s="1"/>
        <i x="188" s="1"/>
        <i x="1059" s="1"/>
        <i x="492" s="1"/>
        <i x="1053" s="1"/>
        <i x="1257" s="1"/>
        <i x="995" s="1"/>
        <i x="821" s="1"/>
        <i x="822" s="1"/>
        <i x="333" s="1"/>
        <i x="609" s="1"/>
        <i x="803" s="1"/>
        <i x="1254" s="1"/>
        <i x="652" s="1"/>
        <i x="1045" s="1"/>
        <i x="1046" s="1"/>
        <i x="1332" s="1"/>
        <i x="1054" s="1"/>
        <i x="552" s="1"/>
        <i x="553" s="1"/>
        <i x="986" s="1"/>
        <i x="1233" s="1"/>
        <i x="1008" s="1"/>
        <i x="1211" s="1"/>
        <i x="1199" s="1"/>
        <i x="1267" s="1"/>
        <i x="919" s="1"/>
        <i x="881" s="1"/>
        <i x="1154" s="1"/>
        <i x="911" s="1"/>
        <i x="649" s="1"/>
        <i x="354" s="1"/>
        <i x="731" s="1"/>
        <i x="1035" s="1"/>
        <i x="797" s="1"/>
        <i x="1301" s="1"/>
        <i x="759" s="1"/>
        <i x="623" s="1"/>
        <i x="734" s="1"/>
        <i x="989" s="1"/>
        <i x="802" s="1"/>
        <i x="747" s="1"/>
        <i x="910" s="1"/>
        <i x="28" s="1"/>
        <i x="1078" s="1"/>
        <i x="1060" s="1"/>
        <i x="152" s="1"/>
        <i x="151" s="1"/>
        <i x="193" s="1"/>
        <i x="561" s="1"/>
        <i x="509" s="1"/>
        <i x="1176" s="1"/>
        <i x="732" s="1"/>
        <i x="889" s="1"/>
        <i x="701" s="1"/>
        <i x="753" s="1"/>
        <i x="520" s="1"/>
        <i x="514" s="1"/>
        <i x="1192" s="1"/>
        <i x="997" s="1"/>
        <i x="845" s="1"/>
        <i x="934" s="1"/>
        <i x="810" s="1"/>
        <i x="809" s="1"/>
        <i x="707" s="1"/>
        <i x="404" s="1"/>
        <i x="630" s="1"/>
        <i x="350" s="1"/>
        <i x="1056" s="1"/>
        <i x="1101" s="1"/>
        <i x="849" s="1"/>
        <i x="1066" s="1"/>
        <i x="1109" s="1"/>
        <i x="746" s="1"/>
        <i x="928" s="1"/>
        <i x="1271" s="1"/>
        <i x="225" s="1"/>
        <i x="224" s="1"/>
        <i x="109" s="1"/>
        <i x="1131" s="1"/>
        <i x="226" s="1"/>
        <i x="1167" s="1"/>
        <i x="190" s="1"/>
        <i x="853" s="1"/>
        <i x="929" s="1"/>
        <i x="428" s="1"/>
        <i x="1094" s="1"/>
        <i x="836" s="1"/>
        <i x="1232" s="1"/>
        <i x="582" s="1"/>
        <i x="96" s="1"/>
        <i x="360" s="1"/>
        <i x="863" s="1"/>
        <i x="1151" s="1"/>
        <i x="1009" s="1"/>
        <i x="935" s="1"/>
        <i x="1004" s="1"/>
        <i x="994" s="1"/>
        <i x="844" s="1"/>
        <i x="855" s="1"/>
        <i x="585" s="1"/>
        <i x="587" s="1"/>
        <i x="765" s="1"/>
        <i x="837" s="1"/>
        <i x="39" s="1"/>
        <i x="892" s="1"/>
        <i x="1017" s="1"/>
        <i x="1314" s="1"/>
        <i x="1165" s="1"/>
        <i x="874" s="1"/>
        <i x="203" s="1"/>
        <i x="951" s="1"/>
        <i x="1188" s="1"/>
        <i x="129" s="1"/>
        <i x="813" s="1"/>
        <i x="101" s="1"/>
        <i x="756" s="1"/>
        <i x="867" s="1"/>
        <i x="592" s="1"/>
        <i x="591" s="1"/>
        <i x="1104" s="1"/>
        <i x="345" s="1"/>
        <i x="204" s="1"/>
        <i x="1163" s="1"/>
        <i x="626" s="1"/>
        <i x="544" s="1"/>
        <i x="437" s="1"/>
        <i x="959" s="1"/>
        <i x="103" s="1"/>
        <i x="1022" s="1"/>
        <i x="662" s="1"/>
        <i x="121" s="1"/>
        <i x="271" s="1"/>
        <i x="187" s="1"/>
        <i x="1120" s="1"/>
        <i x="1057" s="1"/>
        <i x="693" s="1"/>
        <i x="486" s="1"/>
        <i x="1092" s="1"/>
        <i x="540" s="1"/>
        <i x="73" s="1"/>
        <i x="258" s="1"/>
        <i x="766" s="1"/>
        <i x="607" s="1"/>
        <i x="921" s="1"/>
        <i x="792" s="1"/>
        <i x="1024" s="1"/>
        <i x="513" s="1"/>
        <i x="1148" s="1"/>
        <i x="1072" s="1"/>
        <i x="801" s="1"/>
        <i x="806" s="1"/>
        <i x="45" s="1"/>
        <i x="1123" s="1"/>
        <i x="114" s="1"/>
        <i x="778" s="1"/>
        <i x="361" s="1"/>
        <i x="1294" s="1"/>
        <i x="1234" s="1"/>
        <i x="1034" s="1"/>
        <i x="577" s="1"/>
        <i x="984" s="1"/>
        <i x="637" s="1"/>
        <i x="1231" s="1"/>
        <i x="993" s="1"/>
        <i x="1311" s="1"/>
        <i x="1153" s="1"/>
        <i x="752" s="1"/>
        <i x="970" s="1"/>
        <i x="1180" s="1"/>
        <i x="815" s="1"/>
        <i x="660" s="1"/>
        <i x="854" s="1"/>
        <i x="1130" s="1"/>
        <i x="366" s="1"/>
        <i x="128" s="1"/>
        <i x="990" s="1"/>
        <i x="1193" s="1"/>
        <i x="713" s="1"/>
        <i x="1058" s="1"/>
        <i x="1127" s="1"/>
        <i x="1164" s="1"/>
        <i x="1139" s="1"/>
        <i x="1065" s="1"/>
        <i x="1219" s="1"/>
        <i x="939" s="1"/>
        <i x="900" s="1"/>
        <i x="1099" s="1"/>
        <i x="1051" s="1"/>
        <i x="563" s="1"/>
        <i x="893" s="1"/>
        <i x="111" s="1"/>
        <i x="1103" s="1"/>
        <i x="672" s="1"/>
        <i x="1144" s="1"/>
        <i x="1038" s="1"/>
        <i x="956" s="1"/>
        <i x="1064" s="1"/>
        <i x="736" s="1"/>
        <i x="1277" s="1"/>
        <i x="958" s="1"/>
        <i x="332" s="1"/>
        <i x="834" s="1"/>
        <i x="107" s="1"/>
        <i x="930" s="1"/>
        <i x="1227" s="1"/>
        <i x="169" s="1"/>
        <i x="1063" s="1"/>
        <i x="1001" s="1"/>
        <i x="1113" s="1"/>
        <i x="798" s="1"/>
        <i x="719" s="1"/>
        <i x="1149" s="1"/>
        <i x="7" s="1"/>
        <i x="8" s="1"/>
        <i x="917" s="1"/>
        <i x="9" s="1"/>
        <i x="6" s="1"/>
        <i x="503" s="1"/>
        <i x="510" s="1"/>
        <i x="700" s="1"/>
        <i x="1245" s="1"/>
        <i x="1214" s="1"/>
        <i x="1106" s="1"/>
        <i x="1241" s="1"/>
        <i x="1161" s="1"/>
        <i x="982" s="1"/>
        <i x="1240" s="1"/>
        <i x="156" s="1"/>
        <i x="1197" s="1"/>
        <i x="977" s="1"/>
        <i x="1028" s="1"/>
        <i x="826" s="1"/>
        <i x="1189" s="1"/>
        <i x="665" s="1"/>
        <i x="1140" s="1"/>
        <i x="1039" s="1"/>
        <i x="1173" s="1"/>
        <i x="1265" s="1"/>
        <i x="201" s="1"/>
        <i x="494" s="1"/>
        <i x="495" s="1"/>
        <i x="1168" s="1"/>
        <i x="326" s="1"/>
        <i x="926" s="1"/>
        <i x="671" s="1"/>
        <i x="1209" s="1"/>
        <i x="931" s="1"/>
        <i x="1185" s="1"/>
        <i x="981" s="1"/>
        <i x="1126" s="1"/>
        <i x="1184" s="1"/>
        <i x="738" s="1"/>
        <i x="1061" s="1"/>
        <i x="1095" s="1"/>
        <i x="159" s="1"/>
        <i x="161" s="1"/>
        <i x="160" s="1"/>
        <i x="1142" s="1"/>
        <i x="1005" s="1"/>
        <i x="1223" s="1"/>
        <i x="1204" s="1"/>
        <i x="1330" s="1"/>
        <i x="1194" s="1"/>
        <i x="1290" s="1"/>
        <i x="770" s="1"/>
        <i x="879" s="1"/>
        <i x="1174" s="1"/>
        <i x="885" s="1"/>
        <i x="1069" s="1"/>
        <i x="265" s="1"/>
        <i x="440" s="1"/>
        <i x="596" s="1"/>
        <i x="1200" s="1"/>
        <i x="1225" s="1"/>
        <i x="1248" s="1"/>
        <i x="68" s="1"/>
        <i x="30" s="1"/>
        <i x="29" s="1"/>
        <i x="980" s="1"/>
        <i x="1097" s="1"/>
        <i x="964" s="1"/>
        <i x="1032" s="1"/>
        <i x="578" s="1"/>
        <i x="1047" s="1"/>
        <i x="31" s="1"/>
        <i x="1217" s="1"/>
        <i x="438" s="1"/>
        <i x="631" s="1"/>
        <i x="407" s="1"/>
        <i x="1327" s="1"/>
        <i x="487" s="1"/>
        <i x="488" s="1"/>
        <i x="489" s="1"/>
        <i x="876" s="1"/>
        <i x="496" s="1"/>
        <i x="1098" s="1"/>
        <i x="1110" s="1"/>
        <i x="907" s="1"/>
        <i x="1262" s="1"/>
        <i x="1220" s="1"/>
        <i x="355" s="1"/>
        <i x="768" s="1"/>
        <i x="1031" s="1"/>
        <i x="176" s="1"/>
        <i x="174" s="1"/>
        <i x="1206" s="1"/>
        <i x="1264" s="1"/>
        <i x="1244" s="1"/>
        <i x="560" s="1"/>
        <i x="1340" s="1"/>
        <i x="446" s="1"/>
        <i x="1003" s="1"/>
        <i x="737" s="1"/>
        <i x="1221" s="1"/>
        <i x="1096" s="1"/>
        <i x="443" s="1"/>
        <i x="955" s="1"/>
        <i x="559" s="1"/>
        <i x="175" s="1"/>
        <i x="598" s="1"/>
        <i x="1122" s="1"/>
        <i x="1080" s="1"/>
        <i x="142" s="1"/>
        <i x="141" s="1"/>
        <i x="1143" s="1"/>
        <i x="957" s="1"/>
        <i x="807" s="1"/>
        <i x="808" s="1"/>
        <i x="97" s="1"/>
        <i x="100" s="1"/>
        <i x="99" s="1"/>
        <i x="98" s="1"/>
        <i x="1306" s="1"/>
        <i x="1023" s="1"/>
        <i x="1210" s="1"/>
        <i x="1155" s="1"/>
        <i x="108" s="1"/>
        <i x="168" s="1"/>
        <i x="397" s="1"/>
        <i x="1236" s="1"/>
        <i x="266" s="1"/>
        <i x="915" s="1"/>
        <i x="916" s="1"/>
        <i x="1108" s="1"/>
        <i x="1207" s="1"/>
        <i x="1082" s="1"/>
        <i x="1196" s="1"/>
        <i x="843" s="1"/>
        <i x="673" s="1"/>
        <i x="505" s="1"/>
        <i x="1138" s="1"/>
        <i x="216" s="1"/>
        <i x="215" s="1"/>
        <i x="877" s="1"/>
        <i x="214" s="1"/>
        <i x="146" s="1"/>
        <i x="597" s="1"/>
        <i x="173" s="1"/>
        <i x="789" s="1"/>
        <i x="771" s="1"/>
        <i x="1124" s="1"/>
        <i x="252" s="1"/>
        <i x="251" s="1"/>
        <i x="1295" s="1"/>
        <i x="255" s="1"/>
        <i x="257" s="1"/>
        <i x="256" s="1"/>
        <i x="33" s="1"/>
        <i x="32" s="1"/>
        <i x="1171" s="1"/>
        <i x="570" s="1"/>
        <i x="1335" s="1"/>
        <i x="1090" s="1"/>
        <i x="1310" s="1"/>
        <i x="1037" s="1"/>
        <i x="1160" s="1"/>
        <i x="1255" s="1"/>
        <i x="1150" s="1"/>
        <i x="846" s="1"/>
        <i x="1239" s="1"/>
        <i x="1121" s="1"/>
        <i x="1070" s="1"/>
        <i x="356" s="1"/>
        <i x="624" s="1"/>
        <i x="442" s="1"/>
        <i x="991" s="1"/>
        <i x="113" s="1"/>
        <i x="1238" s="1"/>
        <i x="1084" s="1"/>
        <i x="1289" s="1"/>
        <i x="13" s="1"/>
        <i x="1261" s="1"/>
        <i x="412" s="1"/>
        <i x="413" s="1"/>
        <i x="411" s="1"/>
        <i x="983" s="1"/>
        <i x="1195" s="1"/>
        <i x="1337" s="1"/>
        <i x="512" s="1"/>
        <i x="1111" s="1"/>
        <i x="1208" s="1"/>
        <i x="884" s="1"/>
        <i x="800" s="1"/>
        <i x="847" s="1"/>
        <i x="1152" s="1"/>
        <i x="1044" s="1"/>
        <i x="415" s="1"/>
        <i x="34" s="1"/>
        <i x="35" s="1"/>
        <i x="1256" s="1"/>
        <i x="1030" s="1"/>
        <i x="865" s="1"/>
        <i x="337" s="1"/>
        <i x="968" s="1"/>
        <i x="966" s="1"/>
        <i x="967" s="1"/>
        <i x="183" s="1"/>
        <i x="245" s="1"/>
        <i x="244" s="1"/>
        <i x="182" s="1"/>
        <i x="246" s="1"/>
        <i x="504" s="1"/>
        <i x="1015" s="1"/>
        <i x="898" s="1"/>
        <i x="1283" s="1"/>
        <i x="1016" s="1"/>
        <i x="1329" s="1"/>
        <i x="946" s="1"/>
        <i x="1299" s="1"/>
        <i x="914" s="1"/>
        <i x="1159" s="1"/>
        <i x="650" s="1"/>
        <i x="1272" s="1"/>
        <i x="1341" s="1"/>
        <i x="918" s="1"/>
        <i x="253" s="1"/>
        <i x="584" s="1"/>
        <i x="586" s="1"/>
        <i x="1102" s="1"/>
        <i x="646" s="1"/>
        <i x="755" s="1"/>
        <i x="1178" s="1"/>
        <i x="912" s="1"/>
        <i x="678" s="1"/>
        <i x="680" s="1"/>
        <i x="681" s="1"/>
        <i x="679" s="1"/>
        <i x="750" s="1"/>
        <i x="1260" s="1"/>
        <i x="938" s="1"/>
        <i x="550" s="1"/>
        <i x="616" s="1"/>
        <i x="1091" s="1"/>
        <i x="841" s="1"/>
        <i x="902" s="1"/>
        <i x="944" s="1"/>
        <i x="1137" s="1"/>
        <i x="949" s="1"/>
        <i x="1085" s="1"/>
        <i x="1243" s="1"/>
        <i x="1186" s="1"/>
        <i x="282" s="1"/>
        <i x="1205" s="1"/>
        <i x="1000" s="1"/>
        <i x="1118" s="1"/>
        <i x="1269" s="1"/>
        <i x="952" s="1"/>
        <i x="1179" s="1"/>
        <i x="467" s="1"/>
        <i x="481" s="1"/>
        <i x="891" s="1"/>
        <i x="316" s="1"/>
        <i x="317" s="1"/>
        <i x="318" s="1"/>
        <i x="1276" s="1"/>
        <i x="1116" s="1"/>
        <i x="1350" s="1"/>
        <i x="569" s="1"/>
        <i x="491" s="1"/>
        <i x="268" s="1"/>
        <i x="324" s="1"/>
        <i x="490" s="1"/>
        <i x="325" s="1"/>
        <i x="1305" s="1"/>
        <i x="194" s="1"/>
        <i x="195" s="1"/>
        <i x="196" s="1"/>
        <i x="1307" s="1"/>
        <i x="464" s="1"/>
        <i x="976" s="1"/>
        <i x="975" s="1"/>
        <i x="1172" s="1"/>
        <i x="1273" s="1"/>
        <i x="1086" s="1"/>
        <i x="296" s="1"/>
        <i x="292" s="1"/>
        <i x="290" s="1"/>
        <i x="295" s="1"/>
        <i x="291" s="1"/>
        <i x="297" s="1"/>
        <i x="293" s="1"/>
        <i x="294" s="1"/>
        <i x="985" s="1"/>
        <i x="1018" s="1"/>
        <i x="1019" s="1"/>
        <i x="1133" s="1"/>
        <i x="1280" s="1"/>
        <i x="1343" s="1"/>
        <i x="1020" s="1"/>
        <i x="1021" s="1"/>
        <i x="723" s="1"/>
        <i x="696" s="1"/>
        <i x="695" s="1"/>
        <i x="697" s="1"/>
        <i x="1268" s="1"/>
        <i x="779" s="1"/>
        <i x="1278" s="1"/>
        <i x="311" s="1"/>
        <i x="310" s="1"/>
        <i x="313" s="1"/>
        <i x="312" s="1"/>
        <i x="1216" s="1"/>
        <i x="1062" s="1"/>
        <i x="862" s="1"/>
        <i x="1146" s="1"/>
        <i x="456" s="1"/>
        <i x="1029" s="1"/>
        <i x="782" s="1"/>
        <i x="1076" s="1"/>
        <i x="1229" s="1"/>
        <i x="886" s="1"/>
        <i x="1285" s="1"/>
        <i x="1287" s="1"/>
        <i x="1303" s="1"/>
        <i x="1304" s="1"/>
        <i x="1302" s="1"/>
        <i x="581" s="1"/>
        <i x="153" s="1"/>
        <i x="155" s="1"/>
        <i x="154" s="1"/>
        <i x="1081" s="1"/>
        <i x="1040" s="1"/>
        <i x="941" s="1"/>
        <i x="1119" s="1"/>
        <i x="1328" s="1"/>
        <i x="1325" s="1"/>
        <i x="1083" s="1"/>
        <i x="1213" s="1"/>
        <i x="1284" s="1"/>
        <i x="1253" s="1"/>
        <i x="1224" s="1"/>
        <i x="1100" s="1"/>
        <i x="157" s="1"/>
        <i x="389" s="1"/>
        <i x="390" s="1"/>
        <i x="521" s="1"/>
        <i x="1190" s="1"/>
        <i x="1258" s="1"/>
        <i x="1275" s="1"/>
        <i x="1222" s="1"/>
        <i x="899" s="1"/>
        <i x="1145" s="1"/>
        <i x="1125" s="1"/>
        <i x="1226" s="1"/>
        <i x="942" s="1"/>
        <i x="943" s="1"/>
        <i x="954" s="1"/>
        <i x="1215" s="1"/>
        <i x="1321" s="1"/>
        <i x="1270" s="1"/>
        <i x="1128" s="1"/>
        <i x="988" s="1"/>
        <i x="1279" s="1"/>
        <i x="739" s="1"/>
        <i x="1141" s="1"/>
        <i x="1228" s="1"/>
        <i x="871" s="1"/>
        <i x="872" s="1"/>
        <i x="1247" s="1"/>
        <i x="1312" s="1"/>
        <i x="1158" s="1"/>
        <i x="547" s="1"/>
        <i x="545" s="1"/>
        <i x="546" s="1"/>
        <i x="1286" s="1"/>
        <i x="1187" s="1"/>
        <i x="1191" s="1"/>
        <i x="740" s="1"/>
        <i x="682" s="1"/>
        <i x="1048" s="1"/>
        <i x="1157" s="1"/>
        <i x="1147" s="1"/>
        <i x="1281" s="1"/>
        <i x="1320" s="1"/>
        <i x="87" s="1"/>
        <i x="1073" s="1"/>
        <i x="1237" s="1"/>
        <i x="74" s="1"/>
        <i x="1166" s="1"/>
        <i x="77" s="1"/>
        <i x="75" s="1"/>
        <i x="1259" s="1"/>
        <i x="383" s="1"/>
        <i x="381" s="1"/>
        <i x="384" s="1"/>
        <i x="382" s="1"/>
        <i x="380" s="1"/>
        <i x="1336" s="1"/>
        <i x="1182" s="1"/>
        <i x="1293" s="1"/>
        <i x="1346" s="1"/>
        <i x="1318" s="1"/>
        <i x="1298" s="1"/>
        <i x="1292" s="1"/>
        <i x="462" s="1"/>
        <i x="1319" s="1"/>
        <i x="1317" s="1"/>
        <i x="1198" s="1"/>
        <i x="1266" s="1"/>
        <i x="1315" s="1"/>
        <i x="1055" s="1"/>
        <i x="1249" s="1"/>
        <i x="1348" s="1"/>
        <i x="1308" s="1"/>
        <i x="1323" s="1"/>
        <i x="924" s="1"/>
        <i x="859" s="1"/>
        <i x="1338" s="1"/>
        <i x="1202" s="1"/>
        <i x="1201" s="1"/>
        <i x="1203" s="1"/>
        <i x="1316" s="1"/>
        <i x="1339" s="1"/>
        <i x="1218" s="1"/>
        <i x="1263" s="1"/>
        <i x="1334" s="1"/>
        <i x="1344" s="1"/>
        <i x="1291" s="1"/>
        <i x="1342" s="1"/>
        <i x="1274" s="1"/>
        <i x="987" s="1"/>
        <i x="1347" s="1"/>
        <i x="1309" s="1"/>
        <i x="1250" s="1"/>
        <i x="1251" s="1"/>
        <i x="1071" s="1"/>
        <i x="1296" s="1"/>
        <i x="1345" s="1"/>
        <i x="832" s="1"/>
        <i x="1333" s="1"/>
        <i x="1297" s="1"/>
        <i x="1313" s="1"/>
        <i x="1349" s="1"/>
        <i x="1322" s="1"/>
        <i x="1041" s="1"/>
        <i x="9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0B657F35-55EE-4D5C-8D5F-406B5A587B87}" sourceName="rating">
  <pivotTables>
    <pivotTable tabId="5" name="Discount_% by Category"/>
    <pivotTable tabId="5" name="PivotTable1"/>
    <pivotTable tabId="5" name="PivotTable2"/>
    <pivotTable tabId="5" name="PivotTable3"/>
    <pivotTable tabId="5" name="PivotTable4"/>
    <pivotTable tabId="5" name="PivotTable5"/>
    <pivotTable tabId="5" name="PivotTable6"/>
  </pivotTables>
  <data>
    <tabular pivotCacheId="924877987">
      <items count="26">
        <i x="25" s="1"/>
        <i x="24" s="1"/>
        <i x="23" s="1"/>
        <i x="22" s="1"/>
        <i x="21" s="1"/>
        <i x="19" s="1"/>
        <i x="16" s="1"/>
        <i x="20" s="1"/>
        <i x="14" s="1"/>
        <i x="13" s="1"/>
        <i x="9" s="1"/>
        <i x="11" s="1"/>
        <i x="8" s="1"/>
        <i x="4" s="1"/>
        <i x="6" s="1"/>
        <i x="7" s="1"/>
        <i x="1" s="1"/>
        <i x="5" s="1"/>
        <i x="2" s="1"/>
        <i x="0" s="1"/>
        <i x="3" s="1"/>
        <i x="12" s="1"/>
        <i x="15" s="1"/>
        <i x="10" s="1"/>
        <i x="17" s="1"/>
        <i x="1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_extc" xr10:uid="{5EC0387E-75B4-4B3E-BDB5-ACCD65739DF7}" cache="Slicer_category_extc" caption="category_extc" startItem="30" columnCount="3" rowHeight="228600"/>
  <slicer name="Product_Id" xr10:uid="{EFE73E0A-1113-48F5-B77D-84F0172F6814}" cache="Slicer_Product_Id" caption="Product_Id" rowHeight="273050"/>
  <slicer name="rating" xr10:uid="{5131CDB6-F725-4FB4-8D07-EACB0A099BED}" cache="Slicer_rating" caption="rating" columnCount="4" rowHeight="2730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_extc 1" xr10:uid="{24B4D824-35C2-40A4-A3BA-B3E441AF6DB2}" cache="Slicer_category_extc" caption="category_extc" startItem="135" columnCount="3" rowHeight="228600"/>
  <slicer name="Product_Id 1" xr10:uid="{CF099D0B-6005-49BF-91E0-836838EFD229}" cache="Slicer_Product_Id" caption="Product_Id" startItem="9" showCaption="0" rowHeight="2730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0952C38-6F90-4514-BF3B-F9CE24B74ECF}" name="Table1" displayName="Table1" ref="A3:K4" totalsRowShown="0">
  <autoFilter ref="A3:K4" xr:uid="{E0952C38-6F90-4514-BF3B-F9CE24B74ECF}"/>
  <tableColumns count="11">
    <tableColumn id="1" xr3:uid="{56565A21-FC36-4CFA-85A3-587410ED82B0}" name="Product_Id"/>
    <tableColumn id="2" xr3:uid="{3EBBB260-C90A-4498-9EB2-40753E47D030}" name="category"/>
    <tableColumn id="3" xr3:uid="{BE0CE46D-0602-4404-B2BB-980FA56652CA}" name="category_extc"/>
    <tableColumn id="4" xr3:uid="{D8942C40-EB48-4E21-BD97-0A1D2990872B}" name="discounted_price"/>
    <tableColumn id="5" xr3:uid="{9DF16976-0CF5-49B4-AF2D-4DD11C6BDB6F}" name="actual_price"/>
    <tableColumn id="6" xr3:uid="{09A07945-32CB-45C2-A078-7DAC68DDA7B2}" name="Price bucket"/>
    <tableColumn id="7" xr3:uid="{8123AF73-7186-4A26-A27C-8D577CC77084}" name="discount_decim"/>
    <tableColumn id="8" xr3:uid="{B85E4EFD-D4FA-4167-A5F9-2AFB004E4092}" name="discount_percentage"/>
    <tableColumn id="9" xr3:uid="{C610961B-42FE-46E9-A4DE-37C8802B4B2A}" name="rating"/>
    <tableColumn id="10" xr3:uid="{7191579A-8C57-4166-B5A1-2ED2CE94D892}" name="rating_count"/>
    <tableColumn id="11" xr3:uid="{37406208-D7A6-4979-AE6B-03ADE551DEF7}" name="potential_revenu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1120E99-9000-4F8F-99CC-E8FD29D59DA4}" name="Table3" displayName="Table3" ref="A1:J1466" totalsRowShown="0" headerRowDxfId="84" dataDxfId="83">
  <autoFilter ref="A1:J1466" xr:uid="{A1120E99-9000-4F8F-99CC-E8FD29D59DA4}">
    <filterColumn colId="7">
      <filters>
        <filter val="4"/>
        <filter val="4.1"/>
        <filter val="4.2"/>
        <filter val="4.3"/>
        <filter val="4.4"/>
        <filter val="4.5"/>
        <filter val="4.6"/>
        <filter val="4.7"/>
        <filter val="4.8"/>
      </filters>
    </filterColumn>
  </autoFilter>
  <sortState xmlns:xlrd2="http://schemas.microsoft.com/office/spreadsheetml/2017/richdata2" ref="A2:J1459">
    <sortCondition descending="1" ref="D1:D1466"/>
  </sortState>
  <tableColumns count="10">
    <tableColumn id="1" xr3:uid="{855B34E4-E026-4FF1-A6F3-3EB6C5C7D6F6}" name="Product_Id" dataDxfId="82"/>
    <tableColumn id="3" xr3:uid="{4081D8C9-C299-47C8-B74F-0F1BD555DAC1}" name="category" dataDxfId="81"/>
    <tableColumn id="9" xr3:uid="{F06A7DDB-8C06-4C8F-91FE-6BEB396141AE}" name="category_extc" dataDxfId="80">
      <calculatedColumnFormula>_xlfn.TEXTAFTER(Table3[[#This Row],[category]],"|",-1)</calculatedColumnFormula>
    </tableColumn>
    <tableColumn id="4" xr3:uid="{73B7ECEB-EB3A-454C-8BE9-52CC6396F33C}" name="discounted_price" dataDxfId="79"/>
    <tableColumn id="5" xr3:uid="{B7F46C7B-C84C-4F3A-A4E0-5BB4B54D670E}" name="actual_price" dataDxfId="78"/>
    <tableColumn id="10" xr3:uid="{BBDF7217-547A-45DF-9881-298CFA4C71A8}" name="Price bucket" dataDxfId="77">
      <calculatedColumnFormula>Table3[[#This Row],[actual_price]]-Table3[[#This Row],[discounted_price]]</calculatedColumnFormula>
    </tableColumn>
    <tableColumn id="6" xr3:uid="{476F2172-0E5E-4BDF-B258-DE7E2A88A98A}" name="discount_percentage" dataDxfId="76"/>
    <tableColumn id="7" xr3:uid="{AC0C1265-8708-41A3-B532-2229B426CC52}" name="rating" dataDxfId="75"/>
    <tableColumn id="8" xr3:uid="{5E3205B7-EBDB-4BFB-9349-4871BA8ABF59}" name="rating_count" dataDxfId="74"/>
    <tableColumn id="2" xr3:uid="{9C79A247-00C4-4122-9187-AEFB88DA505E}" name="potential_revenue" dataDxfId="73">
      <calculatedColumnFormula>Table3[[#This Row],[actual_price]]*Table3[[#This Row],[rating_count]]</calculatedColumnFormula>
    </tableColumn>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9.xml"/><Relationship Id="rId7" Type="http://schemas.openxmlformats.org/officeDocument/2006/relationships/pivotTable" Target="../pivotTables/pivotTable13.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pivotTable" Target="../pivotTables/pivotTable12.xml"/><Relationship Id="rId5" Type="http://schemas.openxmlformats.org/officeDocument/2006/relationships/pivotTable" Target="../pivotTables/pivotTable11.xml"/><Relationship Id="rId10" Type="http://schemas.microsoft.com/office/2007/relationships/slicer" Target="../slicers/slicer1.xml"/><Relationship Id="rId4" Type="http://schemas.openxmlformats.org/officeDocument/2006/relationships/pivotTable" Target="../pivotTables/pivotTable10.xml"/><Relationship Id="rId9"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3F882E-0FC4-4C3B-9273-A74DEA934AD2}">
  <dimension ref="A1:K1466"/>
  <sheetViews>
    <sheetView topLeftCell="C1" workbookViewId="0">
      <selection activeCell="D1" sqref="D1"/>
    </sheetView>
  </sheetViews>
  <sheetFormatPr defaultRowHeight="15.6" x14ac:dyDescent="0.3"/>
  <cols>
    <col min="1" max="1" width="13.3984375" bestFit="1" customWidth="1"/>
    <col min="2" max="2" width="219.59765625" bestFit="1" customWidth="1"/>
    <col min="3" max="3" width="81.59765625" bestFit="1" customWidth="1"/>
    <col min="4" max="4" width="88.09765625" customWidth="1"/>
    <col min="5" max="5" width="18" bestFit="1" customWidth="1"/>
    <col min="6" max="6" width="13.19921875" bestFit="1" customWidth="1"/>
    <col min="7" max="7" width="21.69921875" bestFit="1" customWidth="1"/>
    <col min="8" max="8" width="6.59765625" bestFit="1" customWidth="1"/>
    <col min="9" max="9" width="13.19921875" bestFit="1" customWidth="1"/>
    <col min="10" max="10" width="255.59765625" bestFit="1" customWidth="1"/>
  </cols>
  <sheetData>
    <row r="1" spans="1:11" ht="18" x14ac:dyDescent="0.35">
      <c r="A1" s="12" t="s">
        <v>0</v>
      </c>
      <c r="B1" s="12" t="s">
        <v>1</v>
      </c>
      <c r="C1" s="12" t="s">
        <v>2</v>
      </c>
      <c r="D1" s="12" t="s">
        <v>3</v>
      </c>
      <c r="E1" s="12" t="s">
        <v>4</v>
      </c>
      <c r="F1" s="12" t="s">
        <v>5</v>
      </c>
      <c r="G1" s="12" t="s">
        <v>6</v>
      </c>
      <c r="H1" s="12" t="s">
        <v>7</v>
      </c>
      <c r="I1" s="12" t="s">
        <v>8</v>
      </c>
      <c r="J1" s="12" t="s">
        <v>9</v>
      </c>
      <c r="K1" s="12" t="s">
        <v>10</v>
      </c>
    </row>
    <row r="2" spans="1:11" x14ac:dyDescent="0.3">
      <c r="A2" s="7" t="s">
        <v>11</v>
      </c>
      <c r="B2" s="7" t="s">
        <v>12</v>
      </c>
      <c r="C2" s="7" t="s">
        <v>13</v>
      </c>
      <c r="D2" s="7" t="s">
        <v>14</v>
      </c>
      <c r="E2" s="7">
        <v>399</v>
      </c>
      <c r="F2" s="8">
        <v>1099</v>
      </c>
      <c r="G2" s="9">
        <v>0.64</v>
      </c>
      <c r="H2" s="7">
        <v>4.2</v>
      </c>
      <c r="I2" s="8">
        <v>24269</v>
      </c>
      <c r="J2" s="7" t="s">
        <v>15</v>
      </c>
      <c r="K2" s="7" t="s">
        <v>16</v>
      </c>
    </row>
    <row r="3" spans="1:11" x14ac:dyDescent="0.3">
      <c r="A3" s="7" t="s">
        <v>17</v>
      </c>
      <c r="B3" s="7" t="s">
        <v>18</v>
      </c>
      <c r="C3" s="7" t="s">
        <v>19</v>
      </c>
      <c r="D3" s="7" t="s">
        <v>14</v>
      </c>
      <c r="E3" s="7">
        <v>199</v>
      </c>
      <c r="F3" s="7">
        <v>349</v>
      </c>
      <c r="G3" s="9">
        <v>0.43</v>
      </c>
      <c r="H3" s="7">
        <v>4</v>
      </c>
      <c r="I3" s="8">
        <v>43994</v>
      </c>
      <c r="J3" s="7" t="s">
        <v>20</v>
      </c>
      <c r="K3" s="7" t="s">
        <v>21</v>
      </c>
    </row>
    <row r="4" spans="1:11" x14ac:dyDescent="0.3">
      <c r="A4" s="7" t="s">
        <v>22</v>
      </c>
      <c r="B4" s="7" t="s">
        <v>23</v>
      </c>
      <c r="C4" s="7" t="s">
        <v>24</v>
      </c>
      <c r="D4" s="7" t="s">
        <v>14</v>
      </c>
      <c r="E4" s="7">
        <v>199</v>
      </c>
      <c r="F4" s="8">
        <v>1899</v>
      </c>
      <c r="G4" s="9">
        <v>0.9</v>
      </c>
      <c r="H4" s="7">
        <v>3.9</v>
      </c>
      <c r="I4" s="8">
        <v>7928</v>
      </c>
      <c r="J4" s="7" t="s">
        <v>25</v>
      </c>
      <c r="K4" s="7" t="s">
        <v>26</v>
      </c>
    </row>
    <row r="5" spans="1:11" x14ac:dyDescent="0.3">
      <c r="A5" s="7" t="s">
        <v>27</v>
      </c>
      <c r="B5" s="7" t="s">
        <v>28</v>
      </c>
      <c r="C5" s="7" t="s">
        <v>29</v>
      </c>
      <c r="D5" s="7" t="s">
        <v>14</v>
      </c>
      <c r="E5" s="7">
        <v>329</v>
      </c>
      <c r="F5" s="7">
        <v>699</v>
      </c>
      <c r="G5" s="9">
        <v>0.53</v>
      </c>
      <c r="H5" s="7">
        <v>4.2</v>
      </c>
      <c r="I5" s="8">
        <v>94363</v>
      </c>
      <c r="J5" s="7" t="s">
        <v>30</v>
      </c>
      <c r="K5" s="7" t="s">
        <v>31</v>
      </c>
    </row>
    <row r="6" spans="1:11" x14ac:dyDescent="0.3">
      <c r="A6" s="7" t="s">
        <v>32</v>
      </c>
      <c r="B6" s="7" t="s">
        <v>33</v>
      </c>
      <c r="C6" s="7" t="s">
        <v>34</v>
      </c>
      <c r="D6" s="7" t="s">
        <v>14</v>
      </c>
      <c r="E6" s="7">
        <v>154</v>
      </c>
      <c r="F6" s="7">
        <v>399</v>
      </c>
      <c r="G6" s="9">
        <v>0.61</v>
      </c>
      <c r="H6" s="7">
        <v>4.2</v>
      </c>
      <c r="I6" s="8">
        <v>16905</v>
      </c>
      <c r="J6" s="7" t="s">
        <v>35</v>
      </c>
      <c r="K6" s="7" t="s">
        <v>36</v>
      </c>
    </row>
    <row r="7" spans="1:11" x14ac:dyDescent="0.3">
      <c r="A7" s="7" t="s">
        <v>37</v>
      </c>
      <c r="B7" s="7" t="s">
        <v>38</v>
      </c>
      <c r="C7" s="7" t="s">
        <v>39</v>
      </c>
      <c r="D7" s="7" t="s">
        <v>14</v>
      </c>
      <c r="E7" s="7">
        <v>149</v>
      </c>
      <c r="F7" s="8">
        <v>1000</v>
      </c>
      <c r="G7" s="9">
        <v>0.85</v>
      </c>
      <c r="H7" s="7">
        <v>3.9</v>
      </c>
      <c r="I7" s="8">
        <v>24871</v>
      </c>
      <c r="J7" s="7" t="s">
        <v>40</v>
      </c>
      <c r="K7" s="7" t="s">
        <v>41</v>
      </c>
    </row>
    <row r="8" spans="1:11" x14ac:dyDescent="0.3">
      <c r="A8" s="7" t="s">
        <v>42</v>
      </c>
      <c r="B8" s="7" t="s">
        <v>43</v>
      </c>
      <c r="C8" s="7" t="s">
        <v>44</v>
      </c>
      <c r="D8" s="7" t="s">
        <v>14</v>
      </c>
      <c r="E8" s="7">
        <v>176.63</v>
      </c>
      <c r="F8" s="7">
        <v>499</v>
      </c>
      <c r="G8" s="9">
        <v>0.65</v>
      </c>
      <c r="H8" s="7">
        <v>4.0999999999999996</v>
      </c>
      <c r="I8" s="8">
        <v>15188</v>
      </c>
      <c r="J8" s="7" t="s">
        <v>45</v>
      </c>
      <c r="K8" s="7" t="s">
        <v>46</v>
      </c>
    </row>
    <row r="9" spans="1:11" x14ac:dyDescent="0.3">
      <c r="A9" s="7" t="s">
        <v>47</v>
      </c>
      <c r="B9" s="7" t="s">
        <v>48</v>
      </c>
      <c r="C9" s="7" t="s">
        <v>49</v>
      </c>
      <c r="D9" s="7" t="s">
        <v>14</v>
      </c>
      <c r="E9" s="7">
        <v>229</v>
      </c>
      <c r="F9" s="7">
        <v>299</v>
      </c>
      <c r="G9" s="9">
        <v>0.23</v>
      </c>
      <c r="H9" s="7">
        <v>4.3</v>
      </c>
      <c r="I9" s="8">
        <v>30411</v>
      </c>
      <c r="J9" s="7" t="s">
        <v>50</v>
      </c>
      <c r="K9" s="7" t="s">
        <v>51</v>
      </c>
    </row>
    <row r="10" spans="1:11" x14ac:dyDescent="0.3">
      <c r="A10" s="7" t="s">
        <v>52</v>
      </c>
      <c r="B10" s="7" t="s">
        <v>53</v>
      </c>
      <c r="C10" s="7"/>
      <c r="D10" s="7" t="s">
        <v>54</v>
      </c>
      <c r="E10" s="7">
        <v>499</v>
      </c>
      <c r="F10" s="7">
        <v>999</v>
      </c>
      <c r="G10" s="9">
        <v>0.5</v>
      </c>
      <c r="H10" s="7">
        <v>4.2</v>
      </c>
      <c r="I10" s="8">
        <v>179691</v>
      </c>
      <c r="J10" s="7" t="s">
        <v>55</v>
      </c>
      <c r="K10" s="7" t="s">
        <v>56</v>
      </c>
    </row>
    <row r="11" spans="1:11" x14ac:dyDescent="0.3">
      <c r="A11" s="7" t="s">
        <v>57</v>
      </c>
      <c r="B11" s="7" t="s">
        <v>58</v>
      </c>
      <c r="C11" s="7" t="s">
        <v>59</v>
      </c>
      <c r="D11" s="7" t="s">
        <v>14</v>
      </c>
      <c r="E11" s="7">
        <v>199</v>
      </c>
      <c r="F11" s="7">
        <v>299</v>
      </c>
      <c r="G11" s="9">
        <v>0.33</v>
      </c>
      <c r="H11" s="7">
        <v>4</v>
      </c>
      <c r="I11" s="8">
        <v>43994</v>
      </c>
      <c r="J11" s="7" t="s">
        <v>20</v>
      </c>
      <c r="K11" s="7" t="s">
        <v>21</v>
      </c>
    </row>
    <row r="12" spans="1:11" x14ac:dyDescent="0.3">
      <c r="A12" s="7" t="s">
        <v>60</v>
      </c>
      <c r="B12" s="7" t="s">
        <v>61</v>
      </c>
      <c r="C12" s="7" t="s">
        <v>62</v>
      </c>
      <c r="D12" s="7" t="s">
        <v>14</v>
      </c>
      <c r="E12" s="7">
        <v>154</v>
      </c>
      <c r="F12" s="7">
        <v>339</v>
      </c>
      <c r="G12" s="9">
        <v>0.55000000000000004</v>
      </c>
      <c r="H12" s="7">
        <v>4.3</v>
      </c>
      <c r="I12" s="8">
        <v>13391</v>
      </c>
      <c r="J12" s="7" t="s">
        <v>63</v>
      </c>
      <c r="K12" s="7" t="s">
        <v>64</v>
      </c>
    </row>
    <row r="13" spans="1:11" x14ac:dyDescent="0.3">
      <c r="A13" s="7" t="s">
        <v>65</v>
      </c>
      <c r="B13" s="7" t="s">
        <v>66</v>
      </c>
      <c r="C13" s="7" t="s">
        <v>67</v>
      </c>
      <c r="D13" s="7" t="s">
        <v>14</v>
      </c>
      <c r="E13" s="7">
        <v>299</v>
      </c>
      <c r="F13" s="7">
        <v>799</v>
      </c>
      <c r="G13" s="9">
        <v>0.63</v>
      </c>
      <c r="H13" s="7">
        <v>4.2</v>
      </c>
      <c r="I13" s="8">
        <v>94363</v>
      </c>
      <c r="J13" s="7" t="s">
        <v>30</v>
      </c>
      <c r="K13" s="7" t="s">
        <v>31</v>
      </c>
    </row>
    <row r="14" spans="1:11" x14ac:dyDescent="0.3">
      <c r="A14" s="7" t="s">
        <v>68</v>
      </c>
      <c r="B14" s="7" t="s">
        <v>69</v>
      </c>
      <c r="C14" s="7"/>
      <c r="D14" s="7" t="s">
        <v>70</v>
      </c>
      <c r="E14" s="7">
        <v>219</v>
      </c>
      <c r="F14" s="7">
        <v>700</v>
      </c>
      <c r="G14" s="9">
        <v>0.69</v>
      </c>
      <c r="H14" s="7">
        <v>4.4000000000000004</v>
      </c>
      <c r="I14" s="8">
        <v>426973</v>
      </c>
      <c r="J14" s="7" t="s">
        <v>71</v>
      </c>
      <c r="K14" s="7" t="s">
        <v>72</v>
      </c>
    </row>
    <row r="15" spans="1:11" x14ac:dyDescent="0.3">
      <c r="A15" s="7" t="s">
        <v>73</v>
      </c>
      <c r="B15" s="7" t="s">
        <v>74</v>
      </c>
      <c r="C15" s="7" t="s">
        <v>75</v>
      </c>
      <c r="D15" s="7" t="s">
        <v>14</v>
      </c>
      <c r="E15" s="7">
        <v>350</v>
      </c>
      <c r="F15" s="7">
        <v>899</v>
      </c>
      <c r="G15" s="9">
        <v>0.61</v>
      </c>
      <c r="H15" s="7">
        <v>4.2</v>
      </c>
      <c r="I15" s="8">
        <v>2262</v>
      </c>
      <c r="J15" s="7" t="s">
        <v>76</v>
      </c>
      <c r="K15" s="7" t="s">
        <v>77</v>
      </c>
    </row>
    <row r="16" spans="1:11" x14ac:dyDescent="0.3">
      <c r="A16" s="7" t="s">
        <v>78</v>
      </c>
      <c r="B16" s="7" t="s">
        <v>79</v>
      </c>
      <c r="C16" s="7" t="s">
        <v>80</v>
      </c>
      <c r="D16" s="7" t="s">
        <v>14</v>
      </c>
      <c r="E16" s="7">
        <v>159</v>
      </c>
      <c r="F16" s="7">
        <v>399</v>
      </c>
      <c r="G16" s="9">
        <v>0.6</v>
      </c>
      <c r="H16" s="7">
        <v>4.0999999999999996</v>
      </c>
      <c r="I16" s="8">
        <v>4768</v>
      </c>
      <c r="J16" s="7" t="s">
        <v>81</v>
      </c>
      <c r="K16" s="7" t="s">
        <v>82</v>
      </c>
    </row>
    <row r="17" spans="1:11" x14ac:dyDescent="0.3">
      <c r="A17" s="7" t="s">
        <v>83</v>
      </c>
      <c r="B17" s="7" t="s">
        <v>84</v>
      </c>
      <c r="C17" s="7" t="s">
        <v>85</v>
      </c>
      <c r="D17" s="7" t="s">
        <v>14</v>
      </c>
      <c r="E17" s="7">
        <v>349</v>
      </c>
      <c r="F17" s="7">
        <v>399</v>
      </c>
      <c r="G17" s="9">
        <v>0.13</v>
      </c>
      <c r="H17" s="7">
        <v>4.4000000000000004</v>
      </c>
      <c r="I17" s="8">
        <v>18757</v>
      </c>
      <c r="J17" s="7" t="s">
        <v>86</v>
      </c>
      <c r="K17" s="7" t="s">
        <v>87</v>
      </c>
    </row>
    <row r="18" spans="1:11" x14ac:dyDescent="0.3">
      <c r="A18" s="7" t="s">
        <v>88</v>
      </c>
      <c r="B18" s="7" t="s">
        <v>89</v>
      </c>
      <c r="C18" s="7"/>
      <c r="D18" s="7" t="s">
        <v>90</v>
      </c>
      <c r="E18" s="8">
        <v>13999</v>
      </c>
      <c r="F18" s="8">
        <v>24999</v>
      </c>
      <c r="G18" s="9">
        <v>0.44</v>
      </c>
      <c r="H18" s="7">
        <v>4.2</v>
      </c>
      <c r="I18" s="8">
        <v>32840</v>
      </c>
      <c r="J18" s="7" t="s">
        <v>91</v>
      </c>
      <c r="K18" s="7" t="s">
        <v>92</v>
      </c>
    </row>
    <row r="19" spans="1:11" x14ac:dyDescent="0.3">
      <c r="A19" s="7" t="s">
        <v>93</v>
      </c>
      <c r="B19" s="7" t="s">
        <v>94</v>
      </c>
      <c r="C19" s="7" t="s">
        <v>95</v>
      </c>
      <c r="D19" s="7" t="s">
        <v>14</v>
      </c>
      <c r="E19" s="7">
        <v>249</v>
      </c>
      <c r="F19" s="7">
        <v>399</v>
      </c>
      <c r="G19" s="9">
        <v>0.38</v>
      </c>
      <c r="H19" s="7">
        <v>4</v>
      </c>
      <c r="I19" s="8">
        <v>43994</v>
      </c>
      <c r="J19" s="7" t="s">
        <v>20</v>
      </c>
      <c r="K19" s="7" t="s">
        <v>21</v>
      </c>
    </row>
    <row r="20" spans="1:11" x14ac:dyDescent="0.3">
      <c r="A20" s="7" t="s">
        <v>96</v>
      </c>
      <c r="B20" s="7" t="s">
        <v>97</v>
      </c>
      <c r="C20" s="7" t="s">
        <v>98</v>
      </c>
      <c r="D20" s="7" t="s">
        <v>14</v>
      </c>
      <c r="E20" s="7">
        <v>199</v>
      </c>
      <c r="F20" s="7">
        <v>499</v>
      </c>
      <c r="G20" s="9">
        <v>0.6</v>
      </c>
      <c r="H20" s="7">
        <v>4.0999999999999996</v>
      </c>
      <c r="I20" s="8">
        <v>13045</v>
      </c>
      <c r="J20" s="7" t="s">
        <v>99</v>
      </c>
      <c r="K20" s="7" t="s">
        <v>100</v>
      </c>
    </row>
    <row r="21" spans="1:11" x14ac:dyDescent="0.3">
      <c r="A21" s="7" t="s">
        <v>101</v>
      </c>
      <c r="B21" s="7" t="s">
        <v>102</v>
      </c>
      <c r="C21" s="7"/>
      <c r="D21" s="7" t="s">
        <v>90</v>
      </c>
      <c r="E21" s="8">
        <v>13490</v>
      </c>
      <c r="F21" s="8">
        <v>21990</v>
      </c>
      <c r="G21" s="9">
        <v>0.39</v>
      </c>
      <c r="H21" s="7">
        <v>4.3</v>
      </c>
      <c r="I21" s="8">
        <v>11976</v>
      </c>
      <c r="J21" s="7" t="s">
        <v>103</v>
      </c>
      <c r="K21" s="7" t="s">
        <v>104</v>
      </c>
    </row>
    <row r="22" spans="1:11" x14ac:dyDescent="0.3">
      <c r="A22" s="7" t="s">
        <v>105</v>
      </c>
      <c r="B22" s="7" t="s">
        <v>106</v>
      </c>
      <c r="C22" s="7" t="s">
        <v>107</v>
      </c>
      <c r="D22" s="7" t="s">
        <v>14</v>
      </c>
      <c r="E22" s="7">
        <v>970</v>
      </c>
      <c r="F22" s="8">
        <v>1799</v>
      </c>
      <c r="G22" s="9">
        <v>0.46</v>
      </c>
      <c r="H22" s="7">
        <v>4.5</v>
      </c>
      <c r="I22" s="7">
        <v>815</v>
      </c>
      <c r="J22" s="7" t="s">
        <v>108</v>
      </c>
      <c r="K22" s="7" t="s">
        <v>109</v>
      </c>
    </row>
    <row r="23" spans="1:11" x14ac:dyDescent="0.3">
      <c r="A23" s="7" t="s">
        <v>110</v>
      </c>
      <c r="B23" s="7" t="s">
        <v>111</v>
      </c>
      <c r="C23" s="7"/>
      <c r="D23" s="7" t="s">
        <v>70</v>
      </c>
      <c r="E23" s="7">
        <v>279</v>
      </c>
      <c r="F23" s="7">
        <v>499</v>
      </c>
      <c r="G23" s="9">
        <v>0.44</v>
      </c>
      <c r="H23" s="7">
        <v>3.7</v>
      </c>
      <c r="I23" s="8">
        <v>10962</v>
      </c>
      <c r="J23" s="7" t="s">
        <v>112</v>
      </c>
      <c r="K23" s="7" t="s">
        <v>113</v>
      </c>
    </row>
    <row r="24" spans="1:11" x14ac:dyDescent="0.3">
      <c r="A24" s="7" t="s">
        <v>114</v>
      </c>
      <c r="B24" s="7" t="s">
        <v>115</v>
      </c>
      <c r="C24" s="7"/>
      <c r="D24" s="7" t="s">
        <v>90</v>
      </c>
      <c r="E24" s="8">
        <v>13490</v>
      </c>
      <c r="F24" s="8">
        <v>22900</v>
      </c>
      <c r="G24" s="9">
        <v>0.41</v>
      </c>
      <c r="H24" s="7">
        <v>4.3</v>
      </c>
      <c r="I24" s="8">
        <v>16299</v>
      </c>
      <c r="J24" s="7" t="s">
        <v>116</v>
      </c>
      <c r="K24" s="7" t="s">
        <v>117</v>
      </c>
    </row>
    <row r="25" spans="1:11" x14ac:dyDescent="0.3">
      <c r="A25" s="7" t="s">
        <v>118</v>
      </c>
      <c r="B25" s="7" t="s">
        <v>119</v>
      </c>
      <c r="C25" s="7" t="s">
        <v>120</v>
      </c>
      <c r="D25" s="7" t="s">
        <v>14</v>
      </c>
      <c r="E25" s="7">
        <v>59</v>
      </c>
      <c r="F25" s="7">
        <v>199</v>
      </c>
      <c r="G25" s="9">
        <v>0.7</v>
      </c>
      <c r="H25" s="7">
        <v>4</v>
      </c>
      <c r="I25" s="8">
        <v>9378</v>
      </c>
      <c r="J25" s="7" t="s">
        <v>121</v>
      </c>
      <c r="K25" s="7" t="s">
        <v>122</v>
      </c>
    </row>
    <row r="26" spans="1:11" x14ac:dyDescent="0.3">
      <c r="A26" s="7" t="s">
        <v>123</v>
      </c>
      <c r="B26" s="7" t="s">
        <v>124</v>
      </c>
      <c r="C26" s="7"/>
      <c r="D26" s="7" t="s">
        <v>90</v>
      </c>
      <c r="E26" s="8">
        <v>11499</v>
      </c>
      <c r="F26" s="8">
        <v>19990</v>
      </c>
      <c r="G26" s="9">
        <v>0.42</v>
      </c>
      <c r="H26" s="7">
        <v>4.3</v>
      </c>
      <c r="I26" s="8">
        <v>4703</v>
      </c>
      <c r="J26" s="7" t="s">
        <v>125</v>
      </c>
      <c r="K26" s="7" t="s">
        <v>126</v>
      </c>
    </row>
    <row r="27" spans="1:11" x14ac:dyDescent="0.3">
      <c r="A27" s="7" t="s">
        <v>127</v>
      </c>
      <c r="B27" s="7" t="s">
        <v>128</v>
      </c>
      <c r="C27" s="7"/>
      <c r="D27" s="7" t="s">
        <v>70</v>
      </c>
      <c r="E27" s="7">
        <v>199</v>
      </c>
      <c r="F27" s="7">
        <v>699</v>
      </c>
      <c r="G27" s="9">
        <v>0.72</v>
      </c>
      <c r="H27" s="7">
        <v>4.2</v>
      </c>
      <c r="I27" s="8">
        <v>12153</v>
      </c>
      <c r="J27" s="7" t="s">
        <v>129</v>
      </c>
      <c r="K27" s="7" t="s">
        <v>130</v>
      </c>
    </row>
    <row r="28" spans="1:11" x14ac:dyDescent="0.3">
      <c r="A28" s="7" t="s">
        <v>131</v>
      </c>
      <c r="B28" s="7" t="s">
        <v>132</v>
      </c>
      <c r="C28" s="7"/>
      <c r="D28" s="7" t="s">
        <v>90</v>
      </c>
      <c r="E28" s="8">
        <v>14999</v>
      </c>
      <c r="F28" s="8">
        <v>19999</v>
      </c>
      <c r="G28" s="9">
        <v>0.25</v>
      </c>
      <c r="H28" s="7">
        <v>4.2</v>
      </c>
      <c r="I28" s="8">
        <v>34899</v>
      </c>
      <c r="J28" s="7" t="s">
        <v>133</v>
      </c>
      <c r="K28" s="7" t="s">
        <v>134</v>
      </c>
    </row>
    <row r="29" spans="1:11" x14ac:dyDescent="0.3">
      <c r="A29" s="7" t="s">
        <v>135</v>
      </c>
      <c r="B29" s="7" t="s">
        <v>136</v>
      </c>
      <c r="C29" s="7" t="s">
        <v>137</v>
      </c>
      <c r="D29" s="7" t="s">
        <v>14</v>
      </c>
      <c r="E29" s="7">
        <v>299</v>
      </c>
      <c r="F29" s="7">
        <v>399</v>
      </c>
      <c r="G29" s="9">
        <v>0.25</v>
      </c>
      <c r="H29" s="7">
        <v>4</v>
      </c>
      <c r="I29" s="8">
        <v>2766</v>
      </c>
      <c r="J29" s="7" t="s">
        <v>138</v>
      </c>
      <c r="K29" s="7" t="s">
        <v>139</v>
      </c>
    </row>
    <row r="30" spans="1:11" x14ac:dyDescent="0.3">
      <c r="A30" s="7" t="s">
        <v>140</v>
      </c>
      <c r="B30" s="7" t="s">
        <v>141</v>
      </c>
      <c r="C30" s="7" t="s">
        <v>142</v>
      </c>
      <c r="D30" s="7" t="s">
        <v>14</v>
      </c>
      <c r="E30" s="7">
        <v>970</v>
      </c>
      <c r="F30" s="8">
        <v>1999</v>
      </c>
      <c r="G30" s="9">
        <v>0.51</v>
      </c>
      <c r="H30" s="7">
        <v>4.4000000000000004</v>
      </c>
      <c r="I30" s="7">
        <v>184</v>
      </c>
      <c r="J30" s="7" t="s">
        <v>143</v>
      </c>
      <c r="K30" s="7" t="s">
        <v>144</v>
      </c>
    </row>
    <row r="31" spans="1:11" x14ac:dyDescent="0.3">
      <c r="A31" s="7" t="s">
        <v>145</v>
      </c>
      <c r="B31" s="7" t="s">
        <v>146</v>
      </c>
      <c r="C31" s="7" t="s">
        <v>147</v>
      </c>
      <c r="D31" s="7" t="s">
        <v>14</v>
      </c>
      <c r="E31" s="7">
        <v>299</v>
      </c>
      <c r="F31" s="7">
        <v>999</v>
      </c>
      <c r="G31" s="9">
        <v>0.7</v>
      </c>
      <c r="H31" s="7">
        <v>4.3</v>
      </c>
      <c r="I31" s="8">
        <v>20850</v>
      </c>
      <c r="J31" s="7" t="s">
        <v>148</v>
      </c>
      <c r="K31" s="7" t="s">
        <v>149</v>
      </c>
    </row>
    <row r="32" spans="1:11" x14ac:dyDescent="0.3">
      <c r="A32" s="7" t="s">
        <v>150</v>
      </c>
      <c r="B32" s="7" t="s">
        <v>151</v>
      </c>
      <c r="C32" s="7" t="s">
        <v>152</v>
      </c>
      <c r="D32" s="7" t="s">
        <v>14</v>
      </c>
      <c r="E32" s="7">
        <v>199</v>
      </c>
      <c r="F32" s="7">
        <v>750</v>
      </c>
      <c r="G32" s="9">
        <v>0.73</v>
      </c>
      <c r="H32" s="7">
        <v>4.5</v>
      </c>
      <c r="I32" s="8">
        <v>74976</v>
      </c>
      <c r="J32" s="7" t="s">
        <v>153</v>
      </c>
      <c r="K32" s="7" t="s">
        <v>154</v>
      </c>
    </row>
    <row r="33" spans="1:11" x14ac:dyDescent="0.3">
      <c r="A33" s="7" t="s">
        <v>155</v>
      </c>
      <c r="B33" s="7" t="s">
        <v>156</v>
      </c>
      <c r="C33" s="7" t="s">
        <v>157</v>
      </c>
      <c r="D33" s="7" t="s">
        <v>14</v>
      </c>
      <c r="E33" s="7">
        <v>179</v>
      </c>
      <c r="F33" s="7">
        <v>499</v>
      </c>
      <c r="G33" s="9">
        <v>0.64</v>
      </c>
      <c r="H33" s="7">
        <v>4</v>
      </c>
      <c r="I33" s="8">
        <v>1934</v>
      </c>
      <c r="J33" s="7" t="s">
        <v>158</v>
      </c>
      <c r="K33" s="7" t="s">
        <v>159</v>
      </c>
    </row>
    <row r="34" spans="1:11" x14ac:dyDescent="0.3">
      <c r="A34" s="7" t="s">
        <v>160</v>
      </c>
      <c r="B34" s="7" t="s">
        <v>161</v>
      </c>
      <c r="C34" s="7" t="s">
        <v>162</v>
      </c>
      <c r="D34" s="7" t="s">
        <v>14</v>
      </c>
      <c r="E34" s="7">
        <v>389</v>
      </c>
      <c r="F34" s="8">
        <v>1099</v>
      </c>
      <c r="G34" s="9">
        <v>0.65</v>
      </c>
      <c r="H34" s="7">
        <v>4.3</v>
      </c>
      <c r="I34" s="7">
        <v>974</v>
      </c>
      <c r="J34" s="7" t="s">
        <v>163</v>
      </c>
      <c r="K34" s="7" t="s">
        <v>164</v>
      </c>
    </row>
    <row r="35" spans="1:11" x14ac:dyDescent="0.3">
      <c r="A35" s="7" t="s">
        <v>165</v>
      </c>
      <c r="B35" s="7" t="s">
        <v>166</v>
      </c>
      <c r="C35" s="7" t="s">
        <v>167</v>
      </c>
      <c r="D35" s="7" t="s">
        <v>14</v>
      </c>
      <c r="E35" s="7">
        <v>599</v>
      </c>
      <c r="F35" s="7">
        <v>599</v>
      </c>
      <c r="G35" s="9">
        <v>0</v>
      </c>
      <c r="H35" s="7">
        <v>4.3</v>
      </c>
      <c r="I35" s="7">
        <v>355</v>
      </c>
      <c r="J35" s="7" t="s">
        <v>168</v>
      </c>
      <c r="K35" s="7" t="s">
        <v>169</v>
      </c>
    </row>
    <row r="36" spans="1:11" x14ac:dyDescent="0.3">
      <c r="A36" s="7" t="s">
        <v>170</v>
      </c>
      <c r="B36" s="7" t="s">
        <v>171</v>
      </c>
      <c r="C36" s="7" t="s">
        <v>172</v>
      </c>
      <c r="D36" s="7" t="s">
        <v>14</v>
      </c>
      <c r="E36" s="7">
        <v>199</v>
      </c>
      <c r="F36" s="7">
        <v>999</v>
      </c>
      <c r="G36" s="9">
        <v>0.8</v>
      </c>
      <c r="H36" s="7">
        <v>3.9</v>
      </c>
      <c r="I36" s="8">
        <v>1075</v>
      </c>
      <c r="J36" s="7" t="s">
        <v>173</v>
      </c>
      <c r="K36" s="7" t="s">
        <v>174</v>
      </c>
    </row>
    <row r="37" spans="1:11" x14ac:dyDescent="0.3">
      <c r="A37" s="7" t="s">
        <v>175</v>
      </c>
      <c r="B37" s="7" t="s">
        <v>176</v>
      </c>
      <c r="C37" s="7" t="s">
        <v>177</v>
      </c>
      <c r="D37" s="7" t="s">
        <v>14</v>
      </c>
      <c r="E37" s="7">
        <v>99</v>
      </c>
      <c r="F37" s="7">
        <v>666.66</v>
      </c>
      <c r="G37" s="9">
        <v>0.85</v>
      </c>
      <c r="H37" s="7">
        <v>3.9</v>
      </c>
      <c r="I37" s="8">
        <v>24871</v>
      </c>
      <c r="J37" s="7" t="s">
        <v>40</v>
      </c>
      <c r="K37" s="7" t="s">
        <v>178</v>
      </c>
    </row>
    <row r="38" spans="1:11" x14ac:dyDescent="0.3">
      <c r="A38" s="7" t="s">
        <v>179</v>
      </c>
      <c r="B38" s="7" t="s">
        <v>180</v>
      </c>
      <c r="C38" s="7" t="s">
        <v>181</v>
      </c>
      <c r="D38" s="7" t="s">
        <v>14</v>
      </c>
      <c r="E38" s="7">
        <v>899</v>
      </c>
      <c r="F38" s="8">
        <v>1900</v>
      </c>
      <c r="G38" s="9">
        <v>0.53</v>
      </c>
      <c r="H38" s="7">
        <v>4.4000000000000004</v>
      </c>
      <c r="I38" s="8">
        <v>13552</v>
      </c>
      <c r="J38" s="7" t="s">
        <v>182</v>
      </c>
      <c r="K38" s="7" t="s">
        <v>183</v>
      </c>
    </row>
    <row r="39" spans="1:11" x14ac:dyDescent="0.3">
      <c r="A39" s="7" t="s">
        <v>184</v>
      </c>
      <c r="B39" s="7" t="s">
        <v>185</v>
      </c>
      <c r="C39" s="7" t="s">
        <v>186</v>
      </c>
      <c r="D39" s="7" t="s">
        <v>14</v>
      </c>
      <c r="E39" s="7">
        <v>199</v>
      </c>
      <c r="F39" s="7">
        <v>999</v>
      </c>
      <c r="G39" s="9">
        <v>0.8</v>
      </c>
      <c r="H39" s="7">
        <v>4</v>
      </c>
      <c r="I39" s="7">
        <v>576</v>
      </c>
      <c r="J39" s="7" t="s">
        <v>187</v>
      </c>
      <c r="K39" s="7" t="s">
        <v>188</v>
      </c>
    </row>
    <row r="40" spans="1:11" x14ac:dyDescent="0.3">
      <c r="A40" s="7" t="s">
        <v>189</v>
      </c>
      <c r="B40" s="7" t="s">
        <v>190</v>
      </c>
      <c r="C40" s="7"/>
      <c r="D40" s="7" t="s">
        <v>90</v>
      </c>
      <c r="E40" s="8">
        <v>32999</v>
      </c>
      <c r="F40" s="8">
        <v>45999</v>
      </c>
      <c r="G40" s="9">
        <v>0.28000000000000003</v>
      </c>
      <c r="H40" s="7">
        <v>4.2</v>
      </c>
      <c r="I40" s="8">
        <v>7298</v>
      </c>
      <c r="J40" s="7" t="s">
        <v>191</v>
      </c>
      <c r="K40" s="7" t="s">
        <v>192</v>
      </c>
    </row>
    <row r="41" spans="1:11" x14ac:dyDescent="0.3">
      <c r="A41" s="7" t="s">
        <v>193</v>
      </c>
      <c r="B41" s="7" t="s">
        <v>194</v>
      </c>
      <c r="C41" s="7" t="s">
        <v>195</v>
      </c>
      <c r="D41" s="7" t="s">
        <v>14</v>
      </c>
      <c r="E41" s="7">
        <v>970</v>
      </c>
      <c r="F41" s="8">
        <v>1999</v>
      </c>
      <c r="G41" s="9">
        <v>0.51</v>
      </c>
      <c r="H41" s="7">
        <v>4.2</v>
      </c>
      <c r="I41" s="7">
        <v>462</v>
      </c>
      <c r="J41" s="7" t="s">
        <v>196</v>
      </c>
      <c r="K41" s="7" t="s">
        <v>197</v>
      </c>
    </row>
    <row r="42" spans="1:11" x14ac:dyDescent="0.3">
      <c r="A42" s="7" t="s">
        <v>198</v>
      </c>
      <c r="B42" s="7" t="s">
        <v>199</v>
      </c>
      <c r="C42" s="7" t="s">
        <v>200</v>
      </c>
      <c r="D42" s="7" t="s">
        <v>14</v>
      </c>
      <c r="E42" s="7">
        <v>209</v>
      </c>
      <c r="F42" s="7">
        <v>695</v>
      </c>
      <c r="G42" s="9">
        <v>0.7</v>
      </c>
      <c r="H42" s="7">
        <v>4.5</v>
      </c>
      <c r="I42" s="8">
        <v>107687</v>
      </c>
      <c r="J42" s="7" t="s">
        <v>201</v>
      </c>
      <c r="K42" s="7" t="s">
        <v>202</v>
      </c>
    </row>
    <row r="43" spans="1:11" x14ac:dyDescent="0.3">
      <c r="A43" s="7" t="s">
        <v>203</v>
      </c>
      <c r="B43" s="7" t="s">
        <v>204</v>
      </c>
      <c r="C43" s="7"/>
      <c r="D43" s="7" t="s">
        <v>90</v>
      </c>
      <c r="E43" s="8">
        <v>19999</v>
      </c>
      <c r="F43" s="8">
        <v>34999</v>
      </c>
      <c r="G43" s="9">
        <v>0.43</v>
      </c>
      <c r="H43" s="7">
        <v>4.3</v>
      </c>
      <c r="I43" s="8">
        <v>27151</v>
      </c>
      <c r="J43" s="7" t="s">
        <v>205</v>
      </c>
      <c r="K43" s="7" t="s">
        <v>206</v>
      </c>
    </row>
    <row r="44" spans="1:11" x14ac:dyDescent="0.3">
      <c r="A44" s="7" t="s">
        <v>207</v>
      </c>
      <c r="B44" s="7" t="s">
        <v>208</v>
      </c>
      <c r="C44" s="7" t="s">
        <v>209</v>
      </c>
      <c r="D44" s="7" t="s">
        <v>14</v>
      </c>
      <c r="E44" s="7">
        <v>399</v>
      </c>
      <c r="F44" s="8">
        <v>1099</v>
      </c>
      <c r="G44" s="9">
        <v>0.64</v>
      </c>
      <c r="H44" s="7">
        <v>4.2</v>
      </c>
      <c r="I44" s="8">
        <v>24269</v>
      </c>
      <c r="J44" s="7" t="s">
        <v>15</v>
      </c>
      <c r="K44" s="7" t="s">
        <v>16</v>
      </c>
    </row>
    <row r="45" spans="1:11" x14ac:dyDescent="0.3">
      <c r="A45" s="7" t="s">
        <v>210</v>
      </c>
      <c r="B45" s="7" t="s">
        <v>211</v>
      </c>
      <c r="C45" s="7"/>
      <c r="D45" s="7" t="s">
        <v>54</v>
      </c>
      <c r="E45" s="7">
        <v>999</v>
      </c>
      <c r="F45" s="8">
        <v>1599</v>
      </c>
      <c r="G45" s="9">
        <v>0.38</v>
      </c>
      <c r="H45" s="7">
        <v>4.3</v>
      </c>
      <c r="I45" s="8">
        <v>12093</v>
      </c>
      <c r="J45" s="7" t="s">
        <v>212</v>
      </c>
      <c r="K45" s="7" t="s">
        <v>213</v>
      </c>
    </row>
    <row r="46" spans="1:11" x14ac:dyDescent="0.3">
      <c r="A46" s="7" t="s">
        <v>214</v>
      </c>
      <c r="B46" s="7" t="s">
        <v>215</v>
      </c>
      <c r="C46" s="7" t="s">
        <v>216</v>
      </c>
      <c r="D46" s="7" t="s">
        <v>14</v>
      </c>
      <c r="E46" s="7">
        <v>59</v>
      </c>
      <c r="F46" s="7">
        <v>199</v>
      </c>
      <c r="G46" s="9">
        <v>0.7</v>
      </c>
      <c r="H46" s="7">
        <v>4</v>
      </c>
      <c r="I46" s="8">
        <v>9378</v>
      </c>
      <c r="J46" s="7" t="s">
        <v>121</v>
      </c>
      <c r="K46" s="7" t="s">
        <v>122</v>
      </c>
    </row>
    <row r="47" spans="1:11" x14ac:dyDescent="0.3">
      <c r="A47" s="7" t="s">
        <v>217</v>
      </c>
      <c r="B47" s="7" t="s">
        <v>218</v>
      </c>
      <c r="C47" s="7" t="s">
        <v>219</v>
      </c>
      <c r="D47" s="7" t="s">
        <v>14</v>
      </c>
      <c r="E47" s="7">
        <v>333</v>
      </c>
      <c r="F47" s="7">
        <v>999</v>
      </c>
      <c r="G47" s="9">
        <v>0.67</v>
      </c>
      <c r="H47" s="7">
        <v>3.3</v>
      </c>
      <c r="I47" s="8">
        <v>9792</v>
      </c>
      <c r="J47" s="7" t="s">
        <v>220</v>
      </c>
      <c r="K47" s="7" t="s">
        <v>221</v>
      </c>
    </row>
    <row r="48" spans="1:11" x14ac:dyDescent="0.3">
      <c r="A48" s="7" t="s">
        <v>222</v>
      </c>
      <c r="B48" s="7" t="s">
        <v>223</v>
      </c>
      <c r="C48" s="7"/>
      <c r="D48" s="7" t="s">
        <v>54</v>
      </c>
      <c r="E48" s="7">
        <v>507</v>
      </c>
      <c r="F48" s="8">
        <v>1208</v>
      </c>
      <c r="G48" s="9">
        <v>0.57999999999999996</v>
      </c>
      <c r="H48" s="7">
        <v>4.0999999999999996</v>
      </c>
      <c r="I48" s="8">
        <v>8131</v>
      </c>
      <c r="J48" s="7" t="s">
        <v>224</v>
      </c>
      <c r="K48" s="7" t="s">
        <v>225</v>
      </c>
    </row>
    <row r="49" spans="1:11" x14ac:dyDescent="0.3">
      <c r="A49" s="7" t="s">
        <v>226</v>
      </c>
      <c r="B49" s="7" t="s">
        <v>227</v>
      </c>
      <c r="C49" s="7"/>
      <c r="D49" s="7" t="s">
        <v>70</v>
      </c>
      <c r="E49" s="7">
        <v>309</v>
      </c>
      <c r="F49" s="7">
        <v>475</v>
      </c>
      <c r="G49" s="9">
        <v>0.35</v>
      </c>
      <c r="H49" s="7">
        <v>4.4000000000000004</v>
      </c>
      <c r="I49" s="8">
        <v>426973</v>
      </c>
      <c r="J49" s="7" t="s">
        <v>71</v>
      </c>
      <c r="K49" s="7" t="s">
        <v>72</v>
      </c>
    </row>
    <row r="50" spans="1:11" x14ac:dyDescent="0.3">
      <c r="A50" s="7" t="s">
        <v>228</v>
      </c>
      <c r="B50" s="7" t="s">
        <v>229</v>
      </c>
      <c r="C50" s="7"/>
      <c r="D50" s="7" t="s">
        <v>230</v>
      </c>
      <c r="E50" s="7">
        <v>399</v>
      </c>
      <c r="F50" s="7">
        <v>999</v>
      </c>
      <c r="G50" s="9">
        <v>0.6</v>
      </c>
      <c r="H50" s="7">
        <v>3.6</v>
      </c>
      <c r="I50" s="7">
        <v>493</v>
      </c>
      <c r="J50" s="7" t="s">
        <v>231</v>
      </c>
      <c r="K50" s="7" t="s">
        <v>232</v>
      </c>
    </row>
    <row r="51" spans="1:11" x14ac:dyDescent="0.3">
      <c r="A51" s="7" t="s">
        <v>233</v>
      </c>
      <c r="B51" s="7" t="s">
        <v>234</v>
      </c>
      <c r="C51" s="7" t="s">
        <v>235</v>
      </c>
      <c r="D51" s="7" t="s">
        <v>14</v>
      </c>
      <c r="E51" s="7">
        <v>199</v>
      </c>
      <c r="F51" s="7">
        <v>395</v>
      </c>
      <c r="G51" s="9">
        <v>0.5</v>
      </c>
      <c r="H51" s="7">
        <v>4.2</v>
      </c>
      <c r="I51" s="8">
        <v>92595</v>
      </c>
      <c r="J51" s="7" t="s">
        <v>236</v>
      </c>
      <c r="K51" s="7" t="s">
        <v>237</v>
      </c>
    </row>
    <row r="52" spans="1:11" x14ac:dyDescent="0.3">
      <c r="A52" s="7" t="s">
        <v>238</v>
      </c>
      <c r="B52" s="7" t="s">
        <v>239</v>
      </c>
      <c r="C52" s="7"/>
      <c r="D52" s="7" t="s">
        <v>54</v>
      </c>
      <c r="E52" s="8">
        <v>1199</v>
      </c>
      <c r="F52" s="8">
        <v>2199</v>
      </c>
      <c r="G52" s="9">
        <v>0.45</v>
      </c>
      <c r="H52" s="7">
        <v>4.4000000000000004</v>
      </c>
      <c r="I52" s="8">
        <v>24780</v>
      </c>
      <c r="J52" s="7" t="s">
        <v>240</v>
      </c>
      <c r="K52" s="7" t="s">
        <v>241</v>
      </c>
    </row>
    <row r="53" spans="1:11" x14ac:dyDescent="0.3">
      <c r="A53" s="7" t="s">
        <v>242</v>
      </c>
      <c r="B53" s="7" t="s">
        <v>243</v>
      </c>
      <c r="C53" s="7" t="s">
        <v>244</v>
      </c>
      <c r="D53" s="7" t="s">
        <v>14</v>
      </c>
      <c r="E53" s="7">
        <v>179</v>
      </c>
      <c r="F53" s="7">
        <v>500</v>
      </c>
      <c r="G53" s="9">
        <v>0.64</v>
      </c>
      <c r="H53" s="7">
        <v>4.2</v>
      </c>
      <c r="I53" s="8">
        <v>92595</v>
      </c>
      <c r="J53" s="7" t="s">
        <v>236</v>
      </c>
      <c r="K53" s="7" t="s">
        <v>237</v>
      </c>
    </row>
    <row r="54" spans="1:11" x14ac:dyDescent="0.3">
      <c r="A54" s="7" t="s">
        <v>245</v>
      </c>
      <c r="B54" s="7" t="s">
        <v>246</v>
      </c>
      <c r="C54" s="7" t="s">
        <v>247</v>
      </c>
      <c r="D54" s="7" t="s">
        <v>14</v>
      </c>
      <c r="E54" s="7">
        <v>799</v>
      </c>
      <c r="F54" s="8">
        <v>2100</v>
      </c>
      <c r="G54" s="9">
        <v>0.62</v>
      </c>
      <c r="H54" s="7">
        <v>4.3</v>
      </c>
      <c r="I54" s="8">
        <v>8188</v>
      </c>
      <c r="J54" s="7" t="s">
        <v>248</v>
      </c>
      <c r="K54" s="7" t="s">
        <v>249</v>
      </c>
    </row>
    <row r="55" spans="1:11" x14ac:dyDescent="0.3">
      <c r="A55" s="7" t="s">
        <v>250</v>
      </c>
      <c r="B55" s="7" t="s">
        <v>251</v>
      </c>
      <c r="C55" s="7"/>
      <c r="D55" s="7" t="s">
        <v>252</v>
      </c>
      <c r="E55" s="8">
        <v>6999</v>
      </c>
      <c r="F55" s="8">
        <v>12999</v>
      </c>
      <c r="G55" s="9">
        <v>0.46</v>
      </c>
      <c r="H55" s="7">
        <v>4.2</v>
      </c>
      <c r="I55" s="8">
        <v>4003</v>
      </c>
      <c r="J55" s="7" t="s">
        <v>253</v>
      </c>
      <c r="K55" s="7" t="s">
        <v>254</v>
      </c>
    </row>
    <row r="56" spans="1:11" x14ac:dyDescent="0.3">
      <c r="A56" s="7" t="s">
        <v>255</v>
      </c>
      <c r="B56" s="7" t="s">
        <v>256</v>
      </c>
      <c r="C56" s="7" t="s">
        <v>257</v>
      </c>
      <c r="D56" s="7" t="s">
        <v>14</v>
      </c>
      <c r="E56" s="7">
        <v>199</v>
      </c>
      <c r="F56" s="7">
        <v>349</v>
      </c>
      <c r="G56" s="9">
        <v>0.43</v>
      </c>
      <c r="H56" s="7">
        <v>4.0999999999999996</v>
      </c>
      <c r="I56" s="7">
        <v>314</v>
      </c>
      <c r="J56" s="7" t="s">
        <v>258</v>
      </c>
      <c r="K56" s="7" t="s">
        <v>259</v>
      </c>
    </row>
    <row r="57" spans="1:11" x14ac:dyDescent="0.3">
      <c r="A57" s="7" t="s">
        <v>260</v>
      </c>
      <c r="B57" s="7" t="s">
        <v>261</v>
      </c>
      <c r="C57" s="7"/>
      <c r="D57" s="7" t="s">
        <v>230</v>
      </c>
      <c r="E57" s="7">
        <v>230</v>
      </c>
      <c r="F57" s="7">
        <v>499</v>
      </c>
      <c r="G57" s="9">
        <v>0.54</v>
      </c>
      <c r="H57" s="7">
        <v>3.7</v>
      </c>
      <c r="I57" s="8">
        <v>2960</v>
      </c>
      <c r="J57" s="7" t="s">
        <v>262</v>
      </c>
      <c r="K57" s="7" t="s">
        <v>263</v>
      </c>
    </row>
    <row r="58" spans="1:11" x14ac:dyDescent="0.3">
      <c r="A58" s="7" t="s">
        <v>264</v>
      </c>
      <c r="B58" s="7" t="s">
        <v>265</v>
      </c>
      <c r="C58" s="7"/>
      <c r="D58" s="7" t="s">
        <v>54</v>
      </c>
      <c r="E58" s="7">
        <v>649</v>
      </c>
      <c r="F58" s="8">
        <v>1399</v>
      </c>
      <c r="G58" s="9">
        <v>0.54</v>
      </c>
      <c r="H58" s="7">
        <v>4.2</v>
      </c>
      <c r="I58" s="8">
        <v>179691</v>
      </c>
      <c r="J58" s="7" t="s">
        <v>55</v>
      </c>
      <c r="K58" s="7" t="s">
        <v>56</v>
      </c>
    </row>
    <row r="59" spans="1:11" x14ac:dyDescent="0.3">
      <c r="A59" s="7" t="s">
        <v>266</v>
      </c>
      <c r="B59" s="7" t="s">
        <v>267</v>
      </c>
      <c r="C59" s="7"/>
      <c r="D59" s="7" t="s">
        <v>90</v>
      </c>
      <c r="E59" s="8">
        <v>15999</v>
      </c>
      <c r="F59" s="8">
        <v>21999</v>
      </c>
      <c r="G59" s="9">
        <v>0.27</v>
      </c>
      <c r="H59" s="7">
        <v>4.2</v>
      </c>
      <c r="I59" s="8">
        <v>34899</v>
      </c>
      <c r="J59" s="7" t="s">
        <v>133</v>
      </c>
      <c r="K59" s="7" t="s">
        <v>134</v>
      </c>
    </row>
    <row r="60" spans="1:11" x14ac:dyDescent="0.3">
      <c r="A60" s="7" t="s">
        <v>268</v>
      </c>
      <c r="B60" s="7" t="s">
        <v>269</v>
      </c>
      <c r="C60" s="7" t="s">
        <v>270</v>
      </c>
      <c r="D60" s="7" t="s">
        <v>14</v>
      </c>
      <c r="E60" s="7">
        <v>348</v>
      </c>
      <c r="F60" s="8">
        <v>1499</v>
      </c>
      <c r="G60" s="9">
        <v>0.77</v>
      </c>
      <c r="H60" s="7">
        <v>4.2</v>
      </c>
      <c r="I60" s="7">
        <v>656</v>
      </c>
      <c r="J60" s="7" t="s">
        <v>271</v>
      </c>
      <c r="K60" s="7" t="s">
        <v>272</v>
      </c>
    </row>
    <row r="61" spans="1:11" x14ac:dyDescent="0.3">
      <c r="A61" s="7" t="s">
        <v>273</v>
      </c>
      <c r="B61" s="7" t="s">
        <v>274</v>
      </c>
      <c r="C61" s="7" t="s">
        <v>275</v>
      </c>
      <c r="D61" s="7" t="s">
        <v>14</v>
      </c>
      <c r="E61" s="7">
        <v>154</v>
      </c>
      <c r="F61" s="7">
        <v>349</v>
      </c>
      <c r="G61" s="9">
        <v>0.56000000000000005</v>
      </c>
      <c r="H61" s="7">
        <v>4.3</v>
      </c>
      <c r="I61" s="8">
        <v>7064</v>
      </c>
      <c r="J61" s="7" t="s">
        <v>276</v>
      </c>
      <c r="K61" s="7" t="s">
        <v>277</v>
      </c>
    </row>
    <row r="62" spans="1:11" x14ac:dyDescent="0.3">
      <c r="A62" s="7" t="s">
        <v>278</v>
      </c>
      <c r="B62" s="7" t="s">
        <v>279</v>
      </c>
      <c r="C62" s="7"/>
      <c r="D62" s="7" t="s">
        <v>230</v>
      </c>
      <c r="E62" s="7">
        <v>179</v>
      </c>
      <c r="F62" s="7">
        <v>799</v>
      </c>
      <c r="G62" s="9">
        <v>0.78</v>
      </c>
      <c r="H62" s="7">
        <v>3.7</v>
      </c>
      <c r="I62" s="8">
        <v>2201</v>
      </c>
      <c r="J62" s="7" t="s">
        <v>280</v>
      </c>
      <c r="K62" s="7" t="s">
        <v>281</v>
      </c>
    </row>
    <row r="63" spans="1:11" x14ac:dyDescent="0.3">
      <c r="A63" s="7" t="s">
        <v>282</v>
      </c>
      <c r="B63" s="7" t="s">
        <v>283</v>
      </c>
      <c r="C63" s="7"/>
      <c r="D63" s="7" t="s">
        <v>90</v>
      </c>
      <c r="E63" s="8">
        <v>32990</v>
      </c>
      <c r="F63" s="8">
        <v>47900</v>
      </c>
      <c r="G63" s="9">
        <v>0.31</v>
      </c>
      <c r="H63" s="7">
        <v>4.3</v>
      </c>
      <c r="I63" s="8">
        <v>7109</v>
      </c>
      <c r="J63" s="7" t="s">
        <v>284</v>
      </c>
      <c r="K63" s="7" t="s">
        <v>285</v>
      </c>
    </row>
    <row r="64" spans="1:11" x14ac:dyDescent="0.3">
      <c r="A64" s="7" t="s">
        <v>286</v>
      </c>
      <c r="B64" s="7" t="s">
        <v>287</v>
      </c>
      <c r="C64" s="7" t="s">
        <v>288</v>
      </c>
      <c r="D64" s="7" t="s">
        <v>14</v>
      </c>
      <c r="E64" s="7">
        <v>139</v>
      </c>
      <c r="F64" s="7">
        <v>999</v>
      </c>
      <c r="G64" s="9">
        <v>0.86</v>
      </c>
      <c r="H64" s="7">
        <v>4</v>
      </c>
      <c r="I64" s="8">
        <v>1313</v>
      </c>
      <c r="J64" s="7" t="s">
        <v>289</v>
      </c>
      <c r="K64" s="7" t="s">
        <v>290</v>
      </c>
    </row>
    <row r="65" spans="1:11" x14ac:dyDescent="0.3">
      <c r="A65" s="7" t="s">
        <v>291</v>
      </c>
      <c r="B65" s="7" t="s">
        <v>292</v>
      </c>
      <c r="C65" s="7" t="s">
        <v>293</v>
      </c>
      <c r="D65" s="7" t="s">
        <v>14</v>
      </c>
      <c r="E65" s="7">
        <v>329</v>
      </c>
      <c r="F65" s="7">
        <v>845</v>
      </c>
      <c r="G65" s="9">
        <v>0.61</v>
      </c>
      <c r="H65" s="7">
        <v>4.2</v>
      </c>
      <c r="I65" s="8">
        <v>29746</v>
      </c>
      <c r="J65" s="7" t="s">
        <v>294</v>
      </c>
      <c r="K65" s="7" t="s">
        <v>295</v>
      </c>
    </row>
    <row r="66" spans="1:11" x14ac:dyDescent="0.3">
      <c r="A66" s="7" t="s">
        <v>296</v>
      </c>
      <c r="B66" s="7" t="s">
        <v>297</v>
      </c>
      <c r="C66" s="7"/>
      <c r="D66" s="7" t="s">
        <v>90</v>
      </c>
      <c r="E66" s="8">
        <v>13999</v>
      </c>
      <c r="F66" s="8">
        <v>24999</v>
      </c>
      <c r="G66" s="9">
        <v>0.44</v>
      </c>
      <c r="H66" s="7">
        <v>4.2</v>
      </c>
      <c r="I66" s="8">
        <v>45238</v>
      </c>
      <c r="J66" s="7" t="s">
        <v>298</v>
      </c>
      <c r="K66" s="7" t="s">
        <v>299</v>
      </c>
    </row>
    <row r="67" spans="1:11" x14ac:dyDescent="0.3">
      <c r="A67" s="7" t="s">
        <v>300</v>
      </c>
      <c r="B67" s="7" t="s">
        <v>301</v>
      </c>
      <c r="C67" s="7"/>
      <c r="D67" s="7" t="s">
        <v>70</v>
      </c>
      <c r="E67" s="7">
        <v>309</v>
      </c>
      <c r="F67" s="8">
        <v>1400</v>
      </c>
      <c r="G67" s="9">
        <v>0.78</v>
      </c>
      <c r="H67" s="7">
        <v>4.4000000000000004</v>
      </c>
      <c r="I67" s="8">
        <v>426973</v>
      </c>
      <c r="J67" s="7" t="s">
        <v>71</v>
      </c>
      <c r="K67" s="7" t="s">
        <v>72</v>
      </c>
    </row>
    <row r="68" spans="1:11" x14ac:dyDescent="0.3">
      <c r="A68" s="7" t="s">
        <v>302</v>
      </c>
      <c r="B68" s="7" t="s">
        <v>303</v>
      </c>
      <c r="C68" s="7" t="s">
        <v>304</v>
      </c>
      <c r="D68" s="7" t="s">
        <v>14</v>
      </c>
      <c r="E68" s="7">
        <v>263</v>
      </c>
      <c r="F68" s="7">
        <v>699</v>
      </c>
      <c r="G68" s="9">
        <v>0.62</v>
      </c>
      <c r="H68" s="7">
        <v>4.0999999999999996</v>
      </c>
      <c r="I68" s="7">
        <v>450</v>
      </c>
      <c r="J68" s="7" t="s">
        <v>305</v>
      </c>
      <c r="K68" s="7" t="s">
        <v>306</v>
      </c>
    </row>
    <row r="69" spans="1:11" x14ac:dyDescent="0.3">
      <c r="A69" s="7" t="s">
        <v>307</v>
      </c>
      <c r="B69" s="7" t="s">
        <v>308</v>
      </c>
      <c r="C69" s="7"/>
      <c r="D69" s="7" t="s">
        <v>252</v>
      </c>
      <c r="E69" s="8">
        <v>7999</v>
      </c>
      <c r="F69" s="8">
        <v>14990</v>
      </c>
      <c r="G69" s="9">
        <v>0.47</v>
      </c>
      <c r="H69" s="7">
        <v>4.3</v>
      </c>
      <c r="I69" s="7">
        <v>457</v>
      </c>
      <c r="J69" s="7" t="s">
        <v>309</v>
      </c>
      <c r="K69" s="7" t="s">
        <v>310</v>
      </c>
    </row>
    <row r="70" spans="1:11" x14ac:dyDescent="0.3">
      <c r="A70" s="7" t="s">
        <v>311</v>
      </c>
      <c r="B70" s="7" t="s">
        <v>312</v>
      </c>
      <c r="C70" s="7"/>
      <c r="D70" s="7" t="s">
        <v>313</v>
      </c>
      <c r="E70" s="8">
        <v>1599</v>
      </c>
      <c r="F70" s="8">
        <v>2999</v>
      </c>
      <c r="G70" s="9">
        <v>0.47</v>
      </c>
      <c r="H70" s="7">
        <v>4.2</v>
      </c>
      <c r="I70" s="8">
        <v>2727</v>
      </c>
      <c r="J70" s="7" t="s">
        <v>314</v>
      </c>
      <c r="K70" s="7" t="s">
        <v>315</v>
      </c>
    </row>
    <row r="71" spans="1:11" x14ac:dyDescent="0.3">
      <c r="A71" s="7" t="s">
        <v>316</v>
      </c>
      <c r="B71" s="7" t="s">
        <v>317</v>
      </c>
      <c r="C71" s="7" t="s">
        <v>318</v>
      </c>
      <c r="D71" s="7" t="s">
        <v>14</v>
      </c>
      <c r="E71" s="7">
        <v>219</v>
      </c>
      <c r="F71" s="7">
        <v>700</v>
      </c>
      <c r="G71" s="9">
        <v>0.69</v>
      </c>
      <c r="H71" s="7">
        <v>4.3</v>
      </c>
      <c r="I71" s="8">
        <v>20053</v>
      </c>
      <c r="J71" s="7" t="s">
        <v>319</v>
      </c>
      <c r="K71" s="7" t="s">
        <v>320</v>
      </c>
    </row>
    <row r="72" spans="1:11" x14ac:dyDescent="0.3">
      <c r="A72" s="7" t="s">
        <v>321</v>
      </c>
      <c r="B72" s="7" t="s">
        <v>322</v>
      </c>
      <c r="C72" s="7" t="s">
        <v>323</v>
      </c>
      <c r="D72" s="7" t="s">
        <v>14</v>
      </c>
      <c r="E72" s="7">
        <v>349</v>
      </c>
      <c r="F72" s="7">
        <v>899</v>
      </c>
      <c r="G72" s="9">
        <v>0.61</v>
      </c>
      <c r="H72" s="7">
        <v>4.5</v>
      </c>
      <c r="I72" s="7">
        <v>149</v>
      </c>
      <c r="J72" s="7" t="s">
        <v>324</v>
      </c>
      <c r="K72" s="7" t="s">
        <v>325</v>
      </c>
    </row>
    <row r="73" spans="1:11" x14ac:dyDescent="0.3">
      <c r="A73" s="7" t="s">
        <v>326</v>
      </c>
      <c r="B73" s="7" t="s">
        <v>327</v>
      </c>
      <c r="C73" s="7" t="s">
        <v>328</v>
      </c>
      <c r="D73" s="7" t="s">
        <v>14</v>
      </c>
      <c r="E73" s="7">
        <v>349</v>
      </c>
      <c r="F73" s="7">
        <v>599</v>
      </c>
      <c r="G73" s="9">
        <v>0.42</v>
      </c>
      <c r="H73" s="7">
        <v>4.0999999999999996</v>
      </c>
      <c r="I73" s="7">
        <v>210</v>
      </c>
      <c r="J73" s="7" t="s">
        <v>329</v>
      </c>
      <c r="K73" s="7" t="s">
        <v>330</v>
      </c>
    </row>
    <row r="74" spans="1:11" x14ac:dyDescent="0.3">
      <c r="A74" s="7" t="s">
        <v>331</v>
      </c>
      <c r="B74" s="7" t="s">
        <v>332</v>
      </c>
      <c r="C74" s="7"/>
      <c r="D74" s="7" t="s">
        <v>90</v>
      </c>
      <c r="E74" s="8">
        <v>26999</v>
      </c>
      <c r="F74" s="8">
        <v>42999</v>
      </c>
      <c r="G74" s="9">
        <v>0.37</v>
      </c>
      <c r="H74" s="7">
        <v>4.2</v>
      </c>
      <c r="I74" s="8">
        <v>45238</v>
      </c>
      <c r="J74" s="7" t="s">
        <v>298</v>
      </c>
      <c r="K74" s="7" t="s">
        <v>299</v>
      </c>
    </row>
    <row r="75" spans="1:11" x14ac:dyDescent="0.3">
      <c r="A75" s="7" t="s">
        <v>333</v>
      </c>
      <c r="B75" s="7" t="s">
        <v>334</v>
      </c>
      <c r="C75" s="7" t="s">
        <v>335</v>
      </c>
      <c r="D75" s="7" t="s">
        <v>14</v>
      </c>
      <c r="E75" s="7">
        <v>115</v>
      </c>
      <c r="F75" s="7">
        <v>499</v>
      </c>
      <c r="G75" s="9">
        <v>0.77</v>
      </c>
      <c r="H75" s="7">
        <v>4</v>
      </c>
      <c r="I75" s="8">
        <v>7732</v>
      </c>
      <c r="J75" s="7" t="s">
        <v>336</v>
      </c>
      <c r="K75" s="7" t="s">
        <v>337</v>
      </c>
    </row>
    <row r="76" spans="1:11" x14ac:dyDescent="0.3">
      <c r="A76" s="7" t="s">
        <v>338</v>
      </c>
      <c r="B76" s="7" t="s">
        <v>339</v>
      </c>
      <c r="C76" s="7" t="s">
        <v>340</v>
      </c>
      <c r="D76" s="7" t="s">
        <v>14</v>
      </c>
      <c r="E76" s="7">
        <v>399</v>
      </c>
      <c r="F76" s="7">
        <v>999</v>
      </c>
      <c r="G76" s="9">
        <v>0.6</v>
      </c>
      <c r="H76" s="7">
        <v>4.0999999999999996</v>
      </c>
      <c r="I76" s="8">
        <v>1780</v>
      </c>
      <c r="J76" s="7" t="s">
        <v>341</v>
      </c>
      <c r="K76" s="7" t="s">
        <v>342</v>
      </c>
    </row>
    <row r="77" spans="1:11" x14ac:dyDescent="0.3">
      <c r="A77" s="7" t="s">
        <v>343</v>
      </c>
      <c r="B77" s="7" t="s">
        <v>344</v>
      </c>
      <c r="C77" s="7" t="s">
        <v>345</v>
      </c>
      <c r="D77" s="7" t="s">
        <v>14</v>
      </c>
      <c r="E77" s="7">
        <v>199</v>
      </c>
      <c r="F77" s="7">
        <v>499</v>
      </c>
      <c r="G77" s="9">
        <v>0.6</v>
      </c>
      <c r="H77" s="7">
        <v>4.0999999999999996</v>
      </c>
      <c r="I77" s="7">
        <v>602</v>
      </c>
      <c r="J77" s="7" t="s">
        <v>346</v>
      </c>
      <c r="K77" s="7" t="s">
        <v>347</v>
      </c>
    </row>
    <row r="78" spans="1:11" x14ac:dyDescent="0.3">
      <c r="A78" s="7" t="s">
        <v>348</v>
      </c>
      <c r="B78" s="7" t="s">
        <v>349</v>
      </c>
      <c r="C78" s="7" t="s">
        <v>350</v>
      </c>
      <c r="D78" s="7" t="s">
        <v>14</v>
      </c>
      <c r="E78" s="7">
        <v>179</v>
      </c>
      <c r="F78" s="7">
        <v>399</v>
      </c>
      <c r="G78" s="9">
        <v>0.55000000000000004</v>
      </c>
      <c r="H78" s="7">
        <v>4</v>
      </c>
      <c r="I78" s="8">
        <v>1423</v>
      </c>
      <c r="J78" s="7" t="s">
        <v>351</v>
      </c>
      <c r="K78" s="7" t="s">
        <v>352</v>
      </c>
    </row>
    <row r="79" spans="1:11" x14ac:dyDescent="0.3">
      <c r="A79" s="7" t="s">
        <v>353</v>
      </c>
      <c r="B79" s="7" t="s">
        <v>354</v>
      </c>
      <c r="C79" s="7"/>
      <c r="D79" s="7" t="s">
        <v>90</v>
      </c>
      <c r="E79" s="8">
        <v>10901</v>
      </c>
      <c r="F79" s="8">
        <v>30990</v>
      </c>
      <c r="G79" s="9">
        <v>0.65</v>
      </c>
      <c r="H79" s="7">
        <v>4.0999999999999996</v>
      </c>
      <c r="I79" s="7">
        <v>398</v>
      </c>
      <c r="J79" s="7" t="s">
        <v>355</v>
      </c>
      <c r="K79" s="7" t="s">
        <v>356</v>
      </c>
    </row>
    <row r="80" spans="1:11" x14ac:dyDescent="0.3">
      <c r="A80" s="7" t="s">
        <v>357</v>
      </c>
      <c r="B80" s="7" t="s">
        <v>358</v>
      </c>
      <c r="C80" s="7" t="s">
        <v>359</v>
      </c>
      <c r="D80" s="7" t="s">
        <v>14</v>
      </c>
      <c r="E80" s="7">
        <v>209</v>
      </c>
      <c r="F80" s="7">
        <v>499</v>
      </c>
      <c r="G80" s="9">
        <v>0.57999999999999996</v>
      </c>
      <c r="H80" s="7">
        <v>3.9</v>
      </c>
      <c r="I80" s="7">
        <v>536</v>
      </c>
      <c r="J80" s="7" t="s">
        <v>360</v>
      </c>
      <c r="K80" s="7" t="s">
        <v>361</v>
      </c>
    </row>
    <row r="81" spans="1:11" x14ac:dyDescent="0.3">
      <c r="A81" s="7" t="s">
        <v>362</v>
      </c>
      <c r="B81" s="7" t="s">
        <v>363</v>
      </c>
      <c r="C81" s="7"/>
      <c r="D81" s="7" t="s">
        <v>230</v>
      </c>
      <c r="E81" s="8">
        <v>1434</v>
      </c>
      <c r="F81" s="8">
        <v>3999</v>
      </c>
      <c r="G81" s="9">
        <v>0.64</v>
      </c>
      <c r="H81" s="7">
        <v>4</v>
      </c>
      <c r="I81" s="7">
        <v>32</v>
      </c>
      <c r="J81" s="7" t="s">
        <v>364</v>
      </c>
      <c r="K81" s="7" t="s">
        <v>365</v>
      </c>
    </row>
    <row r="82" spans="1:11" x14ac:dyDescent="0.3">
      <c r="A82" s="7" t="s">
        <v>366</v>
      </c>
      <c r="B82" s="7" t="s">
        <v>367</v>
      </c>
      <c r="C82" s="7" t="s">
        <v>368</v>
      </c>
      <c r="D82" s="7" t="s">
        <v>14</v>
      </c>
      <c r="E82" s="7">
        <v>399</v>
      </c>
      <c r="F82" s="8">
        <v>1099</v>
      </c>
      <c r="G82" s="9">
        <v>0.64</v>
      </c>
      <c r="H82" s="7">
        <v>4.2</v>
      </c>
      <c r="I82" s="8">
        <v>24269</v>
      </c>
      <c r="J82" s="7" t="s">
        <v>15</v>
      </c>
      <c r="K82" s="7" t="s">
        <v>369</v>
      </c>
    </row>
    <row r="83" spans="1:11" x14ac:dyDescent="0.3">
      <c r="A83" s="7" t="s">
        <v>370</v>
      </c>
      <c r="B83" s="7" t="s">
        <v>371</v>
      </c>
      <c r="C83" s="7" t="s">
        <v>372</v>
      </c>
      <c r="D83" s="7" t="s">
        <v>14</v>
      </c>
      <c r="E83" s="7">
        <v>139</v>
      </c>
      <c r="F83" s="7">
        <v>249</v>
      </c>
      <c r="G83" s="9">
        <v>0.44</v>
      </c>
      <c r="H83" s="7">
        <v>4</v>
      </c>
      <c r="I83" s="8">
        <v>9378</v>
      </c>
      <c r="J83" s="7" t="s">
        <v>121</v>
      </c>
      <c r="K83" s="7" t="s">
        <v>373</v>
      </c>
    </row>
    <row r="84" spans="1:11" x14ac:dyDescent="0.3">
      <c r="A84" s="7" t="s">
        <v>374</v>
      </c>
      <c r="B84" s="7" t="s">
        <v>375</v>
      </c>
      <c r="C84" s="7"/>
      <c r="D84" s="7" t="s">
        <v>90</v>
      </c>
      <c r="E84" s="8">
        <v>7299</v>
      </c>
      <c r="F84" s="8">
        <v>19125</v>
      </c>
      <c r="G84" s="9">
        <v>0.62</v>
      </c>
      <c r="H84" s="7">
        <v>3.4</v>
      </c>
      <c r="I84" s="7">
        <v>902</v>
      </c>
      <c r="J84" s="7" t="s">
        <v>376</v>
      </c>
      <c r="K84" s="7" t="s">
        <v>377</v>
      </c>
    </row>
    <row r="85" spans="1:11" x14ac:dyDescent="0.3">
      <c r="A85" s="7" t="s">
        <v>378</v>
      </c>
      <c r="B85" s="7" t="s">
        <v>379</v>
      </c>
      <c r="C85" s="7" t="s">
        <v>380</v>
      </c>
      <c r="D85" s="7" t="s">
        <v>14</v>
      </c>
      <c r="E85" s="7">
        <v>299</v>
      </c>
      <c r="F85" s="7">
        <v>799</v>
      </c>
      <c r="G85" s="9">
        <v>0.63</v>
      </c>
      <c r="H85" s="7">
        <v>4.4000000000000004</v>
      </c>
      <c r="I85" s="8">
        <v>28791</v>
      </c>
      <c r="J85" s="7" t="s">
        <v>381</v>
      </c>
      <c r="K85" s="7" t="s">
        <v>382</v>
      </c>
    </row>
    <row r="86" spans="1:11" x14ac:dyDescent="0.3">
      <c r="A86" s="7" t="s">
        <v>383</v>
      </c>
      <c r="B86" s="7" t="s">
        <v>384</v>
      </c>
      <c r="C86" s="7" t="s">
        <v>385</v>
      </c>
      <c r="D86" s="7" t="s">
        <v>14</v>
      </c>
      <c r="E86" s="7">
        <v>325</v>
      </c>
      <c r="F86" s="8">
        <v>1299</v>
      </c>
      <c r="G86" s="9">
        <v>0.75</v>
      </c>
      <c r="H86" s="7">
        <v>4.2</v>
      </c>
      <c r="I86" s="8">
        <v>10576</v>
      </c>
      <c r="J86" s="7" t="s">
        <v>386</v>
      </c>
      <c r="K86" s="7" t="s">
        <v>387</v>
      </c>
    </row>
    <row r="87" spans="1:11" x14ac:dyDescent="0.3">
      <c r="A87" s="7" t="s">
        <v>388</v>
      </c>
      <c r="B87" s="7" t="s">
        <v>389</v>
      </c>
      <c r="C87" s="7"/>
      <c r="D87" s="7" t="s">
        <v>90</v>
      </c>
      <c r="E87" s="8">
        <v>29999</v>
      </c>
      <c r="F87" s="8">
        <v>39999</v>
      </c>
      <c r="G87" s="9">
        <v>0.25</v>
      </c>
      <c r="H87" s="7">
        <v>4.2</v>
      </c>
      <c r="I87" s="8">
        <v>7298</v>
      </c>
      <c r="J87" s="7" t="s">
        <v>191</v>
      </c>
      <c r="K87" s="7" t="s">
        <v>192</v>
      </c>
    </row>
    <row r="88" spans="1:11" x14ac:dyDescent="0.3">
      <c r="A88" s="7" t="s">
        <v>390</v>
      </c>
      <c r="B88" s="7" t="s">
        <v>391</v>
      </c>
      <c r="C88" s="7"/>
      <c r="D88" s="7" t="s">
        <v>90</v>
      </c>
      <c r="E88" s="8">
        <v>27999</v>
      </c>
      <c r="F88" s="8">
        <v>40990</v>
      </c>
      <c r="G88" s="9">
        <v>0.32</v>
      </c>
      <c r="H88" s="7">
        <v>4.3</v>
      </c>
      <c r="I88" s="8">
        <v>4703</v>
      </c>
      <c r="J88" s="7" t="s">
        <v>125</v>
      </c>
      <c r="K88" s="7" t="s">
        <v>126</v>
      </c>
    </row>
    <row r="89" spans="1:11" x14ac:dyDescent="0.3">
      <c r="A89" s="7" t="s">
        <v>392</v>
      </c>
      <c r="B89" s="7" t="s">
        <v>393</v>
      </c>
      <c r="C89" s="7"/>
      <c r="D89" s="7" t="s">
        <v>90</v>
      </c>
      <c r="E89" s="8">
        <v>30990</v>
      </c>
      <c r="F89" s="8">
        <v>52900</v>
      </c>
      <c r="G89" s="9">
        <v>0.41</v>
      </c>
      <c r="H89" s="7">
        <v>4.3</v>
      </c>
      <c r="I89" s="8">
        <v>7109</v>
      </c>
      <c r="J89" s="7" t="s">
        <v>284</v>
      </c>
      <c r="K89" s="7" t="s">
        <v>285</v>
      </c>
    </row>
    <row r="90" spans="1:11" x14ac:dyDescent="0.3">
      <c r="A90" s="7" t="s">
        <v>394</v>
      </c>
      <c r="B90" s="7" t="s">
        <v>395</v>
      </c>
      <c r="C90" s="7" t="s">
        <v>396</v>
      </c>
      <c r="D90" s="7" t="s">
        <v>14</v>
      </c>
      <c r="E90" s="7">
        <v>199</v>
      </c>
      <c r="F90" s="7">
        <v>999</v>
      </c>
      <c r="G90" s="9">
        <v>0.8</v>
      </c>
      <c r="H90" s="7">
        <v>4.5</v>
      </c>
      <c r="I90" s="7">
        <v>127</v>
      </c>
      <c r="J90" s="7" t="s">
        <v>397</v>
      </c>
      <c r="K90" s="7" t="s">
        <v>398</v>
      </c>
    </row>
    <row r="91" spans="1:11" x14ac:dyDescent="0.3">
      <c r="A91" s="7" t="s">
        <v>399</v>
      </c>
      <c r="B91" s="7" t="s">
        <v>400</v>
      </c>
      <c r="C91" s="7" t="s">
        <v>401</v>
      </c>
      <c r="D91" s="7" t="s">
        <v>14</v>
      </c>
      <c r="E91" s="7">
        <v>649</v>
      </c>
      <c r="F91" s="8">
        <v>1999</v>
      </c>
      <c r="G91" s="9">
        <v>0.68</v>
      </c>
      <c r="H91" s="7">
        <v>4.2</v>
      </c>
      <c r="I91" s="8">
        <v>24269</v>
      </c>
      <c r="J91" s="7" t="s">
        <v>15</v>
      </c>
      <c r="K91" s="7" t="s">
        <v>402</v>
      </c>
    </row>
    <row r="92" spans="1:11" x14ac:dyDescent="0.3">
      <c r="A92" s="7" t="s">
        <v>403</v>
      </c>
      <c r="B92" s="7" t="s">
        <v>404</v>
      </c>
      <c r="C92" s="7"/>
      <c r="D92" s="7" t="s">
        <v>54</v>
      </c>
      <c r="E92" s="7">
        <v>269</v>
      </c>
      <c r="F92" s="7">
        <v>800</v>
      </c>
      <c r="G92" s="9">
        <v>0.66</v>
      </c>
      <c r="H92" s="7">
        <v>3.6</v>
      </c>
      <c r="I92" s="8">
        <v>10134</v>
      </c>
      <c r="J92" s="7" t="s">
        <v>405</v>
      </c>
      <c r="K92" s="7" t="s">
        <v>406</v>
      </c>
    </row>
    <row r="93" spans="1:11" x14ac:dyDescent="0.3">
      <c r="A93" s="7" t="s">
        <v>407</v>
      </c>
      <c r="B93" s="7" t="s">
        <v>408</v>
      </c>
      <c r="C93" s="7"/>
      <c r="D93" s="7" t="s">
        <v>90</v>
      </c>
      <c r="E93" s="8">
        <v>24999</v>
      </c>
      <c r="F93" s="8">
        <v>31999</v>
      </c>
      <c r="G93" s="9">
        <v>0.22</v>
      </c>
      <c r="H93" s="7">
        <v>4.2</v>
      </c>
      <c r="I93" s="8">
        <v>34899</v>
      </c>
      <c r="J93" s="7" t="s">
        <v>133</v>
      </c>
      <c r="K93" s="7" t="s">
        <v>134</v>
      </c>
    </row>
    <row r="94" spans="1:11" x14ac:dyDescent="0.3">
      <c r="A94" s="7" t="s">
        <v>409</v>
      </c>
      <c r="B94" s="7" t="s">
        <v>410</v>
      </c>
      <c r="C94" s="7" t="s">
        <v>411</v>
      </c>
      <c r="D94" s="7" t="s">
        <v>14</v>
      </c>
      <c r="E94" s="7">
        <v>299</v>
      </c>
      <c r="F94" s="7">
        <v>699</v>
      </c>
      <c r="G94" s="9">
        <v>0.56999999999999995</v>
      </c>
      <c r="H94" s="7">
        <v>4.2</v>
      </c>
      <c r="I94" s="8">
        <v>94363</v>
      </c>
      <c r="J94" s="7" t="s">
        <v>30</v>
      </c>
      <c r="K94" s="7" t="s">
        <v>31</v>
      </c>
    </row>
    <row r="95" spans="1:11" x14ac:dyDescent="0.3">
      <c r="A95" s="7" t="s">
        <v>412</v>
      </c>
      <c r="B95" s="7" t="s">
        <v>413</v>
      </c>
      <c r="C95" s="7" t="e">
        <v>#N/A</v>
      </c>
      <c r="D95" s="7" t="s">
        <v>14</v>
      </c>
      <c r="E95" s="7">
        <v>199</v>
      </c>
      <c r="F95" s="7">
        <v>999</v>
      </c>
      <c r="G95" s="9">
        <v>0.8</v>
      </c>
      <c r="H95" s="7">
        <v>4.0999999999999996</v>
      </c>
      <c r="I95" s="7">
        <v>425</v>
      </c>
      <c r="J95" s="7" t="s">
        <v>414</v>
      </c>
      <c r="K95" s="7" t="s">
        <v>415</v>
      </c>
    </row>
    <row r="96" spans="1:11" x14ac:dyDescent="0.3">
      <c r="A96" s="7" t="s">
        <v>416</v>
      </c>
      <c r="B96" s="7" t="s">
        <v>417</v>
      </c>
      <c r="C96" s="7"/>
      <c r="D96" s="7" t="s">
        <v>90</v>
      </c>
      <c r="E96" s="8">
        <v>18990</v>
      </c>
      <c r="F96" s="8">
        <v>40990</v>
      </c>
      <c r="G96" s="9">
        <v>0.54</v>
      </c>
      <c r="H96" s="7">
        <v>4.2</v>
      </c>
      <c r="I96" s="8">
        <v>6659</v>
      </c>
      <c r="J96" s="7" t="s">
        <v>418</v>
      </c>
      <c r="K96" s="7" t="s">
        <v>419</v>
      </c>
    </row>
    <row r="97" spans="1:11" x14ac:dyDescent="0.3">
      <c r="A97" s="7" t="s">
        <v>420</v>
      </c>
      <c r="B97" s="7" t="s">
        <v>421</v>
      </c>
      <c r="C97" s="7"/>
      <c r="D97" s="7" t="s">
        <v>54</v>
      </c>
      <c r="E97" s="7">
        <v>290</v>
      </c>
      <c r="F97" s="7">
        <v>349</v>
      </c>
      <c r="G97" s="9">
        <v>0.17</v>
      </c>
      <c r="H97" s="7">
        <v>3.7</v>
      </c>
      <c r="I97" s="8">
        <v>1977</v>
      </c>
      <c r="J97" s="7" t="s">
        <v>422</v>
      </c>
      <c r="K97" s="7" t="s">
        <v>423</v>
      </c>
    </row>
    <row r="98" spans="1:11" x14ac:dyDescent="0.3">
      <c r="A98" s="7" t="s">
        <v>424</v>
      </c>
      <c r="B98" s="7" t="s">
        <v>425</v>
      </c>
      <c r="C98" s="7"/>
      <c r="D98" s="7" t="s">
        <v>230</v>
      </c>
      <c r="E98" s="7">
        <v>249</v>
      </c>
      <c r="F98" s="7">
        <v>799</v>
      </c>
      <c r="G98" s="9">
        <v>0.69</v>
      </c>
      <c r="H98" s="7">
        <v>3.8</v>
      </c>
      <c r="I98" s="8">
        <v>1079</v>
      </c>
      <c r="J98" s="7" t="s">
        <v>426</v>
      </c>
      <c r="K98" s="7" t="s">
        <v>427</v>
      </c>
    </row>
    <row r="99" spans="1:11" x14ac:dyDescent="0.3">
      <c r="A99" s="7" t="s">
        <v>428</v>
      </c>
      <c r="B99" s="7" t="s">
        <v>429</v>
      </c>
      <c r="C99" s="7" t="s">
        <v>430</v>
      </c>
      <c r="D99" s="7" t="s">
        <v>14</v>
      </c>
      <c r="E99" s="7">
        <v>345</v>
      </c>
      <c r="F99" s="7">
        <v>999</v>
      </c>
      <c r="G99" s="9">
        <v>0.65</v>
      </c>
      <c r="H99" s="7">
        <v>3.7</v>
      </c>
      <c r="I99" s="8">
        <v>1097</v>
      </c>
      <c r="J99" s="7" t="s">
        <v>431</v>
      </c>
      <c r="K99" s="7" t="s">
        <v>432</v>
      </c>
    </row>
    <row r="100" spans="1:11" x14ac:dyDescent="0.3">
      <c r="A100" s="7" t="s">
        <v>433</v>
      </c>
      <c r="B100" s="7" t="s">
        <v>434</v>
      </c>
      <c r="C100" s="7"/>
      <c r="D100" s="7" t="s">
        <v>54</v>
      </c>
      <c r="E100" s="8">
        <v>1099</v>
      </c>
      <c r="F100" s="8">
        <v>1899</v>
      </c>
      <c r="G100" s="9">
        <v>0.42</v>
      </c>
      <c r="H100" s="7">
        <v>4.5</v>
      </c>
      <c r="I100" s="8">
        <v>22420</v>
      </c>
      <c r="J100" s="7" t="s">
        <v>435</v>
      </c>
      <c r="K100" s="7" t="s">
        <v>436</v>
      </c>
    </row>
    <row r="101" spans="1:11" x14ac:dyDescent="0.3">
      <c r="A101" s="7" t="s">
        <v>437</v>
      </c>
      <c r="B101" s="7" t="s">
        <v>438</v>
      </c>
      <c r="C101" s="7" t="s">
        <v>439</v>
      </c>
      <c r="D101" s="7" t="s">
        <v>14</v>
      </c>
      <c r="E101" s="7">
        <v>719</v>
      </c>
      <c r="F101" s="8">
        <v>1499</v>
      </c>
      <c r="G101" s="9">
        <v>0.52</v>
      </c>
      <c r="H101" s="7">
        <v>4.0999999999999996</v>
      </c>
      <c r="I101" s="8">
        <v>1045</v>
      </c>
      <c r="J101" s="7" t="s">
        <v>440</v>
      </c>
      <c r="K101" s="7" t="s">
        <v>441</v>
      </c>
    </row>
    <row r="102" spans="1:11" x14ac:dyDescent="0.3">
      <c r="A102" s="7" t="s">
        <v>442</v>
      </c>
      <c r="B102" s="7" t="s">
        <v>443</v>
      </c>
      <c r="C102" s="7"/>
      <c r="D102" s="7" t="s">
        <v>230</v>
      </c>
      <c r="E102" s="7">
        <v>349</v>
      </c>
      <c r="F102" s="8">
        <v>1499</v>
      </c>
      <c r="G102" s="9">
        <v>0.77</v>
      </c>
      <c r="H102" s="7">
        <v>4.3</v>
      </c>
      <c r="I102" s="8">
        <v>4145</v>
      </c>
      <c r="J102" s="7" t="s">
        <v>444</v>
      </c>
      <c r="K102" s="7" t="s">
        <v>445</v>
      </c>
    </row>
    <row r="103" spans="1:11" x14ac:dyDescent="0.3">
      <c r="A103" s="7" t="s">
        <v>446</v>
      </c>
      <c r="B103" s="7" t="s">
        <v>447</v>
      </c>
      <c r="C103" s="7" t="s">
        <v>448</v>
      </c>
      <c r="D103" s="7" t="s">
        <v>14</v>
      </c>
      <c r="E103" s="7">
        <v>849</v>
      </c>
      <c r="F103" s="8">
        <v>1809</v>
      </c>
      <c r="G103" s="9">
        <v>0.53</v>
      </c>
      <c r="H103" s="7">
        <v>4.3</v>
      </c>
      <c r="I103" s="8">
        <v>6547</v>
      </c>
      <c r="J103" s="7" t="s">
        <v>449</v>
      </c>
      <c r="K103" s="7" t="s">
        <v>450</v>
      </c>
    </row>
    <row r="104" spans="1:11" x14ac:dyDescent="0.3">
      <c r="A104" s="7" t="s">
        <v>451</v>
      </c>
      <c r="B104" s="7" t="s">
        <v>452</v>
      </c>
      <c r="C104" s="7"/>
      <c r="D104" s="7" t="s">
        <v>230</v>
      </c>
      <c r="E104" s="7">
        <v>299</v>
      </c>
      <c r="F104" s="7">
        <v>899</v>
      </c>
      <c r="G104" s="9">
        <v>0.67</v>
      </c>
      <c r="H104" s="7">
        <v>4</v>
      </c>
      <c r="I104" s="8">
        <v>1588</v>
      </c>
      <c r="J104" s="7" t="s">
        <v>453</v>
      </c>
      <c r="K104" s="7" t="s">
        <v>454</v>
      </c>
    </row>
    <row r="105" spans="1:11" x14ac:dyDescent="0.3">
      <c r="A105" s="7" t="s">
        <v>455</v>
      </c>
      <c r="B105" s="7" t="s">
        <v>456</v>
      </c>
      <c r="C105" s="7"/>
      <c r="D105" s="7" t="s">
        <v>90</v>
      </c>
      <c r="E105" s="8">
        <v>21999</v>
      </c>
      <c r="F105" s="8">
        <v>29999</v>
      </c>
      <c r="G105" s="9">
        <v>0.27</v>
      </c>
      <c r="H105" s="7">
        <v>4.2</v>
      </c>
      <c r="I105" s="8">
        <v>32840</v>
      </c>
      <c r="J105" s="7" t="s">
        <v>91</v>
      </c>
      <c r="K105" s="7" t="s">
        <v>457</v>
      </c>
    </row>
    <row r="106" spans="1:11" x14ac:dyDescent="0.3">
      <c r="A106" s="7" t="s">
        <v>458</v>
      </c>
      <c r="B106" s="7" t="s">
        <v>459</v>
      </c>
      <c r="C106" s="7" t="s">
        <v>460</v>
      </c>
      <c r="D106" s="7" t="s">
        <v>14</v>
      </c>
      <c r="E106" s="7">
        <v>349</v>
      </c>
      <c r="F106" s="7">
        <v>999</v>
      </c>
      <c r="G106" s="9">
        <v>0.65</v>
      </c>
      <c r="H106" s="7">
        <v>4.2</v>
      </c>
      <c r="I106" s="8">
        <v>13120</v>
      </c>
      <c r="J106" s="7" t="s">
        <v>461</v>
      </c>
      <c r="K106" s="7" t="s">
        <v>462</v>
      </c>
    </row>
    <row r="107" spans="1:11" x14ac:dyDescent="0.3">
      <c r="A107" s="7" t="s">
        <v>463</v>
      </c>
      <c r="B107" s="7" t="s">
        <v>464</v>
      </c>
      <c r="C107" s="7" t="s">
        <v>465</v>
      </c>
      <c r="D107" s="7" t="s">
        <v>14</v>
      </c>
      <c r="E107" s="7">
        <v>399</v>
      </c>
      <c r="F107" s="7">
        <v>999</v>
      </c>
      <c r="G107" s="9">
        <v>0.6</v>
      </c>
      <c r="H107" s="7">
        <v>4.3</v>
      </c>
      <c r="I107" s="8">
        <v>2806</v>
      </c>
      <c r="J107" s="7" t="s">
        <v>466</v>
      </c>
      <c r="K107" s="7" t="s">
        <v>467</v>
      </c>
    </row>
    <row r="108" spans="1:11" x14ac:dyDescent="0.3">
      <c r="A108" s="7" t="s">
        <v>468</v>
      </c>
      <c r="B108" s="7" t="s">
        <v>469</v>
      </c>
      <c r="C108" s="7" t="s">
        <v>470</v>
      </c>
      <c r="D108" s="7" t="s">
        <v>14</v>
      </c>
      <c r="E108" s="7">
        <v>449</v>
      </c>
      <c r="F108" s="8">
        <v>1299</v>
      </c>
      <c r="G108" s="9">
        <v>0.65</v>
      </c>
      <c r="H108" s="7">
        <v>4.2</v>
      </c>
      <c r="I108" s="8">
        <v>24269</v>
      </c>
      <c r="J108" s="7" t="s">
        <v>15</v>
      </c>
      <c r="K108" s="7" t="s">
        <v>16</v>
      </c>
    </row>
    <row r="109" spans="1:11" x14ac:dyDescent="0.3">
      <c r="A109" s="7" t="s">
        <v>471</v>
      </c>
      <c r="B109" s="7" t="s">
        <v>472</v>
      </c>
      <c r="C109" s="7" t="s">
        <v>473</v>
      </c>
      <c r="D109" s="7" t="s">
        <v>14</v>
      </c>
      <c r="E109" s="7">
        <v>299</v>
      </c>
      <c r="F109" s="7">
        <v>999</v>
      </c>
      <c r="G109" s="9">
        <v>0.7</v>
      </c>
      <c r="H109" s="7">
        <v>4.3</v>
      </c>
      <c r="I109" s="7">
        <v>766</v>
      </c>
      <c r="J109" s="7" t="s">
        <v>474</v>
      </c>
      <c r="K109" s="7" t="s">
        <v>475</v>
      </c>
    </row>
    <row r="110" spans="1:11" x14ac:dyDescent="0.3">
      <c r="A110" s="7" t="s">
        <v>476</v>
      </c>
      <c r="B110" s="7" t="s">
        <v>477</v>
      </c>
      <c r="C110" s="7"/>
      <c r="D110" s="7" t="s">
        <v>90</v>
      </c>
      <c r="E110" s="8">
        <v>37999</v>
      </c>
      <c r="F110" s="8">
        <v>65000</v>
      </c>
      <c r="G110" s="9">
        <v>0.42</v>
      </c>
      <c r="H110" s="7">
        <v>4.3</v>
      </c>
      <c r="I110" s="8">
        <v>3587</v>
      </c>
      <c r="J110" s="7" t="s">
        <v>478</v>
      </c>
      <c r="K110" s="7" t="s">
        <v>479</v>
      </c>
    </row>
    <row r="111" spans="1:11" x14ac:dyDescent="0.3">
      <c r="A111" s="7" t="s">
        <v>480</v>
      </c>
      <c r="B111" s="7" t="s">
        <v>481</v>
      </c>
      <c r="C111" s="7" t="s">
        <v>482</v>
      </c>
      <c r="D111" s="7" t="s">
        <v>14</v>
      </c>
      <c r="E111" s="7">
        <v>99</v>
      </c>
      <c r="F111" s="7">
        <v>800</v>
      </c>
      <c r="G111" s="9">
        <v>0.88</v>
      </c>
      <c r="H111" s="7">
        <v>3.9</v>
      </c>
      <c r="I111" s="8">
        <v>24871</v>
      </c>
      <c r="J111" s="7" t="s">
        <v>40</v>
      </c>
      <c r="K111" s="7" t="s">
        <v>483</v>
      </c>
    </row>
    <row r="112" spans="1:11" x14ac:dyDescent="0.3">
      <c r="A112" s="7" t="s">
        <v>484</v>
      </c>
      <c r="B112" s="7" t="s">
        <v>485</v>
      </c>
      <c r="C112" s="7"/>
      <c r="D112" s="7" t="s">
        <v>252</v>
      </c>
      <c r="E112" s="8">
        <v>7390</v>
      </c>
      <c r="F112" s="8">
        <v>20000</v>
      </c>
      <c r="G112" s="9">
        <v>0.63</v>
      </c>
      <c r="H112" s="7">
        <v>4.0999999999999996</v>
      </c>
      <c r="I112" s="8">
        <v>2581</v>
      </c>
      <c r="J112" s="7" t="s">
        <v>486</v>
      </c>
      <c r="K112" s="7" t="s">
        <v>487</v>
      </c>
    </row>
    <row r="113" spans="1:11" x14ac:dyDescent="0.3">
      <c r="A113" s="7" t="s">
        <v>488</v>
      </c>
      <c r="B113" s="7" t="s">
        <v>489</v>
      </c>
      <c r="C113" s="7" t="s">
        <v>490</v>
      </c>
      <c r="D113" s="7" t="s">
        <v>14</v>
      </c>
      <c r="E113" s="7">
        <v>273.10000000000002</v>
      </c>
      <c r="F113" s="7">
        <v>999</v>
      </c>
      <c r="G113" s="9">
        <v>0.73</v>
      </c>
      <c r="H113" s="7">
        <v>4.3</v>
      </c>
      <c r="I113" s="8">
        <v>20850</v>
      </c>
      <c r="J113" s="7" t="s">
        <v>148</v>
      </c>
      <c r="K113" s="7" t="s">
        <v>149</v>
      </c>
    </row>
    <row r="114" spans="1:11" x14ac:dyDescent="0.3">
      <c r="A114" s="7" t="s">
        <v>491</v>
      </c>
      <c r="B114" s="7" t="s">
        <v>492</v>
      </c>
      <c r="C114" s="7"/>
      <c r="D114" s="7" t="s">
        <v>90</v>
      </c>
      <c r="E114" s="8">
        <v>15990</v>
      </c>
      <c r="F114" s="8">
        <v>23990</v>
      </c>
      <c r="G114" s="9">
        <v>0.33</v>
      </c>
      <c r="H114" s="7">
        <v>4.3</v>
      </c>
      <c r="I114" s="8">
        <v>1035</v>
      </c>
      <c r="J114" s="7" t="s">
        <v>493</v>
      </c>
      <c r="K114" s="7" t="s">
        <v>494</v>
      </c>
    </row>
    <row r="115" spans="1:11" x14ac:dyDescent="0.3">
      <c r="A115" s="7" t="s">
        <v>495</v>
      </c>
      <c r="B115" s="7" t="s">
        <v>496</v>
      </c>
      <c r="C115" s="7" t="s">
        <v>340</v>
      </c>
      <c r="D115" s="7" t="s">
        <v>14</v>
      </c>
      <c r="E115" s="7">
        <v>399</v>
      </c>
      <c r="F115" s="7">
        <v>999</v>
      </c>
      <c r="G115" s="9">
        <v>0.6</v>
      </c>
      <c r="H115" s="7">
        <v>4.0999999999999996</v>
      </c>
      <c r="I115" s="8">
        <v>1780</v>
      </c>
      <c r="J115" s="7" t="s">
        <v>341</v>
      </c>
      <c r="K115" s="7" t="s">
        <v>342</v>
      </c>
    </row>
    <row r="116" spans="1:11" x14ac:dyDescent="0.3">
      <c r="A116" s="7" t="s">
        <v>497</v>
      </c>
      <c r="B116" s="7" t="s">
        <v>498</v>
      </c>
      <c r="C116" s="7"/>
      <c r="D116" s="7" t="s">
        <v>230</v>
      </c>
      <c r="E116" s="7">
        <v>399</v>
      </c>
      <c r="F116" s="8">
        <v>1999</v>
      </c>
      <c r="G116" s="9">
        <v>0.8</v>
      </c>
      <c r="H116" s="7">
        <v>4.5</v>
      </c>
      <c r="I116" s="7">
        <v>505</v>
      </c>
      <c r="J116" s="7" t="s">
        <v>499</v>
      </c>
      <c r="K116" s="7" t="s">
        <v>500</v>
      </c>
    </row>
    <row r="117" spans="1:11" x14ac:dyDescent="0.3">
      <c r="A117" s="7" t="s">
        <v>501</v>
      </c>
      <c r="B117" s="7" t="s">
        <v>502</v>
      </c>
      <c r="C117" s="7" t="s">
        <v>503</v>
      </c>
      <c r="D117" s="7" t="s">
        <v>14</v>
      </c>
      <c r="E117" s="7">
        <v>210</v>
      </c>
      <c r="F117" s="7">
        <v>399</v>
      </c>
      <c r="G117" s="9">
        <v>0.47</v>
      </c>
      <c r="H117" s="7">
        <v>4.0999999999999996</v>
      </c>
      <c r="I117" s="8">
        <v>1717</v>
      </c>
      <c r="J117" s="7" t="s">
        <v>504</v>
      </c>
      <c r="K117" s="7" t="s">
        <v>505</v>
      </c>
    </row>
    <row r="118" spans="1:11" x14ac:dyDescent="0.3">
      <c r="A118" s="7" t="s">
        <v>506</v>
      </c>
      <c r="B118" s="7" t="s">
        <v>507</v>
      </c>
      <c r="C118" s="7"/>
      <c r="D118" s="7" t="s">
        <v>230</v>
      </c>
      <c r="E118" s="8">
        <v>1299</v>
      </c>
      <c r="F118" s="8">
        <v>1999</v>
      </c>
      <c r="G118" s="9">
        <v>0.35</v>
      </c>
      <c r="H118" s="7">
        <v>3.6</v>
      </c>
      <c r="I118" s="7">
        <v>590</v>
      </c>
      <c r="J118" s="7" t="s">
        <v>508</v>
      </c>
      <c r="K118" s="7" t="s">
        <v>509</v>
      </c>
    </row>
    <row r="119" spans="1:11" x14ac:dyDescent="0.3">
      <c r="A119" s="7" t="s">
        <v>510</v>
      </c>
      <c r="B119" s="7" t="s">
        <v>511</v>
      </c>
      <c r="C119" s="7" t="s">
        <v>512</v>
      </c>
      <c r="D119" s="7" t="s">
        <v>14</v>
      </c>
      <c r="E119" s="7">
        <v>347</v>
      </c>
      <c r="F119" s="7">
        <v>999</v>
      </c>
      <c r="G119" s="9">
        <v>0.65</v>
      </c>
      <c r="H119" s="7">
        <v>3.5</v>
      </c>
      <c r="I119" s="8">
        <v>1121</v>
      </c>
      <c r="J119" s="7" t="s">
        <v>513</v>
      </c>
      <c r="K119" s="7" t="s">
        <v>514</v>
      </c>
    </row>
    <row r="120" spans="1:11" x14ac:dyDescent="0.3">
      <c r="A120" s="7" t="s">
        <v>515</v>
      </c>
      <c r="B120" s="7" t="s">
        <v>516</v>
      </c>
      <c r="C120" s="7" t="e">
        <v>#N/A</v>
      </c>
      <c r="D120" s="7" t="s">
        <v>14</v>
      </c>
      <c r="E120" s="7">
        <v>149</v>
      </c>
      <c r="F120" s="7">
        <v>999</v>
      </c>
      <c r="G120" s="9">
        <v>0.85</v>
      </c>
      <c r="H120" s="7">
        <v>4</v>
      </c>
      <c r="I120" s="8">
        <v>1313</v>
      </c>
      <c r="J120" s="7" t="s">
        <v>289</v>
      </c>
      <c r="K120" s="7" t="s">
        <v>290</v>
      </c>
    </row>
    <row r="121" spans="1:11" x14ac:dyDescent="0.3">
      <c r="A121" s="7" t="s">
        <v>517</v>
      </c>
      <c r="B121" s="7" t="s">
        <v>518</v>
      </c>
      <c r="C121" s="7" t="s">
        <v>519</v>
      </c>
      <c r="D121" s="7" t="s">
        <v>14</v>
      </c>
      <c r="E121" s="7">
        <v>228</v>
      </c>
      <c r="F121" s="7">
        <v>899</v>
      </c>
      <c r="G121" s="9">
        <v>0.75</v>
      </c>
      <c r="H121" s="7">
        <v>3.8</v>
      </c>
      <c r="I121" s="7">
        <v>132</v>
      </c>
      <c r="J121" s="7" t="s">
        <v>520</v>
      </c>
      <c r="K121" s="7" t="s">
        <v>521</v>
      </c>
    </row>
    <row r="122" spans="1:11" x14ac:dyDescent="0.3">
      <c r="A122" s="7" t="s">
        <v>522</v>
      </c>
      <c r="B122" s="7" t="s">
        <v>523</v>
      </c>
      <c r="C122" s="7" t="s">
        <v>524</v>
      </c>
      <c r="D122" s="7" t="s">
        <v>14</v>
      </c>
      <c r="E122" s="8">
        <v>1599</v>
      </c>
      <c r="F122" s="8">
        <v>1999</v>
      </c>
      <c r="G122" s="9">
        <v>0.2</v>
      </c>
      <c r="H122" s="7">
        <v>4.4000000000000004</v>
      </c>
      <c r="I122" s="8">
        <v>1951</v>
      </c>
      <c r="J122" s="7" t="s">
        <v>525</v>
      </c>
      <c r="K122" s="7" t="s">
        <v>526</v>
      </c>
    </row>
    <row r="123" spans="1:11" x14ac:dyDescent="0.3">
      <c r="A123" s="7" t="s">
        <v>527</v>
      </c>
      <c r="B123" s="7" t="s">
        <v>528</v>
      </c>
      <c r="C123" s="7"/>
      <c r="D123" s="7" t="s">
        <v>230</v>
      </c>
      <c r="E123" s="8">
        <v>1499</v>
      </c>
      <c r="F123" s="8">
        <v>3999</v>
      </c>
      <c r="G123" s="9">
        <v>0.63</v>
      </c>
      <c r="H123" s="7">
        <v>3.7</v>
      </c>
      <c r="I123" s="7">
        <v>37</v>
      </c>
      <c r="J123" s="7" t="s">
        <v>529</v>
      </c>
      <c r="K123" s="7" t="s">
        <v>530</v>
      </c>
    </row>
    <row r="124" spans="1:11" x14ac:dyDescent="0.3">
      <c r="A124" s="7" t="s">
        <v>531</v>
      </c>
      <c r="B124" s="7" t="s">
        <v>532</v>
      </c>
      <c r="C124" s="7"/>
      <c r="D124" s="7" t="s">
        <v>90</v>
      </c>
      <c r="E124" s="8">
        <v>8499</v>
      </c>
      <c r="F124" s="8">
        <v>15999</v>
      </c>
      <c r="G124" s="9">
        <v>0.47</v>
      </c>
      <c r="H124" s="7">
        <v>4.3</v>
      </c>
      <c r="I124" s="7">
        <v>592</v>
      </c>
      <c r="J124" s="7" t="s">
        <v>533</v>
      </c>
      <c r="K124" s="7" t="s">
        <v>534</v>
      </c>
    </row>
    <row r="125" spans="1:11" x14ac:dyDescent="0.3">
      <c r="A125" s="7" t="s">
        <v>535</v>
      </c>
      <c r="B125" s="7" t="s">
        <v>536</v>
      </c>
      <c r="C125" s="7"/>
      <c r="D125" s="7" t="s">
        <v>90</v>
      </c>
      <c r="E125" s="8">
        <v>20990</v>
      </c>
      <c r="F125" s="8">
        <v>44990</v>
      </c>
      <c r="G125" s="9">
        <v>0.53</v>
      </c>
      <c r="H125" s="7">
        <v>4.0999999999999996</v>
      </c>
      <c r="I125" s="8">
        <v>1259</v>
      </c>
      <c r="J125" s="7" t="s">
        <v>537</v>
      </c>
      <c r="K125" s="7" t="s">
        <v>538</v>
      </c>
    </row>
    <row r="126" spans="1:11" x14ac:dyDescent="0.3">
      <c r="A126" s="7" t="s">
        <v>539</v>
      </c>
      <c r="B126" s="7" t="s">
        <v>540</v>
      </c>
      <c r="C126" s="7"/>
      <c r="D126" s="7" t="s">
        <v>90</v>
      </c>
      <c r="E126" s="8">
        <v>32999</v>
      </c>
      <c r="F126" s="8">
        <v>44999</v>
      </c>
      <c r="G126" s="9">
        <v>0.27</v>
      </c>
      <c r="H126" s="7">
        <v>4.2</v>
      </c>
      <c r="I126" s="8">
        <v>45238</v>
      </c>
      <c r="J126" s="7" t="s">
        <v>298</v>
      </c>
      <c r="K126" s="7" t="s">
        <v>299</v>
      </c>
    </row>
    <row r="127" spans="1:11" x14ac:dyDescent="0.3">
      <c r="A127" s="7" t="s">
        <v>541</v>
      </c>
      <c r="B127" s="7" t="s">
        <v>542</v>
      </c>
      <c r="C127" s="7"/>
      <c r="D127" s="7" t="s">
        <v>70</v>
      </c>
      <c r="E127" s="7">
        <v>799</v>
      </c>
      <c r="F127" s="8">
        <v>1700</v>
      </c>
      <c r="G127" s="9">
        <v>0.53</v>
      </c>
      <c r="H127" s="7">
        <v>4.0999999999999996</v>
      </c>
      <c r="I127" s="8">
        <v>28638</v>
      </c>
      <c r="J127" s="7" t="s">
        <v>543</v>
      </c>
      <c r="K127" s="7" t="s">
        <v>544</v>
      </c>
    </row>
    <row r="128" spans="1:11" x14ac:dyDescent="0.3">
      <c r="A128" s="7" t="s">
        <v>545</v>
      </c>
      <c r="B128" s="7" t="s">
        <v>546</v>
      </c>
      <c r="C128" s="7"/>
      <c r="D128" s="7" t="s">
        <v>70</v>
      </c>
      <c r="E128" s="7">
        <v>229</v>
      </c>
      <c r="F128" s="7">
        <v>595</v>
      </c>
      <c r="G128" s="9">
        <v>0.62</v>
      </c>
      <c r="H128" s="7">
        <v>4.3</v>
      </c>
      <c r="I128" s="8">
        <v>12835</v>
      </c>
      <c r="J128" s="7" t="s">
        <v>547</v>
      </c>
      <c r="K128" s="7" t="s">
        <v>548</v>
      </c>
    </row>
    <row r="129" spans="1:11" x14ac:dyDescent="0.3">
      <c r="A129" s="7" t="s">
        <v>549</v>
      </c>
      <c r="B129" s="7" t="s">
        <v>550</v>
      </c>
      <c r="C129" s="7"/>
      <c r="D129" s="7" t="s">
        <v>90</v>
      </c>
      <c r="E129" s="8">
        <v>9999</v>
      </c>
      <c r="F129" s="8">
        <v>27990</v>
      </c>
      <c r="G129" s="9">
        <v>0.64</v>
      </c>
      <c r="H129" s="7">
        <v>4.2</v>
      </c>
      <c r="I129" s="8">
        <v>1269</v>
      </c>
      <c r="J129" s="7" t="s">
        <v>551</v>
      </c>
      <c r="K129" s="7" t="s">
        <v>552</v>
      </c>
    </row>
    <row r="130" spans="1:11" x14ac:dyDescent="0.3">
      <c r="A130" s="7" t="s">
        <v>553</v>
      </c>
      <c r="B130" s="7" t="s">
        <v>554</v>
      </c>
      <c r="C130" s="7"/>
      <c r="D130" s="7" t="s">
        <v>230</v>
      </c>
      <c r="E130" s="7">
        <v>349</v>
      </c>
      <c r="F130" s="7">
        <v>599</v>
      </c>
      <c r="G130" s="9">
        <v>0.42</v>
      </c>
      <c r="H130" s="7">
        <v>4.2</v>
      </c>
      <c r="I130" s="7">
        <v>284</v>
      </c>
      <c r="J130" s="7" t="s">
        <v>555</v>
      </c>
      <c r="K130" s="7" t="s">
        <v>556</v>
      </c>
    </row>
    <row r="131" spans="1:11" x14ac:dyDescent="0.3">
      <c r="A131" s="7" t="s">
        <v>557</v>
      </c>
      <c r="B131" s="7" t="s">
        <v>558</v>
      </c>
      <c r="C131" s="7"/>
      <c r="D131" s="7" t="s">
        <v>559</v>
      </c>
      <c r="E131" s="7">
        <v>489</v>
      </c>
      <c r="F131" s="8">
        <v>1200</v>
      </c>
      <c r="G131" s="9">
        <v>0.59</v>
      </c>
      <c r="H131" s="7">
        <v>4.4000000000000004</v>
      </c>
      <c r="I131" s="8">
        <v>69538</v>
      </c>
      <c r="J131" s="7" t="s">
        <v>560</v>
      </c>
      <c r="K131" s="7" t="s">
        <v>561</v>
      </c>
    </row>
    <row r="132" spans="1:11" x14ac:dyDescent="0.3">
      <c r="A132" s="7" t="s">
        <v>562</v>
      </c>
      <c r="B132" s="7" t="s">
        <v>563</v>
      </c>
      <c r="C132" s="7"/>
      <c r="D132" s="7" t="s">
        <v>90</v>
      </c>
      <c r="E132" s="8">
        <v>23999</v>
      </c>
      <c r="F132" s="8">
        <v>34990</v>
      </c>
      <c r="G132" s="9">
        <v>0.31</v>
      </c>
      <c r="H132" s="7">
        <v>4.3</v>
      </c>
      <c r="I132" s="8">
        <v>4703</v>
      </c>
      <c r="J132" s="7" t="s">
        <v>125</v>
      </c>
      <c r="K132" s="7" t="s">
        <v>126</v>
      </c>
    </row>
    <row r="133" spans="1:11" x14ac:dyDescent="0.3">
      <c r="A133" s="7" t="s">
        <v>564</v>
      </c>
      <c r="B133" s="7" t="s">
        <v>565</v>
      </c>
      <c r="C133" s="7" t="s">
        <v>566</v>
      </c>
      <c r="D133" s="7" t="s">
        <v>14</v>
      </c>
      <c r="E133" s="7">
        <v>399</v>
      </c>
      <c r="F133" s="7">
        <v>999</v>
      </c>
      <c r="G133" s="9">
        <v>0.6</v>
      </c>
      <c r="H133" s="7">
        <v>4.3</v>
      </c>
      <c r="I133" s="8">
        <v>2806</v>
      </c>
      <c r="J133" s="7" t="s">
        <v>466</v>
      </c>
      <c r="K133" s="7" t="s">
        <v>467</v>
      </c>
    </row>
    <row r="134" spans="1:11" x14ac:dyDescent="0.3">
      <c r="A134" s="7" t="s">
        <v>567</v>
      </c>
      <c r="B134" s="7" t="s">
        <v>568</v>
      </c>
      <c r="C134" s="7"/>
      <c r="D134" s="7" t="s">
        <v>569</v>
      </c>
      <c r="E134" s="7">
        <v>349</v>
      </c>
      <c r="F134" s="8">
        <v>1299</v>
      </c>
      <c r="G134" s="9">
        <v>0.73</v>
      </c>
      <c r="H134" s="7">
        <v>4</v>
      </c>
      <c r="I134" s="8">
        <v>3295</v>
      </c>
      <c r="J134" s="7" t="s">
        <v>570</v>
      </c>
      <c r="K134" s="7" t="s">
        <v>571</v>
      </c>
    </row>
    <row r="135" spans="1:11" x14ac:dyDescent="0.3">
      <c r="A135" s="7" t="s">
        <v>572</v>
      </c>
      <c r="B135" s="7" t="s">
        <v>573</v>
      </c>
      <c r="C135" s="7" t="s">
        <v>574</v>
      </c>
      <c r="D135" s="7" t="s">
        <v>14</v>
      </c>
      <c r="E135" s="7">
        <v>179</v>
      </c>
      <c r="F135" s="7">
        <v>299</v>
      </c>
      <c r="G135" s="9">
        <v>0.4</v>
      </c>
      <c r="H135" s="7">
        <v>3.9</v>
      </c>
      <c r="I135" s="7">
        <v>81</v>
      </c>
      <c r="J135" s="7" t="s">
        <v>575</v>
      </c>
      <c r="K135" s="7" t="s">
        <v>576</v>
      </c>
    </row>
    <row r="136" spans="1:11" x14ac:dyDescent="0.3">
      <c r="A136" s="7" t="s">
        <v>577</v>
      </c>
      <c r="B136" s="7" t="s">
        <v>578</v>
      </c>
      <c r="C136" s="7" t="s">
        <v>579</v>
      </c>
      <c r="D136" s="7" t="s">
        <v>14</v>
      </c>
      <c r="E136" s="7">
        <v>689</v>
      </c>
      <c r="F136" s="8">
        <v>1500</v>
      </c>
      <c r="G136" s="9">
        <v>0.54</v>
      </c>
      <c r="H136" s="7">
        <v>4.2</v>
      </c>
      <c r="I136" s="8">
        <v>42301</v>
      </c>
      <c r="J136" s="7" t="s">
        <v>580</v>
      </c>
      <c r="K136" s="7" t="s">
        <v>581</v>
      </c>
    </row>
    <row r="137" spans="1:11" x14ac:dyDescent="0.3">
      <c r="A137" s="7" t="s">
        <v>582</v>
      </c>
      <c r="B137" s="7" t="s">
        <v>583</v>
      </c>
      <c r="C137" s="7"/>
      <c r="D137" s="7" t="s">
        <v>90</v>
      </c>
      <c r="E137" s="8">
        <v>30990</v>
      </c>
      <c r="F137" s="8">
        <v>49990</v>
      </c>
      <c r="G137" s="9">
        <v>0.38</v>
      </c>
      <c r="H137" s="7">
        <v>4.3</v>
      </c>
      <c r="I137" s="8">
        <v>1376</v>
      </c>
      <c r="J137" s="7" t="s">
        <v>584</v>
      </c>
      <c r="K137" s="7" t="s">
        <v>585</v>
      </c>
    </row>
    <row r="138" spans="1:11" x14ac:dyDescent="0.3">
      <c r="A138" s="7" t="s">
        <v>586</v>
      </c>
      <c r="B138" s="7" t="s">
        <v>587</v>
      </c>
      <c r="C138" s="7" t="s">
        <v>588</v>
      </c>
      <c r="D138" s="7" t="s">
        <v>14</v>
      </c>
      <c r="E138" s="7">
        <v>249</v>
      </c>
      <c r="F138" s="7">
        <v>931</v>
      </c>
      <c r="G138" s="9">
        <v>0.73</v>
      </c>
      <c r="H138" s="7">
        <v>3.9</v>
      </c>
      <c r="I138" s="8">
        <v>1075</v>
      </c>
      <c r="J138" s="7" t="s">
        <v>173</v>
      </c>
      <c r="K138" s="7" t="s">
        <v>174</v>
      </c>
    </row>
    <row r="139" spans="1:11" x14ac:dyDescent="0.3">
      <c r="A139" s="7" t="s">
        <v>589</v>
      </c>
      <c r="B139" s="7" t="s">
        <v>590</v>
      </c>
      <c r="C139" s="7"/>
      <c r="D139" s="7" t="s">
        <v>70</v>
      </c>
      <c r="E139" s="7">
        <v>999</v>
      </c>
      <c r="F139" s="8">
        <v>2399</v>
      </c>
      <c r="G139" s="9">
        <v>0.57999999999999996</v>
      </c>
      <c r="H139" s="7">
        <v>4.5999999999999996</v>
      </c>
      <c r="I139" s="8">
        <v>3664</v>
      </c>
      <c r="J139" s="7" t="s">
        <v>591</v>
      </c>
      <c r="K139" s="7" t="s">
        <v>592</v>
      </c>
    </row>
    <row r="140" spans="1:11" x14ac:dyDescent="0.3">
      <c r="A140" s="7" t="s">
        <v>593</v>
      </c>
      <c r="B140" s="7" t="s">
        <v>594</v>
      </c>
      <c r="C140" s="7"/>
      <c r="D140" s="7" t="s">
        <v>230</v>
      </c>
      <c r="E140" s="7">
        <v>399</v>
      </c>
      <c r="F140" s="7">
        <v>399</v>
      </c>
      <c r="G140" s="9">
        <v>0</v>
      </c>
      <c r="H140" s="7">
        <v>3.9</v>
      </c>
      <c r="I140" s="8">
        <v>1951</v>
      </c>
      <c r="J140" s="7" t="s">
        <v>595</v>
      </c>
      <c r="K140" s="7" t="s">
        <v>596</v>
      </c>
    </row>
    <row r="141" spans="1:11" x14ac:dyDescent="0.3">
      <c r="A141" s="7" t="s">
        <v>597</v>
      </c>
      <c r="B141" s="7" t="s">
        <v>598</v>
      </c>
      <c r="C141" s="7" t="s">
        <v>599</v>
      </c>
      <c r="D141" s="7" t="s">
        <v>14</v>
      </c>
      <c r="E141" s="7">
        <v>349</v>
      </c>
      <c r="F141" s="7">
        <v>699</v>
      </c>
      <c r="G141" s="9">
        <v>0.5</v>
      </c>
      <c r="H141" s="7">
        <v>4.3</v>
      </c>
      <c r="I141" s="8">
        <v>20850</v>
      </c>
      <c r="J141" s="7" t="s">
        <v>148</v>
      </c>
      <c r="K141" s="7" t="s">
        <v>149</v>
      </c>
    </row>
    <row r="142" spans="1:11" x14ac:dyDescent="0.3">
      <c r="A142" s="7" t="s">
        <v>600</v>
      </c>
      <c r="B142" s="7" t="s">
        <v>601</v>
      </c>
      <c r="C142" s="7" t="s">
        <v>602</v>
      </c>
      <c r="D142" s="7" t="s">
        <v>14</v>
      </c>
      <c r="E142" s="7">
        <v>399</v>
      </c>
      <c r="F142" s="8">
        <v>1099</v>
      </c>
      <c r="G142" s="9">
        <v>0.64</v>
      </c>
      <c r="H142" s="7">
        <v>4.0999999999999996</v>
      </c>
      <c r="I142" s="8">
        <v>2685</v>
      </c>
      <c r="J142" s="7" t="s">
        <v>603</v>
      </c>
      <c r="K142" s="7" t="s">
        <v>604</v>
      </c>
    </row>
    <row r="143" spans="1:11" x14ac:dyDescent="0.3">
      <c r="A143" s="7" t="s">
        <v>605</v>
      </c>
      <c r="B143" s="7" t="s">
        <v>606</v>
      </c>
      <c r="C143" s="7"/>
      <c r="D143" s="7" t="s">
        <v>54</v>
      </c>
      <c r="E143" s="8">
        <v>1699</v>
      </c>
      <c r="F143" s="8">
        <v>2999</v>
      </c>
      <c r="G143" s="9">
        <v>0.43</v>
      </c>
      <c r="H143" s="7">
        <v>4.4000000000000004</v>
      </c>
      <c r="I143" s="8">
        <v>24780</v>
      </c>
      <c r="J143" s="7" t="s">
        <v>240</v>
      </c>
      <c r="K143" s="7" t="s">
        <v>241</v>
      </c>
    </row>
    <row r="144" spans="1:11" x14ac:dyDescent="0.3">
      <c r="A144" s="7" t="s">
        <v>607</v>
      </c>
      <c r="B144" s="7" t="s">
        <v>608</v>
      </c>
      <c r="C144" s="7"/>
      <c r="D144" s="7" t="s">
        <v>230</v>
      </c>
      <c r="E144" s="7">
        <v>655</v>
      </c>
      <c r="F144" s="8">
        <v>1099</v>
      </c>
      <c r="G144" s="9">
        <v>0.4</v>
      </c>
      <c r="H144" s="7">
        <v>3.2</v>
      </c>
      <c r="I144" s="7">
        <v>285</v>
      </c>
      <c r="J144" s="7" t="s">
        <v>609</v>
      </c>
      <c r="K144" s="7" t="s">
        <v>610</v>
      </c>
    </row>
    <row r="145" spans="1:11" x14ac:dyDescent="0.3">
      <c r="A145" s="7" t="s">
        <v>611</v>
      </c>
      <c r="B145" s="7" t="s">
        <v>612</v>
      </c>
      <c r="C145" s="7"/>
      <c r="D145" s="7" t="s">
        <v>54</v>
      </c>
      <c r="E145" s="7">
        <v>749</v>
      </c>
      <c r="F145" s="8">
        <v>1339</v>
      </c>
      <c r="G145" s="9">
        <v>0.44</v>
      </c>
      <c r="H145" s="7">
        <v>4.2</v>
      </c>
      <c r="I145" s="8">
        <v>179692</v>
      </c>
      <c r="J145" s="7" t="s">
        <v>55</v>
      </c>
      <c r="K145" s="7" t="s">
        <v>56</v>
      </c>
    </row>
    <row r="146" spans="1:11" x14ac:dyDescent="0.3">
      <c r="A146" s="7" t="s">
        <v>613</v>
      </c>
      <c r="B146" s="7" t="s">
        <v>614</v>
      </c>
      <c r="C146" s="7"/>
      <c r="D146" s="7" t="s">
        <v>90</v>
      </c>
      <c r="E146" s="8">
        <v>9999</v>
      </c>
      <c r="F146" s="8">
        <v>12999</v>
      </c>
      <c r="G146" s="9">
        <v>0.23</v>
      </c>
      <c r="H146" s="7">
        <v>4.2</v>
      </c>
      <c r="I146" s="8">
        <v>6088</v>
      </c>
      <c r="J146" s="7" t="s">
        <v>615</v>
      </c>
      <c r="K146" s="7" t="s">
        <v>616</v>
      </c>
    </row>
    <row r="147" spans="1:11" x14ac:dyDescent="0.3">
      <c r="A147" s="7" t="s">
        <v>617</v>
      </c>
      <c r="B147" s="7" t="s">
        <v>618</v>
      </c>
      <c r="C147" s="7"/>
      <c r="D147" s="7" t="s">
        <v>230</v>
      </c>
      <c r="E147" s="7">
        <v>195</v>
      </c>
      <c r="F147" s="7">
        <v>499</v>
      </c>
      <c r="G147" s="9">
        <v>0.61</v>
      </c>
      <c r="H147" s="7">
        <v>3.7</v>
      </c>
      <c r="I147" s="8">
        <v>1383</v>
      </c>
      <c r="J147" s="7" t="s">
        <v>619</v>
      </c>
      <c r="K147" s="7" t="s">
        <v>620</v>
      </c>
    </row>
    <row r="148" spans="1:11" x14ac:dyDescent="0.3">
      <c r="A148" s="7" t="s">
        <v>621</v>
      </c>
      <c r="B148" s="7" t="s">
        <v>622</v>
      </c>
      <c r="C148" s="7" t="s">
        <v>247</v>
      </c>
      <c r="D148" s="7" t="s">
        <v>14</v>
      </c>
      <c r="E148" s="7">
        <v>999</v>
      </c>
      <c r="F148" s="8">
        <v>2100</v>
      </c>
      <c r="G148" s="9">
        <v>0.52</v>
      </c>
      <c r="H148" s="7">
        <v>4.5</v>
      </c>
      <c r="I148" s="8">
        <v>5492</v>
      </c>
      <c r="J148" s="7" t="s">
        <v>623</v>
      </c>
      <c r="K148" s="7" t="s">
        <v>624</v>
      </c>
    </row>
    <row r="149" spans="1:11" x14ac:dyDescent="0.3">
      <c r="A149" s="7" t="s">
        <v>625</v>
      </c>
      <c r="B149" s="7" t="s">
        <v>626</v>
      </c>
      <c r="C149" s="7" t="s">
        <v>627</v>
      </c>
      <c r="D149" s="7" t="s">
        <v>14</v>
      </c>
      <c r="E149" s="7">
        <v>499</v>
      </c>
      <c r="F149" s="7">
        <v>899</v>
      </c>
      <c r="G149" s="9">
        <v>0.44</v>
      </c>
      <c r="H149" s="7">
        <v>4.2</v>
      </c>
      <c r="I149" s="7">
        <v>919</v>
      </c>
      <c r="J149" s="7" t="s">
        <v>628</v>
      </c>
      <c r="K149" s="7" t="s">
        <v>629</v>
      </c>
    </row>
    <row r="150" spans="1:11" x14ac:dyDescent="0.3">
      <c r="A150" s="7" t="s">
        <v>630</v>
      </c>
      <c r="B150" s="7" t="s">
        <v>631</v>
      </c>
      <c r="C150" s="7"/>
      <c r="D150" s="7" t="s">
        <v>632</v>
      </c>
      <c r="E150" s="7">
        <v>416</v>
      </c>
      <c r="F150" s="7">
        <v>599</v>
      </c>
      <c r="G150" s="9">
        <v>0.31</v>
      </c>
      <c r="H150" s="7">
        <v>4.2</v>
      </c>
      <c r="I150" s="8">
        <v>30023</v>
      </c>
      <c r="J150" s="7" t="s">
        <v>633</v>
      </c>
      <c r="K150" s="7" t="s">
        <v>634</v>
      </c>
    </row>
    <row r="151" spans="1:11" x14ac:dyDescent="0.3">
      <c r="A151" s="7" t="s">
        <v>635</v>
      </c>
      <c r="B151" s="7" t="s">
        <v>636</v>
      </c>
      <c r="C151" s="7" t="s">
        <v>637</v>
      </c>
      <c r="D151" s="7" t="s">
        <v>14</v>
      </c>
      <c r="E151" s="7">
        <v>368</v>
      </c>
      <c r="F151" s="7">
        <v>699</v>
      </c>
      <c r="G151" s="9">
        <v>0.47</v>
      </c>
      <c r="H151" s="7">
        <v>4.2</v>
      </c>
      <c r="I151" s="7">
        <v>387</v>
      </c>
      <c r="J151" s="7" t="s">
        <v>638</v>
      </c>
      <c r="K151" s="7" t="s">
        <v>639</v>
      </c>
    </row>
    <row r="152" spans="1:11" x14ac:dyDescent="0.3">
      <c r="A152" s="7" t="s">
        <v>640</v>
      </c>
      <c r="B152" s="7" t="s">
        <v>641</v>
      </c>
      <c r="C152" s="7"/>
      <c r="D152" s="7" t="s">
        <v>90</v>
      </c>
      <c r="E152" s="8">
        <v>29990</v>
      </c>
      <c r="F152" s="8">
        <v>65000</v>
      </c>
      <c r="G152" s="9">
        <v>0.54</v>
      </c>
      <c r="H152" s="7">
        <v>4.0999999999999996</v>
      </c>
      <c r="I152" s="7">
        <v>211</v>
      </c>
      <c r="J152" s="7" t="s">
        <v>642</v>
      </c>
      <c r="K152" s="7" t="s">
        <v>643</v>
      </c>
    </row>
    <row r="153" spans="1:11" x14ac:dyDescent="0.3">
      <c r="A153" s="7" t="s">
        <v>644</v>
      </c>
      <c r="B153" s="7" t="s">
        <v>645</v>
      </c>
      <c r="C153" s="7" t="s">
        <v>646</v>
      </c>
      <c r="D153" s="7" t="s">
        <v>14</v>
      </c>
      <c r="E153" s="7">
        <v>339</v>
      </c>
      <c r="F153" s="8">
        <v>1099</v>
      </c>
      <c r="G153" s="9">
        <v>0.69</v>
      </c>
      <c r="H153" s="7">
        <v>4.3</v>
      </c>
      <c r="I153" s="7">
        <v>974</v>
      </c>
      <c r="J153" s="7" t="s">
        <v>163</v>
      </c>
      <c r="K153" s="7" t="s">
        <v>164</v>
      </c>
    </row>
    <row r="154" spans="1:11" x14ac:dyDescent="0.3">
      <c r="A154" s="7" t="s">
        <v>647</v>
      </c>
      <c r="B154" s="7" t="s">
        <v>648</v>
      </c>
      <c r="C154" s="7"/>
      <c r="D154" s="7" t="s">
        <v>90</v>
      </c>
      <c r="E154" s="8">
        <v>15490</v>
      </c>
      <c r="F154" s="8">
        <v>20900</v>
      </c>
      <c r="G154" s="9">
        <v>0.26</v>
      </c>
      <c r="H154" s="7">
        <v>4.3</v>
      </c>
      <c r="I154" s="8">
        <v>16299</v>
      </c>
      <c r="J154" s="7" t="s">
        <v>116</v>
      </c>
      <c r="K154" s="7" t="s">
        <v>117</v>
      </c>
    </row>
    <row r="155" spans="1:11" x14ac:dyDescent="0.3">
      <c r="A155" s="7" t="s">
        <v>649</v>
      </c>
      <c r="B155" s="7" t="s">
        <v>650</v>
      </c>
      <c r="C155" s="7" t="s">
        <v>651</v>
      </c>
      <c r="D155" s="7" t="s">
        <v>14</v>
      </c>
      <c r="E155" s="7">
        <v>499</v>
      </c>
      <c r="F155" s="8">
        <v>1299</v>
      </c>
      <c r="G155" s="9">
        <v>0.62</v>
      </c>
      <c r="H155" s="7">
        <v>4.3</v>
      </c>
      <c r="I155" s="8">
        <v>30411</v>
      </c>
      <c r="J155" s="7" t="s">
        <v>50</v>
      </c>
      <c r="K155" s="7" t="s">
        <v>51</v>
      </c>
    </row>
    <row r="156" spans="1:11" x14ac:dyDescent="0.3">
      <c r="A156" s="7" t="s">
        <v>652</v>
      </c>
      <c r="B156" s="7" t="s">
        <v>653</v>
      </c>
      <c r="C156" s="7"/>
      <c r="D156" s="7" t="s">
        <v>54</v>
      </c>
      <c r="E156" s="7">
        <v>249</v>
      </c>
      <c r="F156" s="7">
        <v>399</v>
      </c>
      <c r="G156" s="9">
        <v>0.38</v>
      </c>
      <c r="H156" s="7">
        <v>3.4</v>
      </c>
      <c r="I156" s="8">
        <v>4642</v>
      </c>
      <c r="J156" s="7" t="s">
        <v>654</v>
      </c>
      <c r="K156" s="7" t="s">
        <v>655</v>
      </c>
    </row>
    <row r="157" spans="1:11" x14ac:dyDescent="0.3">
      <c r="A157" s="7" t="s">
        <v>656</v>
      </c>
      <c r="B157" s="7" t="s">
        <v>657</v>
      </c>
      <c r="C157" s="7"/>
      <c r="D157" s="7" t="s">
        <v>230</v>
      </c>
      <c r="E157" s="7">
        <v>399</v>
      </c>
      <c r="F157" s="7">
        <v>799</v>
      </c>
      <c r="G157" s="9">
        <v>0.5</v>
      </c>
      <c r="H157" s="7">
        <v>4.3</v>
      </c>
      <c r="I157" s="7">
        <v>12</v>
      </c>
      <c r="J157" s="7" t="s">
        <v>658</v>
      </c>
      <c r="K157" s="7" t="s">
        <v>659</v>
      </c>
    </row>
    <row r="158" spans="1:11" x14ac:dyDescent="0.3">
      <c r="A158" s="7" t="s">
        <v>660</v>
      </c>
      <c r="B158" s="7" t="s">
        <v>661</v>
      </c>
      <c r="C158" s="7" t="s">
        <v>524</v>
      </c>
      <c r="D158" s="7" t="s">
        <v>14</v>
      </c>
      <c r="E158" s="8">
        <v>1499</v>
      </c>
      <c r="F158" s="8">
        <v>1999</v>
      </c>
      <c r="G158" s="9">
        <v>0.25</v>
      </c>
      <c r="H158" s="7">
        <v>4.4000000000000004</v>
      </c>
      <c r="I158" s="8">
        <v>1951</v>
      </c>
      <c r="J158" s="7" t="s">
        <v>525</v>
      </c>
      <c r="K158" s="7" t="s">
        <v>526</v>
      </c>
    </row>
    <row r="159" spans="1:11" x14ac:dyDescent="0.3">
      <c r="A159" s="7" t="s">
        <v>662</v>
      </c>
      <c r="B159" s="7" t="s">
        <v>663</v>
      </c>
      <c r="C159" s="7"/>
      <c r="D159" s="7" t="s">
        <v>664</v>
      </c>
      <c r="E159" s="8">
        <v>9490</v>
      </c>
      <c r="F159" s="8">
        <v>15990</v>
      </c>
      <c r="G159" s="9">
        <v>0.41</v>
      </c>
      <c r="H159" s="7">
        <v>3.9</v>
      </c>
      <c r="I159" s="8">
        <v>10480</v>
      </c>
      <c r="J159" s="7" t="s">
        <v>665</v>
      </c>
      <c r="K159" s="7" t="s">
        <v>666</v>
      </c>
    </row>
    <row r="160" spans="1:11" x14ac:dyDescent="0.3">
      <c r="A160" s="7" t="s">
        <v>667</v>
      </c>
      <c r="B160" s="7" t="s">
        <v>668</v>
      </c>
      <c r="C160" s="7"/>
      <c r="D160" s="7" t="s">
        <v>70</v>
      </c>
      <c r="E160" s="7">
        <v>637</v>
      </c>
      <c r="F160" s="8">
        <v>1499</v>
      </c>
      <c r="G160" s="9">
        <v>0.57999999999999996</v>
      </c>
      <c r="H160" s="7">
        <v>4.0999999999999996</v>
      </c>
      <c r="I160" s="7">
        <v>24</v>
      </c>
      <c r="J160" s="7" t="s">
        <v>669</v>
      </c>
      <c r="K160" s="7" t="s">
        <v>670</v>
      </c>
    </row>
    <row r="161" spans="1:11" x14ac:dyDescent="0.3">
      <c r="A161" s="7" t="s">
        <v>671</v>
      </c>
      <c r="B161" s="7" t="s">
        <v>672</v>
      </c>
      <c r="C161" s="7"/>
      <c r="D161" s="7" t="s">
        <v>230</v>
      </c>
      <c r="E161" s="7">
        <v>399</v>
      </c>
      <c r="F161" s="7">
        <v>899</v>
      </c>
      <c r="G161" s="9">
        <v>0.56000000000000005</v>
      </c>
      <c r="H161" s="7">
        <v>3.9</v>
      </c>
      <c r="I161" s="7">
        <v>254</v>
      </c>
      <c r="J161" s="7" t="s">
        <v>673</v>
      </c>
      <c r="K161" s="7" t="s">
        <v>674</v>
      </c>
    </row>
    <row r="162" spans="1:11" x14ac:dyDescent="0.3">
      <c r="A162" s="7" t="s">
        <v>675</v>
      </c>
      <c r="B162" s="7" t="s">
        <v>676</v>
      </c>
      <c r="C162" s="7"/>
      <c r="D162" s="7" t="s">
        <v>632</v>
      </c>
      <c r="E162" s="8">
        <v>1089</v>
      </c>
      <c r="F162" s="8">
        <v>1600</v>
      </c>
      <c r="G162" s="9">
        <v>0.32</v>
      </c>
      <c r="H162" s="7">
        <v>4</v>
      </c>
      <c r="I162" s="8">
        <v>3565</v>
      </c>
      <c r="J162" s="7" t="s">
        <v>677</v>
      </c>
      <c r="K162" s="7" t="s">
        <v>678</v>
      </c>
    </row>
    <row r="163" spans="1:11" x14ac:dyDescent="0.3">
      <c r="A163" s="7" t="s">
        <v>679</v>
      </c>
      <c r="B163" s="7" t="s">
        <v>680</v>
      </c>
      <c r="C163" s="7" t="s">
        <v>681</v>
      </c>
      <c r="D163" s="7" t="s">
        <v>14</v>
      </c>
      <c r="E163" s="7">
        <v>339</v>
      </c>
      <c r="F163" s="7">
        <v>999</v>
      </c>
      <c r="G163" s="9">
        <v>0.66</v>
      </c>
      <c r="H163" s="7">
        <v>4.3</v>
      </c>
      <c r="I163" s="8">
        <v>6255</v>
      </c>
      <c r="J163" s="7" t="s">
        <v>682</v>
      </c>
      <c r="K163" s="7" t="s">
        <v>683</v>
      </c>
    </row>
    <row r="164" spans="1:11" x14ac:dyDescent="0.3">
      <c r="A164" s="7" t="s">
        <v>684</v>
      </c>
      <c r="B164" s="7" t="s">
        <v>685</v>
      </c>
      <c r="C164" s="7" t="s">
        <v>686</v>
      </c>
      <c r="D164" s="7" t="s">
        <v>14</v>
      </c>
      <c r="E164" s="7">
        <v>149</v>
      </c>
      <c r="F164" s="7">
        <v>499</v>
      </c>
      <c r="G164" s="9">
        <v>0.7</v>
      </c>
      <c r="H164" s="7">
        <v>4</v>
      </c>
      <c r="I164" s="8">
        <v>7732</v>
      </c>
      <c r="J164" s="7" t="s">
        <v>336</v>
      </c>
      <c r="K164" s="7" t="s">
        <v>337</v>
      </c>
    </row>
    <row r="165" spans="1:11" x14ac:dyDescent="0.3">
      <c r="A165" s="7" t="s">
        <v>687</v>
      </c>
      <c r="B165" s="7" t="s">
        <v>688</v>
      </c>
      <c r="C165" s="7" t="s">
        <v>689</v>
      </c>
      <c r="D165" s="7" t="s">
        <v>14</v>
      </c>
      <c r="E165" s="7">
        <v>149</v>
      </c>
      <c r="F165" s="7">
        <v>399</v>
      </c>
      <c r="G165" s="9">
        <v>0.63</v>
      </c>
      <c r="H165" s="7">
        <v>3.9</v>
      </c>
      <c r="I165" s="7">
        <v>57</v>
      </c>
      <c r="J165" s="7" t="s">
        <v>690</v>
      </c>
      <c r="K165" s="7" t="s">
        <v>691</v>
      </c>
    </row>
    <row r="166" spans="1:11" x14ac:dyDescent="0.3">
      <c r="A166" s="7" t="s">
        <v>692</v>
      </c>
      <c r="B166" s="7" t="s">
        <v>693</v>
      </c>
      <c r="C166" s="7" t="s">
        <v>694</v>
      </c>
      <c r="D166" s="7" t="s">
        <v>14</v>
      </c>
      <c r="E166" s="7">
        <v>599</v>
      </c>
      <c r="F166" s="7">
        <v>849</v>
      </c>
      <c r="G166" s="9">
        <v>0.28999999999999998</v>
      </c>
      <c r="H166" s="7">
        <v>4.5</v>
      </c>
      <c r="I166" s="7">
        <v>577</v>
      </c>
      <c r="J166" s="7" t="s">
        <v>695</v>
      </c>
      <c r="K166" s="7" t="s">
        <v>696</v>
      </c>
    </row>
    <row r="167" spans="1:11" x14ac:dyDescent="0.3">
      <c r="A167" s="7" t="s">
        <v>697</v>
      </c>
      <c r="B167" s="7" t="s">
        <v>698</v>
      </c>
      <c r="C167" s="7"/>
      <c r="D167" s="7" t="s">
        <v>230</v>
      </c>
      <c r="E167" s="7">
        <v>299</v>
      </c>
      <c r="F167" s="8">
        <v>1199</v>
      </c>
      <c r="G167" s="9">
        <v>0.75</v>
      </c>
      <c r="H167" s="7">
        <v>3.9</v>
      </c>
      <c r="I167" s="8">
        <v>1193</v>
      </c>
      <c r="J167" s="7" t="s">
        <v>699</v>
      </c>
      <c r="K167" s="7" t="s">
        <v>700</v>
      </c>
    </row>
    <row r="168" spans="1:11" x14ac:dyDescent="0.3">
      <c r="A168" s="7" t="s">
        <v>701</v>
      </c>
      <c r="B168" s="7" t="s">
        <v>702</v>
      </c>
      <c r="C168" s="7" t="s">
        <v>703</v>
      </c>
      <c r="D168" s="7" t="s">
        <v>14</v>
      </c>
      <c r="E168" s="7">
        <v>399</v>
      </c>
      <c r="F168" s="8">
        <v>1299</v>
      </c>
      <c r="G168" s="9">
        <v>0.69</v>
      </c>
      <c r="H168" s="7">
        <v>4.2</v>
      </c>
      <c r="I168" s="8">
        <v>13120</v>
      </c>
      <c r="J168" s="7" t="s">
        <v>461</v>
      </c>
      <c r="K168" s="7" t="s">
        <v>462</v>
      </c>
    </row>
    <row r="169" spans="1:11" x14ac:dyDescent="0.3">
      <c r="A169" s="7" t="s">
        <v>704</v>
      </c>
      <c r="B169" s="7" t="s">
        <v>705</v>
      </c>
      <c r="C169" s="7"/>
      <c r="D169" s="7" t="s">
        <v>230</v>
      </c>
      <c r="E169" s="7">
        <v>339</v>
      </c>
      <c r="F169" s="8">
        <v>1999</v>
      </c>
      <c r="G169" s="9">
        <v>0.83</v>
      </c>
      <c r="H169" s="7">
        <v>4</v>
      </c>
      <c r="I169" s="7">
        <v>343</v>
      </c>
      <c r="J169" s="7" t="s">
        <v>706</v>
      </c>
      <c r="K169" s="7" t="s">
        <v>707</v>
      </c>
    </row>
    <row r="170" spans="1:11" x14ac:dyDescent="0.3">
      <c r="A170" s="7" t="s">
        <v>708</v>
      </c>
      <c r="B170" s="7" t="s">
        <v>709</v>
      </c>
      <c r="C170" s="7"/>
      <c r="D170" s="7" t="s">
        <v>90</v>
      </c>
      <c r="E170" s="8">
        <v>12499</v>
      </c>
      <c r="F170" s="8">
        <v>22990</v>
      </c>
      <c r="G170" s="9">
        <v>0.46</v>
      </c>
      <c r="H170" s="7">
        <v>4.3</v>
      </c>
      <c r="I170" s="8">
        <v>1611</v>
      </c>
      <c r="J170" s="7" t="s">
        <v>710</v>
      </c>
      <c r="K170" s="7" t="s">
        <v>711</v>
      </c>
    </row>
    <row r="171" spans="1:11" x14ac:dyDescent="0.3">
      <c r="A171" s="7" t="s">
        <v>712</v>
      </c>
      <c r="B171" s="7" t="s">
        <v>713</v>
      </c>
      <c r="C171" s="7" t="s">
        <v>714</v>
      </c>
      <c r="D171" s="7" t="s">
        <v>14</v>
      </c>
      <c r="E171" s="7">
        <v>249</v>
      </c>
      <c r="F171" s="7">
        <v>399</v>
      </c>
      <c r="G171" s="9">
        <v>0.38</v>
      </c>
      <c r="H171" s="7">
        <v>4</v>
      </c>
      <c r="I171" s="8">
        <v>6558</v>
      </c>
      <c r="J171" s="7" t="s">
        <v>715</v>
      </c>
      <c r="K171" s="7" t="s">
        <v>716</v>
      </c>
    </row>
    <row r="172" spans="1:11" x14ac:dyDescent="0.3">
      <c r="A172" s="7" t="s">
        <v>717</v>
      </c>
      <c r="B172" s="7" t="s">
        <v>718</v>
      </c>
      <c r="C172" s="7"/>
      <c r="D172" s="7" t="s">
        <v>54</v>
      </c>
      <c r="E172" s="8">
        <v>1399</v>
      </c>
      <c r="F172" s="8">
        <v>2499</v>
      </c>
      <c r="G172" s="9">
        <v>0.44</v>
      </c>
      <c r="H172" s="7">
        <v>4.4000000000000004</v>
      </c>
      <c r="I172" s="8">
        <v>23169</v>
      </c>
      <c r="J172" s="7" t="s">
        <v>719</v>
      </c>
      <c r="K172" s="7" t="s">
        <v>720</v>
      </c>
    </row>
    <row r="173" spans="1:11" x14ac:dyDescent="0.3">
      <c r="A173" s="7" t="s">
        <v>721</v>
      </c>
      <c r="B173" s="7" t="s">
        <v>722</v>
      </c>
      <c r="C173" s="7"/>
      <c r="D173" s="7" t="s">
        <v>90</v>
      </c>
      <c r="E173" s="8">
        <v>32999</v>
      </c>
      <c r="F173" s="8">
        <v>47990</v>
      </c>
      <c r="G173" s="9">
        <v>0.31</v>
      </c>
      <c r="H173" s="7">
        <v>4.3</v>
      </c>
      <c r="I173" s="8">
        <v>4703</v>
      </c>
      <c r="J173" s="7" t="s">
        <v>125</v>
      </c>
      <c r="K173" s="7" t="s">
        <v>126</v>
      </c>
    </row>
    <row r="174" spans="1:11" x14ac:dyDescent="0.3">
      <c r="A174" s="7" t="s">
        <v>723</v>
      </c>
      <c r="B174" s="7" t="s">
        <v>724</v>
      </c>
      <c r="C174" s="7" t="s">
        <v>350</v>
      </c>
      <c r="D174" s="7" t="s">
        <v>14</v>
      </c>
      <c r="E174" s="7">
        <v>149</v>
      </c>
      <c r="F174" s="7">
        <v>399</v>
      </c>
      <c r="G174" s="9">
        <v>0.63</v>
      </c>
      <c r="H174" s="7">
        <v>4</v>
      </c>
      <c r="I174" s="8">
        <v>1423</v>
      </c>
      <c r="J174" s="7" t="s">
        <v>351</v>
      </c>
      <c r="K174" s="7" t="s">
        <v>352</v>
      </c>
    </row>
    <row r="175" spans="1:11" x14ac:dyDescent="0.3">
      <c r="A175" s="7" t="s">
        <v>725</v>
      </c>
      <c r="B175" s="7" t="s">
        <v>726</v>
      </c>
      <c r="C175" s="7" t="s">
        <v>727</v>
      </c>
      <c r="D175" s="7" t="s">
        <v>14</v>
      </c>
      <c r="E175" s="7">
        <v>325</v>
      </c>
      <c r="F175" s="7">
        <v>999</v>
      </c>
      <c r="G175" s="9">
        <v>0.67</v>
      </c>
      <c r="H175" s="7">
        <v>4.3</v>
      </c>
      <c r="I175" s="8">
        <v>2651</v>
      </c>
      <c r="J175" s="7" t="s">
        <v>728</v>
      </c>
      <c r="K175" s="7" t="s">
        <v>729</v>
      </c>
    </row>
    <row r="176" spans="1:11" x14ac:dyDescent="0.3">
      <c r="A176" s="7" t="s">
        <v>730</v>
      </c>
      <c r="B176" s="7" t="s">
        <v>731</v>
      </c>
      <c r="C176" s="7" t="s">
        <v>732</v>
      </c>
      <c r="D176" s="7" t="s">
        <v>14</v>
      </c>
      <c r="E176" s="7">
        <v>399</v>
      </c>
      <c r="F176" s="8">
        <v>1999</v>
      </c>
      <c r="G176" s="9">
        <v>0.8</v>
      </c>
      <c r="H176" s="7">
        <v>5</v>
      </c>
      <c r="I176" s="7">
        <v>5</v>
      </c>
      <c r="J176" s="7" t="s">
        <v>733</v>
      </c>
      <c r="K176" s="7" t="s">
        <v>734</v>
      </c>
    </row>
    <row r="177" spans="1:11" x14ac:dyDescent="0.3">
      <c r="A177" s="7" t="s">
        <v>735</v>
      </c>
      <c r="B177" s="7" t="s">
        <v>736</v>
      </c>
      <c r="C177" s="7"/>
      <c r="D177" s="7" t="s">
        <v>54</v>
      </c>
      <c r="E177" s="7">
        <v>199</v>
      </c>
      <c r="F177" s="7">
        <v>499</v>
      </c>
      <c r="G177" s="9">
        <v>0.6</v>
      </c>
      <c r="H177" s="7">
        <v>3.7</v>
      </c>
      <c r="I177" s="7">
        <v>612</v>
      </c>
      <c r="J177" s="7" t="s">
        <v>737</v>
      </c>
      <c r="K177" s="7" t="s">
        <v>738</v>
      </c>
    </row>
    <row r="178" spans="1:11" x14ac:dyDescent="0.3">
      <c r="A178" s="7" t="s">
        <v>739</v>
      </c>
      <c r="B178" s="7" t="s">
        <v>740</v>
      </c>
      <c r="C178" s="7" t="s">
        <v>741</v>
      </c>
      <c r="D178" s="7" t="s">
        <v>14</v>
      </c>
      <c r="E178" s="7">
        <v>88</v>
      </c>
      <c r="F178" s="7">
        <v>299</v>
      </c>
      <c r="G178" s="9">
        <v>0.71</v>
      </c>
      <c r="H178" s="7">
        <v>4</v>
      </c>
      <c r="I178" s="8">
        <v>9378</v>
      </c>
      <c r="J178" s="7" t="s">
        <v>121</v>
      </c>
      <c r="K178" s="7" t="s">
        <v>742</v>
      </c>
    </row>
    <row r="179" spans="1:11" x14ac:dyDescent="0.3">
      <c r="A179" s="7" t="s">
        <v>743</v>
      </c>
      <c r="B179" s="7" t="s">
        <v>744</v>
      </c>
      <c r="C179" s="7" t="s">
        <v>745</v>
      </c>
      <c r="D179" s="7" t="s">
        <v>14</v>
      </c>
      <c r="E179" s="7">
        <v>399</v>
      </c>
      <c r="F179" s="8">
        <v>1099</v>
      </c>
      <c r="G179" s="9">
        <v>0.64</v>
      </c>
      <c r="H179" s="7">
        <v>4.0999999999999996</v>
      </c>
      <c r="I179" s="8">
        <v>2685</v>
      </c>
      <c r="J179" s="7" t="s">
        <v>603</v>
      </c>
      <c r="K179" s="7" t="s">
        <v>604</v>
      </c>
    </row>
    <row r="180" spans="1:11" x14ac:dyDescent="0.3">
      <c r="A180" s="7" t="s">
        <v>746</v>
      </c>
      <c r="B180" s="7" t="s">
        <v>747</v>
      </c>
      <c r="C180" s="7" t="s">
        <v>748</v>
      </c>
      <c r="D180" s="7" t="s">
        <v>14</v>
      </c>
      <c r="E180" s="7">
        <v>57.89</v>
      </c>
      <c r="F180" s="7">
        <v>199</v>
      </c>
      <c r="G180" s="9">
        <v>0.71</v>
      </c>
      <c r="H180" s="7">
        <v>4</v>
      </c>
      <c r="I180" s="8">
        <v>9378</v>
      </c>
      <c r="J180" s="7" t="s">
        <v>121</v>
      </c>
      <c r="K180" s="7" t="s">
        <v>122</v>
      </c>
    </row>
    <row r="181" spans="1:11" x14ac:dyDescent="0.3">
      <c r="A181" s="7" t="s">
        <v>749</v>
      </c>
      <c r="B181" s="7" t="s">
        <v>750</v>
      </c>
      <c r="C181" s="7"/>
      <c r="D181" s="7" t="s">
        <v>230</v>
      </c>
      <c r="E181" s="7">
        <v>799</v>
      </c>
      <c r="F181" s="8">
        <v>1999</v>
      </c>
      <c r="G181" s="9">
        <v>0.6</v>
      </c>
      <c r="H181" s="7">
        <v>3.3</v>
      </c>
      <c r="I181" s="7">
        <v>576</v>
      </c>
      <c r="J181" s="7" t="s">
        <v>751</v>
      </c>
      <c r="K181" s="7" t="s">
        <v>752</v>
      </c>
    </row>
    <row r="182" spans="1:11" x14ac:dyDescent="0.3">
      <c r="A182" s="7" t="s">
        <v>753</v>
      </c>
      <c r="B182" s="7" t="s">
        <v>754</v>
      </c>
      <c r="C182" s="7"/>
      <c r="D182" s="7" t="s">
        <v>230</v>
      </c>
      <c r="E182" s="7">
        <v>205</v>
      </c>
      <c r="F182" s="7">
        <v>499</v>
      </c>
      <c r="G182" s="9">
        <v>0.59</v>
      </c>
      <c r="H182" s="7">
        <v>3.8</v>
      </c>
      <c r="I182" s="7">
        <v>313</v>
      </c>
      <c r="J182" s="7" t="s">
        <v>755</v>
      </c>
      <c r="K182" s="7" t="s">
        <v>756</v>
      </c>
    </row>
    <row r="183" spans="1:11" x14ac:dyDescent="0.3">
      <c r="A183" s="7" t="s">
        <v>757</v>
      </c>
      <c r="B183" s="7" t="s">
        <v>758</v>
      </c>
      <c r="C183" s="7" t="s">
        <v>759</v>
      </c>
      <c r="D183" s="7" t="s">
        <v>14</v>
      </c>
      <c r="E183" s="7">
        <v>299</v>
      </c>
      <c r="F183" s="7">
        <v>699</v>
      </c>
      <c r="G183" s="9">
        <v>0.56999999999999995</v>
      </c>
      <c r="H183" s="7">
        <v>4.0999999999999996</v>
      </c>
      <c r="I183" s="8">
        <v>2957</v>
      </c>
      <c r="J183" s="7" t="s">
        <v>760</v>
      </c>
      <c r="K183" s="7" t="s">
        <v>761</v>
      </c>
    </row>
    <row r="184" spans="1:11" x14ac:dyDescent="0.3">
      <c r="A184" s="7" t="s">
        <v>762</v>
      </c>
      <c r="B184" s="7" t="s">
        <v>763</v>
      </c>
      <c r="C184" s="7" t="s">
        <v>764</v>
      </c>
      <c r="D184" s="7" t="s">
        <v>14</v>
      </c>
      <c r="E184" s="7">
        <v>849</v>
      </c>
      <c r="F184" s="7">
        <v>999</v>
      </c>
      <c r="G184" s="9">
        <v>0.15</v>
      </c>
      <c r="H184" s="7">
        <v>4.0999999999999996</v>
      </c>
      <c r="I184" s="8">
        <v>6736</v>
      </c>
      <c r="J184" s="7" t="s">
        <v>765</v>
      </c>
      <c r="K184" s="7" t="s">
        <v>766</v>
      </c>
    </row>
    <row r="185" spans="1:11" x14ac:dyDescent="0.3">
      <c r="A185" s="7" t="s">
        <v>767</v>
      </c>
      <c r="B185" s="7" t="s">
        <v>768</v>
      </c>
      <c r="C185" s="7" t="s">
        <v>769</v>
      </c>
      <c r="D185" s="7" t="s">
        <v>14</v>
      </c>
      <c r="E185" s="7">
        <v>949</v>
      </c>
      <c r="F185" s="8">
        <v>1999</v>
      </c>
      <c r="G185" s="9">
        <v>0.53</v>
      </c>
      <c r="H185" s="7">
        <v>4.4000000000000004</v>
      </c>
      <c r="I185" s="8">
        <v>13552</v>
      </c>
      <c r="J185" s="7" t="s">
        <v>182</v>
      </c>
      <c r="K185" s="7" t="s">
        <v>183</v>
      </c>
    </row>
    <row r="186" spans="1:11" x14ac:dyDescent="0.3">
      <c r="A186" s="7" t="s">
        <v>770</v>
      </c>
      <c r="B186" s="7" t="s">
        <v>771</v>
      </c>
      <c r="C186" s="7" t="s">
        <v>772</v>
      </c>
      <c r="D186" s="7" t="s">
        <v>14</v>
      </c>
      <c r="E186" s="7">
        <v>499</v>
      </c>
      <c r="F186" s="8">
        <v>1200</v>
      </c>
      <c r="G186" s="9">
        <v>0.57999999999999996</v>
      </c>
      <c r="H186" s="7">
        <v>4.3</v>
      </c>
      <c r="I186" s="8">
        <v>5451</v>
      </c>
      <c r="J186" s="7" t="s">
        <v>773</v>
      </c>
      <c r="K186" s="7" t="s">
        <v>774</v>
      </c>
    </row>
    <row r="187" spans="1:11" x14ac:dyDescent="0.3">
      <c r="A187" s="7" t="s">
        <v>775</v>
      </c>
      <c r="B187" s="7" t="s">
        <v>776</v>
      </c>
      <c r="C187" s="7" t="s">
        <v>777</v>
      </c>
      <c r="D187" s="7" t="s">
        <v>14</v>
      </c>
      <c r="E187" s="7">
        <v>299</v>
      </c>
      <c r="F187" s="7">
        <v>485</v>
      </c>
      <c r="G187" s="9">
        <v>0.38</v>
      </c>
      <c r="H187" s="7">
        <v>4.3</v>
      </c>
      <c r="I187" s="8">
        <v>10911</v>
      </c>
      <c r="J187" s="7" t="s">
        <v>778</v>
      </c>
      <c r="K187" s="7" t="s">
        <v>779</v>
      </c>
    </row>
    <row r="188" spans="1:11" x14ac:dyDescent="0.3">
      <c r="A188" s="7" t="s">
        <v>780</v>
      </c>
      <c r="B188" s="7" t="s">
        <v>781</v>
      </c>
      <c r="C188" s="7" t="s">
        <v>769</v>
      </c>
      <c r="D188" s="7" t="s">
        <v>14</v>
      </c>
      <c r="E188" s="7">
        <v>949</v>
      </c>
      <c r="F188" s="8">
        <v>1999</v>
      </c>
      <c r="G188" s="9">
        <v>0.53</v>
      </c>
      <c r="H188" s="7">
        <v>4.4000000000000004</v>
      </c>
      <c r="I188" s="8">
        <v>13552</v>
      </c>
      <c r="J188" s="7" t="s">
        <v>182</v>
      </c>
      <c r="K188" s="7" t="s">
        <v>183</v>
      </c>
    </row>
    <row r="189" spans="1:11" x14ac:dyDescent="0.3">
      <c r="A189" s="7" t="s">
        <v>782</v>
      </c>
      <c r="B189" s="7" t="s">
        <v>783</v>
      </c>
      <c r="C189" s="7" t="s">
        <v>784</v>
      </c>
      <c r="D189" s="7" t="s">
        <v>14</v>
      </c>
      <c r="E189" s="7">
        <v>379</v>
      </c>
      <c r="F189" s="8">
        <v>1099</v>
      </c>
      <c r="G189" s="9">
        <v>0.66</v>
      </c>
      <c r="H189" s="7">
        <v>4.3</v>
      </c>
      <c r="I189" s="8">
        <v>2806</v>
      </c>
      <c r="J189" s="7" t="s">
        <v>466</v>
      </c>
      <c r="K189" s="7" t="s">
        <v>467</v>
      </c>
    </row>
    <row r="190" spans="1:11" x14ac:dyDescent="0.3">
      <c r="A190" s="7" t="s">
        <v>785</v>
      </c>
      <c r="B190" s="7" t="s">
        <v>786</v>
      </c>
      <c r="C190" s="7"/>
      <c r="D190" s="7" t="s">
        <v>90</v>
      </c>
      <c r="E190" s="8">
        <v>8990</v>
      </c>
      <c r="F190" s="8">
        <v>18990</v>
      </c>
      <c r="G190" s="9">
        <v>0.53</v>
      </c>
      <c r="H190" s="7">
        <v>3.9</v>
      </c>
      <c r="I190" s="7">
        <v>350</v>
      </c>
      <c r="J190" s="7" t="s">
        <v>787</v>
      </c>
      <c r="K190" s="7" t="s">
        <v>788</v>
      </c>
    </row>
    <row r="191" spans="1:11" x14ac:dyDescent="0.3">
      <c r="A191" s="7" t="s">
        <v>789</v>
      </c>
      <c r="B191" s="7" t="s">
        <v>790</v>
      </c>
      <c r="C191" s="7"/>
      <c r="D191" s="7" t="s">
        <v>632</v>
      </c>
      <c r="E191" s="7">
        <v>486</v>
      </c>
      <c r="F191" s="8">
        <v>1999</v>
      </c>
      <c r="G191" s="9">
        <v>0.76</v>
      </c>
      <c r="H191" s="7">
        <v>4.2</v>
      </c>
      <c r="I191" s="8">
        <v>30023</v>
      </c>
      <c r="J191" s="7" t="s">
        <v>633</v>
      </c>
      <c r="K191" s="7" t="s">
        <v>634</v>
      </c>
    </row>
    <row r="192" spans="1:11" x14ac:dyDescent="0.3">
      <c r="A192" s="7" t="s">
        <v>791</v>
      </c>
      <c r="B192" s="7" t="s">
        <v>792</v>
      </c>
      <c r="C192" s="7"/>
      <c r="D192" s="7" t="s">
        <v>252</v>
      </c>
      <c r="E192" s="8">
        <v>5699</v>
      </c>
      <c r="F192" s="8">
        <v>11000</v>
      </c>
      <c r="G192" s="9">
        <v>0.48</v>
      </c>
      <c r="H192" s="7">
        <v>4.2</v>
      </c>
      <c r="I192" s="8">
        <v>4003</v>
      </c>
      <c r="J192" s="7" t="s">
        <v>253</v>
      </c>
      <c r="K192" s="7" t="s">
        <v>793</v>
      </c>
    </row>
    <row r="193" spans="1:11" x14ac:dyDescent="0.3">
      <c r="A193" s="7" t="s">
        <v>794</v>
      </c>
      <c r="B193" s="7" t="s">
        <v>795</v>
      </c>
      <c r="C193" s="7" t="s">
        <v>796</v>
      </c>
      <c r="D193" s="7" t="s">
        <v>14</v>
      </c>
      <c r="E193" s="7">
        <v>709</v>
      </c>
      <c r="F193" s="8">
        <v>1999</v>
      </c>
      <c r="G193" s="9">
        <v>0.65</v>
      </c>
      <c r="H193" s="7">
        <v>4.0999999999999996</v>
      </c>
      <c r="I193" s="8">
        <v>178817</v>
      </c>
      <c r="J193" s="7" t="s">
        <v>797</v>
      </c>
      <c r="K193" s="7" t="s">
        <v>798</v>
      </c>
    </row>
    <row r="194" spans="1:11" x14ac:dyDescent="0.3">
      <c r="A194" s="7" t="s">
        <v>799</v>
      </c>
      <c r="B194" s="7" t="s">
        <v>800</v>
      </c>
      <c r="C194" s="7"/>
      <c r="D194" s="7" t="s">
        <v>90</v>
      </c>
      <c r="E194" s="8">
        <v>47990</v>
      </c>
      <c r="F194" s="8">
        <v>70900</v>
      </c>
      <c r="G194" s="9">
        <v>0.32</v>
      </c>
      <c r="H194" s="7">
        <v>4.3</v>
      </c>
      <c r="I194" s="8">
        <v>7109</v>
      </c>
      <c r="J194" s="7" t="s">
        <v>284</v>
      </c>
      <c r="K194" s="7" t="s">
        <v>285</v>
      </c>
    </row>
    <row r="195" spans="1:11" x14ac:dyDescent="0.3">
      <c r="A195" s="7" t="s">
        <v>801</v>
      </c>
      <c r="B195" s="7" t="s">
        <v>802</v>
      </c>
      <c r="C195" s="7"/>
      <c r="D195" s="7" t="s">
        <v>230</v>
      </c>
      <c r="E195" s="7">
        <v>299</v>
      </c>
      <c r="F195" s="8">
        <v>1199</v>
      </c>
      <c r="G195" s="9">
        <v>0.75</v>
      </c>
      <c r="H195" s="7">
        <v>3.7</v>
      </c>
      <c r="I195" s="7">
        <v>490</v>
      </c>
      <c r="J195" s="7" t="s">
        <v>803</v>
      </c>
      <c r="K195" s="7" t="s">
        <v>804</v>
      </c>
    </row>
    <row r="196" spans="1:11" x14ac:dyDescent="0.3">
      <c r="A196" s="7" t="s">
        <v>805</v>
      </c>
      <c r="B196" s="7" t="s">
        <v>806</v>
      </c>
      <c r="C196" s="7" t="s">
        <v>807</v>
      </c>
      <c r="D196" s="7" t="s">
        <v>14</v>
      </c>
      <c r="E196" s="7">
        <v>320</v>
      </c>
      <c r="F196" s="7">
        <v>599</v>
      </c>
      <c r="G196" s="9">
        <v>0.47</v>
      </c>
      <c r="H196" s="7">
        <v>4.0999999999999996</v>
      </c>
      <c r="I196" s="7">
        <v>491</v>
      </c>
      <c r="J196" s="7" t="s">
        <v>808</v>
      </c>
      <c r="K196" s="7" t="s">
        <v>809</v>
      </c>
    </row>
    <row r="197" spans="1:11" x14ac:dyDescent="0.3">
      <c r="A197" s="7" t="s">
        <v>810</v>
      </c>
      <c r="B197" s="7" t="s">
        <v>811</v>
      </c>
      <c r="C197" s="7" t="e">
        <v>#N/A</v>
      </c>
      <c r="D197" s="7" t="s">
        <v>14</v>
      </c>
      <c r="E197" s="7">
        <v>139</v>
      </c>
      <c r="F197" s="7">
        <v>549</v>
      </c>
      <c r="G197" s="9">
        <v>0.75</v>
      </c>
      <c r="H197" s="7">
        <v>3.9</v>
      </c>
      <c r="I197" s="7">
        <v>61</v>
      </c>
      <c r="J197" s="7" t="s">
        <v>812</v>
      </c>
      <c r="K197" s="7" t="s">
        <v>813</v>
      </c>
    </row>
    <row r="198" spans="1:11" x14ac:dyDescent="0.3">
      <c r="A198" s="7" t="s">
        <v>814</v>
      </c>
      <c r="B198" s="7" t="s">
        <v>815</v>
      </c>
      <c r="C198" s="7" t="s">
        <v>816</v>
      </c>
      <c r="D198" s="7" t="s">
        <v>14</v>
      </c>
      <c r="E198" s="7">
        <v>129</v>
      </c>
      <c r="F198" s="7">
        <v>249</v>
      </c>
      <c r="G198" s="9">
        <v>0.48</v>
      </c>
      <c r="H198" s="7">
        <v>4</v>
      </c>
      <c r="I198" s="8">
        <v>9378</v>
      </c>
      <c r="J198" s="7" t="s">
        <v>121</v>
      </c>
      <c r="K198" s="7" t="s">
        <v>122</v>
      </c>
    </row>
    <row r="199" spans="1:11" x14ac:dyDescent="0.3">
      <c r="A199" s="7" t="s">
        <v>817</v>
      </c>
      <c r="B199" s="7" t="s">
        <v>818</v>
      </c>
      <c r="C199" s="7"/>
      <c r="D199" s="7" t="s">
        <v>90</v>
      </c>
      <c r="E199" s="8">
        <v>24999</v>
      </c>
      <c r="F199" s="8">
        <v>35999</v>
      </c>
      <c r="G199" s="9">
        <v>0.31</v>
      </c>
      <c r="H199" s="7">
        <v>4.2</v>
      </c>
      <c r="I199" s="8">
        <v>32840</v>
      </c>
      <c r="J199" s="7" t="s">
        <v>91</v>
      </c>
      <c r="K199" s="7" t="s">
        <v>819</v>
      </c>
    </row>
    <row r="200" spans="1:11" x14ac:dyDescent="0.3">
      <c r="A200" s="7" t="s">
        <v>820</v>
      </c>
      <c r="B200" s="7" t="s">
        <v>821</v>
      </c>
      <c r="C200" s="7" t="s">
        <v>822</v>
      </c>
      <c r="D200" s="7" t="s">
        <v>14</v>
      </c>
      <c r="E200" s="7">
        <v>999</v>
      </c>
      <c r="F200" s="8">
        <v>1699</v>
      </c>
      <c r="G200" s="9">
        <v>0.41</v>
      </c>
      <c r="H200" s="7">
        <v>4.4000000000000004</v>
      </c>
      <c r="I200" s="8">
        <v>7318</v>
      </c>
      <c r="J200" s="7" t="s">
        <v>823</v>
      </c>
      <c r="K200" s="7" t="s">
        <v>824</v>
      </c>
    </row>
    <row r="201" spans="1:11" x14ac:dyDescent="0.3">
      <c r="A201" s="7" t="s">
        <v>825</v>
      </c>
      <c r="B201" s="7" t="s">
        <v>826</v>
      </c>
      <c r="C201" s="7" t="s">
        <v>827</v>
      </c>
      <c r="D201" s="7" t="s">
        <v>14</v>
      </c>
      <c r="E201" s="7">
        <v>225</v>
      </c>
      <c r="F201" s="7">
        <v>499</v>
      </c>
      <c r="G201" s="9">
        <v>0.55000000000000004</v>
      </c>
      <c r="H201" s="7">
        <v>4.0999999999999996</v>
      </c>
      <c r="I201" s="7">
        <v>789</v>
      </c>
      <c r="J201" s="7" t="s">
        <v>828</v>
      </c>
      <c r="K201" s="7" t="s">
        <v>829</v>
      </c>
    </row>
    <row r="202" spans="1:11" x14ac:dyDescent="0.3">
      <c r="A202" s="7" t="s">
        <v>830</v>
      </c>
      <c r="B202" s="7" t="s">
        <v>831</v>
      </c>
      <c r="C202" s="7"/>
      <c r="D202" s="7" t="s">
        <v>230</v>
      </c>
      <c r="E202" s="7">
        <v>547</v>
      </c>
      <c r="F202" s="8">
        <v>2999</v>
      </c>
      <c r="G202" s="9">
        <v>0.82</v>
      </c>
      <c r="H202" s="7">
        <v>4.3</v>
      </c>
      <c r="I202" s="7">
        <v>407</v>
      </c>
      <c r="J202" s="7" t="s">
        <v>832</v>
      </c>
      <c r="K202" s="7" t="s">
        <v>833</v>
      </c>
    </row>
    <row r="203" spans="1:11" x14ac:dyDescent="0.3">
      <c r="A203" s="7" t="s">
        <v>834</v>
      </c>
      <c r="B203" s="7" t="s">
        <v>835</v>
      </c>
      <c r="C203" s="7" t="s">
        <v>836</v>
      </c>
      <c r="D203" s="7" t="s">
        <v>14</v>
      </c>
      <c r="E203" s="7">
        <v>259</v>
      </c>
      <c r="F203" s="7">
        <v>699</v>
      </c>
      <c r="G203" s="9">
        <v>0.63</v>
      </c>
      <c r="H203" s="7">
        <v>3.8</v>
      </c>
      <c r="I203" s="8">
        <v>2399</v>
      </c>
      <c r="J203" s="7" t="s">
        <v>837</v>
      </c>
      <c r="K203" s="7" t="s">
        <v>838</v>
      </c>
    </row>
    <row r="204" spans="1:11" x14ac:dyDescent="0.3">
      <c r="A204" s="7" t="s">
        <v>839</v>
      </c>
      <c r="B204" s="7" t="s">
        <v>840</v>
      </c>
      <c r="C204" s="7"/>
      <c r="D204" s="7" t="s">
        <v>230</v>
      </c>
      <c r="E204" s="7">
        <v>239</v>
      </c>
      <c r="F204" s="7">
        <v>699</v>
      </c>
      <c r="G204" s="9">
        <v>0.66</v>
      </c>
      <c r="H204" s="7">
        <v>4.4000000000000004</v>
      </c>
      <c r="I204" s="8">
        <v>2640</v>
      </c>
      <c r="J204" s="7" t="s">
        <v>841</v>
      </c>
      <c r="K204" s="7" t="s">
        <v>842</v>
      </c>
    </row>
    <row r="205" spans="1:11" x14ac:dyDescent="0.3">
      <c r="A205" s="7" t="s">
        <v>843</v>
      </c>
      <c r="B205" s="7" t="s">
        <v>844</v>
      </c>
      <c r="C205" s="7"/>
      <c r="D205" s="7" t="s">
        <v>230</v>
      </c>
      <c r="E205" s="7">
        <v>349</v>
      </c>
      <c r="F205" s="7">
        <v>999</v>
      </c>
      <c r="G205" s="9">
        <v>0.65</v>
      </c>
      <c r="H205" s="7">
        <v>4</v>
      </c>
      <c r="I205" s="7">
        <v>839</v>
      </c>
      <c r="J205" s="7" t="s">
        <v>845</v>
      </c>
      <c r="K205" s="7" t="s">
        <v>846</v>
      </c>
    </row>
    <row r="206" spans="1:11" x14ac:dyDescent="0.3">
      <c r="A206" s="7" t="s">
        <v>847</v>
      </c>
      <c r="B206" s="7" t="s">
        <v>848</v>
      </c>
      <c r="C206" s="7"/>
      <c r="D206" s="7" t="s">
        <v>70</v>
      </c>
      <c r="E206" s="7">
        <v>467</v>
      </c>
      <c r="F206" s="7">
        <v>599</v>
      </c>
      <c r="G206" s="9">
        <v>0.22</v>
      </c>
      <c r="H206" s="7">
        <v>4.4000000000000004</v>
      </c>
      <c r="I206" s="8">
        <v>44054</v>
      </c>
      <c r="J206" s="7" t="s">
        <v>849</v>
      </c>
      <c r="K206" s="7" t="s">
        <v>850</v>
      </c>
    </row>
    <row r="207" spans="1:11" x14ac:dyDescent="0.3">
      <c r="A207" s="7" t="s">
        <v>851</v>
      </c>
      <c r="B207" s="7" t="s">
        <v>852</v>
      </c>
      <c r="C207" s="7" t="s">
        <v>853</v>
      </c>
      <c r="D207" s="7" t="s">
        <v>14</v>
      </c>
      <c r="E207" s="7">
        <v>449</v>
      </c>
      <c r="F207" s="7">
        <v>599</v>
      </c>
      <c r="G207" s="9">
        <v>0.25</v>
      </c>
      <c r="H207" s="7">
        <v>4</v>
      </c>
      <c r="I207" s="8">
        <v>3231</v>
      </c>
      <c r="J207" s="7" t="s">
        <v>854</v>
      </c>
      <c r="K207" s="7" t="s">
        <v>855</v>
      </c>
    </row>
    <row r="208" spans="1:11" x14ac:dyDescent="0.3">
      <c r="A208" s="7" t="s">
        <v>856</v>
      </c>
      <c r="B208" s="7" t="s">
        <v>857</v>
      </c>
      <c r="C208" s="7"/>
      <c r="D208" s="7" t="s">
        <v>90</v>
      </c>
      <c r="E208" s="8">
        <v>11990</v>
      </c>
      <c r="F208" s="8">
        <v>31990</v>
      </c>
      <c r="G208" s="9">
        <v>0.63</v>
      </c>
      <c r="H208" s="7">
        <v>4.2</v>
      </c>
      <c r="I208" s="7">
        <v>64</v>
      </c>
      <c r="J208" s="7" t="s">
        <v>858</v>
      </c>
      <c r="K208" s="7" t="s">
        <v>859</v>
      </c>
    </row>
    <row r="209" spans="1:11" x14ac:dyDescent="0.3">
      <c r="A209" s="7" t="s">
        <v>860</v>
      </c>
      <c r="B209" s="7" t="s">
        <v>861</v>
      </c>
      <c r="C209" s="7" t="s">
        <v>862</v>
      </c>
      <c r="D209" s="7" t="s">
        <v>14</v>
      </c>
      <c r="E209" s="7">
        <v>350</v>
      </c>
      <c r="F209" s="7">
        <v>599</v>
      </c>
      <c r="G209" s="9">
        <v>0.42</v>
      </c>
      <c r="H209" s="7">
        <v>3.9</v>
      </c>
      <c r="I209" s="8">
        <v>8314</v>
      </c>
      <c r="J209" s="7" t="s">
        <v>863</v>
      </c>
      <c r="K209" s="7" t="s">
        <v>864</v>
      </c>
    </row>
    <row r="210" spans="1:11" x14ac:dyDescent="0.3">
      <c r="A210" s="7" t="s">
        <v>865</v>
      </c>
      <c r="B210" s="7" t="s">
        <v>866</v>
      </c>
      <c r="C210" s="7" t="s">
        <v>867</v>
      </c>
      <c r="D210" s="7" t="s">
        <v>14</v>
      </c>
      <c r="E210" s="7">
        <v>252</v>
      </c>
      <c r="F210" s="7">
        <v>999</v>
      </c>
      <c r="G210" s="9">
        <v>0.75</v>
      </c>
      <c r="H210" s="7">
        <v>3.7</v>
      </c>
      <c r="I210" s="8">
        <v>2249</v>
      </c>
      <c r="J210" s="7" t="s">
        <v>868</v>
      </c>
      <c r="K210" s="7" t="s">
        <v>869</v>
      </c>
    </row>
    <row r="211" spans="1:11" x14ac:dyDescent="0.3">
      <c r="A211" s="7" t="s">
        <v>870</v>
      </c>
      <c r="B211" s="7" t="s">
        <v>871</v>
      </c>
      <c r="C211" s="7"/>
      <c r="D211" s="7" t="s">
        <v>230</v>
      </c>
      <c r="E211" s="7">
        <v>204</v>
      </c>
      <c r="F211" s="7">
        <v>599</v>
      </c>
      <c r="G211" s="9">
        <v>0.66</v>
      </c>
      <c r="H211" s="7">
        <v>3.6</v>
      </c>
      <c r="I211" s="7">
        <v>339</v>
      </c>
      <c r="J211" s="7" t="s">
        <v>872</v>
      </c>
      <c r="K211" s="7" t="s">
        <v>873</v>
      </c>
    </row>
    <row r="212" spans="1:11" x14ac:dyDescent="0.3">
      <c r="A212" s="7" t="s">
        <v>874</v>
      </c>
      <c r="B212" s="7" t="s">
        <v>875</v>
      </c>
      <c r="C212" s="7"/>
      <c r="D212" s="7" t="s">
        <v>664</v>
      </c>
      <c r="E212" s="8">
        <v>6490</v>
      </c>
      <c r="F212" s="8">
        <v>9990</v>
      </c>
      <c r="G212" s="9">
        <v>0.35</v>
      </c>
      <c r="H212" s="7">
        <v>4</v>
      </c>
      <c r="I212" s="7">
        <v>27</v>
      </c>
      <c r="J212" s="7" t="s">
        <v>876</v>
      </c>
      <c r="K212" s="7" t="s">
        <v>877</v>
      </c>
    </row>
    <row r="213" spans="1:11" x14ac:dyDescent="0.3">
      <c r="A213" s="7" t="s">
        <v>878</v>
      </c>
      <c r="B213" s="7" t="s">
        <v>879</v>
      </c>
      <c r="C213" s="7"/>
      <c r="D213" s="7" t="s">
        <v>230</v>
      </c>
      <c r="E213" s="7">
        <v>235</v>
      </c>
      <c r="F213" s="7">
        <v>599</v>
      </c>
      <c r="G213" s="9">
        <v>0.61</v>
      </c>
      <c r="H213" s="7">
        <v>3.5</v>
      </c>
      <c r="I213" s="7">
        <v>197</v>
      </c>
      <c r="J213" s="7" t="s">
        <v>880</v>
      </c>
      <c r="K213" s="7" t="s">
        <v>881</v>
      </c>
    </row>
    <row r="214" spans="1:11" x14ac:dyDescent="0.3">
      <c r="A214" s="7" t="s">
        <v>882</v>
      </c>
      <c r="B214" s="7" t="s">
        <v>883</v>
      </c>
      <c r="C214" s="7" t="s">
        <v>884</v>
      </c>
      <c r="D214" s="7" t="s">
        <v>14</v>
      </c>
      <c r="E214" s="7">
        <v>299</v>
      </c>
      <c r="F214" s="7">
        <v>800</v>
      </c>
      <c r="G214" s="9">
        <v>0.63</v>
      </c>
      <c r="H214" s="7">
        <v>4.5</v>
      </c>
      <c r="I214" s="8">
        <v>74977</v>
      </c>
      <c r="J214" s="7" t="s">
        <v>153</v>
      </c>
      <c r="K214" s="7" t="s">
        <v>154</v>
      </c>
    </row>
    <row r="215" spans="1:11" x14ac:dyDescent="0.3">
      <c r="A215" s="7" t="s">
        <v>885</v>
      </c>
      <c r="B215" s="7" t="s">
        <v>886</v>
      </c>
      <c r="C215" s="7" t="s">
        <v>887</v>
      </c>
      <c r="D215" s="7" t="s">
        <v>14</v>
      </c>
      <c r="E215" s="7">
        <v>799</v>
      </c>
      <c r="F215" s="8">
        <v>1999</v>
      </c>
      <c r="G215" s="9">
        <v>0.6</v>
      </c>
      <c r="H215" s="7">
        <v>4.2</v>
      </c>
      <c r="I215" s="8">
        <v>8583</v>
      </c>
      <c r="J215" s="7" t="s">
        <v>888</v>
      </c>
      <c r="K215" s="7" t="s">
        <v>889</v>
      </c>
    </row>
    <row r="216" spans="1:11" x14ac:dyDescent="0.3">
      <c r="A216" s="7" t="s">
        <v>890</v>
      </c>
      <c r="B216" s="7" t="s">
        <v>891</v>
      </c>
      <c r="C216" s="7"/>
      <c r="D216" s="7" t="s">
        <v>230</v>
      </c>
      <c r="E216" s="7">
        <v>299</v>
      </c>
      <c r="F216" s="7">
        <v>999</v>
      </c>
      <c r="G216" s="9">
        <v>0.7</v>
      </c>
      <c r="H216" s="7">
        <v>3.8</v>
      </c>
      <c r="I216" s="7">
        <v>928</v>
      </c>
      <c r="J216" s="7" t="s">
        <v>892</v>
      </c>
      <c r="K216" s="7" t="s">
        <v>893</v>
      </c>
    </row>
    <row r="217" spans="1:11" x14ac:dyDescent="0.3">
      <c r="A217" s="7" t="s">
        <v>894</v>
      </c>
      <c r="B217" s="7" t="s">
        <v>895</v>
      </c>
      <c r="C217" s="7"/>
      <c r="D217" s="7" t="s">
        <v>252</v>
      </c>
      <c r="E217" s="8">
        <v>6999</v>
      </c>
      <c r="F217" s="8">
        <v>16990</v>
      </c>
      <c r="G217" s="9">
        <v>0.59</v>
      </c>
      <c r="H217" s="7">
        <v>3.8</v>
      </c>
      <c r="I217" s="7">
        <v>110</v>
      </c>
      <c r="J217" s="7" t="s">
        <v>896</v>
      </c>
      <c r="K217" s="7" t="s">
        <v>897</v>
      </c>
    </row>
    <row r="218" spans="1:11" x14ac:dyDescent="0.3">
      <c r="A218" s="7" t="s">
        <v>898</v>
      </c>
      <c r="B218" s="7" t="s">
        <v>899</v>
      </c>
      <c r="C218" s="7"/>
      <c r="D218" s="7" t="s">
        <v>90</v>
      </c>
      <c r="E218" s="8">
        <v>42999</v>
      </c>
      <c r="F218" s="8">
        <v>59999</v>
      </c>
      <c r="G218" s="9">
        <v>0.28000000000000003</v>
      </c>
      <c r="H218" s="7">
        <v>4.0999999999999996</v>
      </c>
      <c r="I218" s="8">
        <v>6753</v>
      </c>
      <c r="J218" s="7" t="s">
        <v>900</v>
      </c>
      <c r="K218" s="7" t="s">
        <v>901</v>
      </c>
    </row>
    <row r="219" spans="1:11" x14ac:dyDescent="0.3">
      <c r="A219" s="7" t="s">
        <v>902</v>
      </c>
      <c r="B219" s="7" t="s">
        <v>903</v>
      </c>
      <c r="C219" s="7"/>
      <c r="D219" s="7" t="s">
        <v>70</v>
      </c>
      <c r="E219" s="7">
        <v>173</v>
      </c>
      <c r="F219" s="7">
        <v>999</v>
      </c>
      <c r="G219" s="9">
        <v>0.83</v>
      </c>
      <c r="H219" s="7">
        <v>4.3</v>
      </c>
      <c r="I219" s="8">
        <v>1237</v>
      </c>
      <c r="J219" s="7" t="s">
        <v>904</v>
      </c>
      <c r="K219" s="7" t="s">
        <v>905</v>
      </c>
    </row>
    <row r="220" spans="1:11" x14ac:dyDescent="0.3">
      <c r="A220" s="7" t="s">
        <v>906</v>
      </c>
      <c r="B220" s="7" t="s">
        <v>907</v>
      </c>
      <c r="C220" s="7"/>
      <c r="D220" s="7" t="s">
        <v>908</v>
      </c>
      <c r="E220" s="7">
        <v>209</v>
      </c>
      <c r="F220" s="7">
        <v>600</v>
      </c>
      <c r="G220" s="9">
        <v>0.65</v>
      </c>
      <c r="H220" s="7">
        <v>4.4000000000000004</v>
      </c>
      <c r="I220" s="8">
        <v>18872</v>
      </c>
      <c r="J220" s="7" t="s">
        <v>909</v>
      </c>
      <c r="K220" s="7" t="s">
        <v>910</v>
      </c>
    </row>
    <row r="221" spans="1:11" x14ac:dyDescent="0.3">
      <c r="A221" s="7" t="s">
        <v>911</v>
      </c>
      <c r="B221" s="7" t="s">
        <v>912</v>
      </c>
      <c r="C221" s="7" t="s">
        <v>913</v>
      </c>
      <c r="D221" s="7" t="s">
        <v>14</v>
      </c>
      <c r="E221" s="7">
        <v>848.99</v>
      </c>
      <c r="F221" s="8">
        <v>1490</v>
      </c>
      <c r="G221" s="9">
        <v>0.43</v>
      </c>
      <c r="H221" s="7">
        <v>3.9</v>
      </c>
      <c r="I221" s="7">
        <v>356</v>
      </c>
      <c r="J221" s="7" t="s">
        <v>914</v>
      </c>
      <c r="K221" s="7" t="s">
        <v>915</v>
      </c>
    </row>
    <row r="222" spans="1:11" x14ac:dyDescent="0.3">
      <c r="A222" s="7" t="s">
        <v>916</v>
      </c>
      <c r="B222" s="7" t="s">
        <v>917</v>
      </c>
      <c r="C222" s="7" t="s">
        <v>918</v>
      </c>
      <c r="D222" s="7" t="s">
        <v>14</v>
      </c>
      <c r="E222" s="7">
        <v>649</v>
      </c>
      <c r="F222" s="8">
        <v>1999</v>
      </c>
      <c r="G222" s="9">
        <v>0.68</v>
      </c>
      <c r="H222" s="7">
        <v>4.2</v>
      </c>
      <c r="I222" s="8">
        <v>24269</v>
      </c>
      <c r="J222" s="7" t="s">
        <v>15</v>
      </c>
      <c r="K222" s="7" t="s">
        <v>402</v>
      </c>
    </row>
    <row r="223" spans="1:11" x14ac:dyDescent="0.3">
      <c r="A223" s="7" t="s">
        <v>919</v>
      </c>
      <c r="B223" s="7" t="s">
        <v>920</v>
      </c>
      <c r="C223" s="7"/>
      <c r="D223" s="7" t="s">
        <v>230</v>
      </c>
      <c r="E223" s="7">
        <v>299</v>
      </c>
      <c r="F223" s="7">
        <v>899</v>
      </c>
      <c r="G223" s="9">
        <v>0.67</v>
      </c>
      <c r="H223" s="7">
        <v>3.8</v>
      </c>
      <c r="I223" s="7">
        <v>425</v>
      </c>
      <c r="J223" s="7" t="s">
        <v>921</v>
      </c>
      <c r="K223" s="7" t="s">
        <v>922</v>
      </c>
    </row>
    <row r="224" spans="1:11" x14ac:dyDescent="0.3">
      <c r="A224" s="7" t="s">
        <v>923</v>
      </c>
      <c r="B224" s="7" t="s">
        <v>924</v>
      </c>
      <c r="C224" s="7"/>
      <c r="D224" s="7" t="s">
        <v>313</v>
      </c>
      <c r="E224" s="7">
        <v>399</v>
      </c>
      <c r="F224" s="7">
        <v>799</v>
      </c>
      <c r="G224" s="9">
        <v>0.5</v>
      </c>
      <c r="H224" s="7">
        <v>4.0999999999999996</v>
      </c>
      <c r="I224" s="8">
        <v>1161</v>
      </c>
      <c r="J224" s="7" t="s">
        <v>925</v>
      </c>
      <c r="K224" s="7" t="s">
        <v>926</v>
      </c>
    </row>
    <row r="225" spans="1:11" x14ac:dyDescent="0.3">
      <c r="A225" s="7" t="s">
        <v>927</v>
      </c>
      <c r="B225" s="7" t="s">
        <v>928</v>
      </c>
      <c r="C225" s="7" t="s">
        <v>929</v>
      </c>
      <c r="D225" s="7" t="s">
        <v>14</v>
      </c>
      <c r="E225" s="7">
        <v>249</v>
      </c>
      <c r="F225" s="7">
        <v>499</v>
      </c>
      <c r="G225" s="9">
        <v>0.5</v>
      </c>
      <c r="H225" s="7">
        <v>4.0999999999999996</v>
      </c>
      <c r="I225" s="8">
        <v>1508</v>
      </c>
      <c r="J225" s="7" t="s">
        <v>930</v>
      </c>
      <c r="K225" s="7" t="s">
        <v>931</v>
      </c>
    </row>
    <row r="226" spans="1:11" x14ac:dyDescent="0.3">
      <c r="A226" s="7" t="s">
        <v>932</v>
      </c>
      <c r="B226" s="7" t="s">
        <v>933</v>
      </c>
      <c r="C226" s="7"/>
      <c r="D226" s="7" t="s">
        <v>934</v>
      </c>
      <c r="E226" s="8">
        <v>1249</v>
      </c>
      <c r="F226" s="8">
        <v>2299</v>
      </c>
      <c r="G226" s="9">
        <v>0.46</v>
      </c>
      <c r="H226" s="7">
        <v>4.3</v>
      </c>
      <c r="I226" s="8">
        <v>7636</v>
      </c>
      <c r="J226" s="7" t="s">
        <v>935</v>
      </c>
      <c r="K226" s="7" t="s">
        <v>936</v>
      </c>
    </row>
    <row r="227" spans="1:11" x14ac:dyDescent="0.3">
      <c r="A227" s="7" t="s">
        <v>937</v>
      </c>
      <c r="B227" s="7" t="s">
        <v>938</v>
      </c>
      <c r="C227" s="7"/>
      <c r="D227" s="7" t="s">
        <v>230</v>
      </c>
      <c r="E227" s="7">
        <v>213</v>
      </c>
      <c r="F227" s="7">
        <v>499</v>
      </c>
      <c r="G227" s="9">
        <v>0.56999999999999995</v>
      </c>
      <c r="H227" s="7">
        <v>3.7</v>
      </c>
      <c r="I227" s="7">
        <v>246</v>
      </c>
      <c r="J227" s="7" t="s">
        <v>939</v>
      </c>
      <c r="K227" s="7" t="s">
        <v>940</v>
      </c>
    </row>
    <row r="228" spans="1:11" x14ac:dyDescent="0.3">
      <c r="A228" s="7" t="s">
        <v>941</v>
      </c>
      <c r="B228" s="7" t="s">
        <v>942</v>
      </c>
      <c r="C228" s="7"/>
      <c r="D228" s="7" t="s">
        <v>230</v>
      </c>
      <c r="E228" s="7">
        <v>209</v>
      </c>
      <c r="F228" s="7">
        <v>499</v>
      </c>
      <c r="G228" s="9">
        <v>0.57999999999999996</v>
      </c>
      <c r="H228" s="7">
        <v>4</v>
      </c>
      <c r="I228" s="7">
        <v>479</v>
      </c>
      <c r="J228" s="7" t="s">
        <v>943</v>
      </c>
      <c r="K228" s="7" t="s">
        <v>944</v>
      </c>
    </row>
    <row r="229" spans="1:11" x14ac:dyDescent="0.3">
      <c r="A229" s="7" t="s">
        <v>945</v>
      </c>
      <c r="B229" s="7" t="s">
        <v>946</v>
      </c>
      <c r="C229" s="7"/>
      <c r="D229" s="7" t="s">
        <v>70</v>
      </c>
      <c r="E229" s="7">
        <v>598</v>
      </c>
      <c r="F229" s="8">
        <v>4999</v>
      </c>
      <c r="G229" s="9">
        <v>0.88</v>
      </c>
      <c r="H229" s="7">
        <v>4.2</v>
      </c>
      <c r="I229" s="7">
        <v>910</v>
      </c>
      <c r="J229" s="7" t="s">
        <v>947</v>
      </c>
      <c r="K229" s="7" t="s">
        <v>948</v>
      </c>
    </row>
    <row r="230" spans="1:11" x14ac:dyDescent="0.3">
      <c r="A230" s="7" t="s">
        <v>949</v>
      </c>
      <c r="B230" s="7" t="s">
        <v>950</v>
      </c>
      <c r="C230" s="7" t="s">
        <v>764</v>
      </c>
      <c r="D230" s="7" t="s">
        <v>14</v>
      </c>
      <c r="E230" s="7">
        <v>799</v>
      </c>
      <c r="F230" s="8">
        <v>1749</v>
      </c>
      <c r="G230" s="9">
        <v>0.54</v>
      </c>
      <c r="H230" s="7">
        <v>4.0999999999999996</v>
      </c>
      <c r="I230" s="8">
        <v>5626</v>
      </c>
      <c r="J230" s="7" t="s">
        <v>951</v>
      </c>
      <c r="K230" s="7" t="s">
        <v>952</v>
      </c>
    </row>
    <row r="231" spans="1:11" x14ac:dyDescent="0.3">
      <c r="A231" s="7" t="s">
        <v>953</v>
      </c>
      <c r="B231" s="7" t="s">
        <v>954</v>
      </c>
      <c r="C231" s="7" t="s">
        <v>954</v>
      </c>
      <c r="D231" s="7" t="s">
        <v>14</v>
      </c>
      <c r="E231" s="7">
        <v>159</v>
      </c>
      <c r="F231" s="7">
        <v>595</v>
      </c>
      <c r="G231" s="9">
        <v>0.73</v>
      </c>
      <c r="H231" s="7">
        <v>4.3</v>
      </c>
      <c r="I231" s="8">
        <v>14184</v>
      </c>
      <c r="J231" s="7" t="s">
        <v>955</v>
      </c>
      <c r="K231" s="7" t="s">
        <v>956</v>
      </c>
    </row>
    <row r="232" spans="1:11" x14ac:dyDescent="0.3">
      <c r="A232" s="7" t="s">
        <v>957</v>
      </c>
      <c r="B232" s="7" t="s">
        <v>958</v>
      </c>
      <c r="C232" s="7" t="s">
        <v>959</v>
      </c>
      <c r="D232" s="7" t="s">
        <v>960</v>
      </c>
      <c r="E232" s="7">
        <v>499</v>
      </c>
      <c r="F232" s="8">
        <v>1100</v>
      </c>
      <c r="G232" s="9">
        <v>0.55000000000000004</v>
      </c>
      <c r="H232" s="7">
        <v>4.4000000000000004</v>
      </c>
      <c r="I232" s="8">
        <v>25177</v>
      </c>
      <c r="J232" s="7" t="s">
        <v>961</v>
      </c>
      <c r="K232" s="7" t="s">
        <v>962</v>
      </c>
    </row>
    <row r="233" spans="1:11" x14ac:dyDescent="0.3">
      <c r="A233" s="7" t="s">
        <v>963</v>
      </c>
      <c r="B233" s="7" t="s">
        <v>964</v>
      </c>
      <c r="C233" s="7"/>
      <c r="D233" s="7" t="s">
        <v>90</v>
      </c>
      <c r="E233" s="8">
        <v>31999</v>
      </c>
      <c r="F233" s="8">
        <v>49999</v>
      </c>
      <c r="G233" s="9">
        <v>0.36</v>
      </c>
      <c r="H233" s="7">
        <v>4.3</v>
      </c>
      <c r="I233" s="8">
        <v>21252</v>
      </c>
      <c r="J233" s="7" t="s">
        <v>965</v>
      </c>
      <c r="K233" s="7" t="s">
        <v>966</v>
      </c>
    </row>
    <row r="234" spans="1:11" x14ac:dyDescent="0.3">
      <c r="A234" s="7" t="s">
        <v>967</v>
      </c>
      <c r="B234" s="7" t="s">
        <v>968</v>
      </c>
      <c r="C234" s="7"/>
      <c r="D234" s="7" t="s">
        <v>90</v>
      </c>
      <c r="E234" s="8">
        <v>32990</v>
      </c>
      <c r="F234" s="8">
        <v>56790</v>
      </c>
      <c r="G234" s="9">
        <v>0.42</v>
      </c>
      <c r="H234" s="7">
        <v>4.3</v>
      </c>
      <c r="I234" s="7">
        <v>567</v>
      </c>
      <c r="J234" s="7" t="s">
        <v>969</v>
      </c>
      <c r="K234" s="7" t="s">
        <v>970</v>
      </c>
    </row>
    <row r="235" spans="1:11" x14ac:dyDescent="0.3">
      <c r="A235" s="7" t="s">
        <v>971</v>
      </c>
      <c r="B235" s="7" t="s">
        <v>972</v>
      </c>
      <c r="C235" s="7"/>
      <c r="D235" s="7" t="s">
        <v>230</v>
      </c>
      <c r="E235" s="7">
        <v>299</v>
      </c>
      <c r="F235" s="8">
        <v>1199</v>
      </c>
      <c r="G235" s="9">
        <v>0.75</v>
      </c>
      <c r="H235" s="7">
        <v>3.5</v>
      </c>
      <c r="I235" s="7">
        <v>466</v>
      </c>
      <c r="J235" s="7" t="s">
        <v>973</v>
      </c>
      <c r="K235" s="7" t="s">
        <v>974</v>
      </c>
    </row>
    <row r="236" spans="1:11" x14ac:dyDescent="0.3">
      <c r="A236" s="7" t="s">
        <v>975</v>
      </c>
      <c r="B236" s="7" t="s">
        <v>976</v>
      </c>
      <c r="C236" s="7"/>
      <c r="D236" s="7" t="s">
        <v>14</v>
      </c>
      <c r="E236" s="7">
        <v>128.31</v>
      </c>
      <c r="F236" s="7">
        <v>549</v>
      </c>
      <c r="G236" s="9">
        <v>0.77</v>
      </c>
      <c r="H236" s="7">
        <v>3.9</v>
      </c>
      <c r="I236" s="7">
        <v>61</v>
      </c>
      <c r="J236" s="7" t="s">
        <v>812</v>
      </c>
      <c r="K236" s="7" t="s">
        <v>813</v>
      </c>
    </row>
    <row r="237" spans="1:11" x14ac:dyDescent="0.3">
      <c r="A237" s="7" t="s">
        <v>977</v>
      </c>
      <c r="B237" s="7" t="s">
        <v>978</v>
      </c>
      <c r="C237" s="7"/>
      <c r="D237" s="7" t="s">
        <v>14</v>
      </c>
      <c r="E237" s="7">
        <v>599</v>
      </c>
      <c r="F237" s="7">
        <v>849</v>
      </c>
      <c r="G237" s="9">
        <v>0.28999999999999998</v>
      </c>
      <c r="H237" s="7">
        <v>4.5</v>
      </c>
      <c r="I237" s="7">
        <v>474</v>
      </c>
      <c r="J237" s="7" t="s">
        <v>979</v>
      </c>
      <c r="K237" s="7" t="s">
        <v>980</v>
      </c>
    </row>
    <row r="238" spans="1:11" x14ac:dyDescent="0.3">
      <c r="A238" s="7" t="s">
        <v>981</v>
      </c>
      <c r="B238" s="7" t="s">
        <v>982</v>
      </c>
      <c r="C238" s="7"/>
      <c r="D238" s="7" t="s">
        <v>230</v>
      </c>
      <c r="E238" s="7">
        <v>399</v>
      </c>
      <c r="F238" s="7">
        <v>899</v>
      </c>
      <c r="G238" s="9">
        <v>0.56000000000000005</v>
      </c>
      <c r="H238" s="7">
        <v>3.4</v>
      </c>
      <c r="I238" s="7">
        <v>431</v>
      </c>
      <c r="J238" s="7" t="s">
        <v>983</v>
      </c>
      <c r="K238" s="7" t="s">
        <v>984</v>
      </c>
    </row>
    <row r="239" spans="1:11" x14ac:dyDescent="0.3">
      <c r="A239" s="7" t="s">
        <v>985</v>
      </c>
      <c r="B239" s="7" t="s">
        <v>986</v>
      </c>
      <c r="C239" s="7"/>
      <c r="D239" s="7" t="s">
        <v>14</v>
      </c>
      <c r="E239" s="7">
        <v>449</v>
      </c>
      <c r="F239" s="8">
        <v>1099</v>
      </c>
      <c r="G239" s="9">
        <v>0.59</v>
      </c>
      <c r="H239" s="7">
        <v>4</v>
      </c>
      <c r="I239" s="7">
        <v>242</v>
      </c>
      <c r="J239" s="7" t="s">
        <v>987</v>
      </c>
      <c r="K239" s="7" t="s">
        <v>988</v>
      </c>
    </row>
    <row r="240" spans="1:11" x14ac:dyDescent="0.3">
      <c r="A240" s="7" t="s">
        <v>989</v>
      </c>
      <c r="B240" s="7" t="s">
        <v>990</v>
      </c>
      <c r="C240" s="7"/>
      <c r="D240" s="7" t="s">
        <v>14</v>
      </c>
      <c r="E240" s="7">
        <v>254</v>
      </c>
      <c r="F240" s="7">
        <v>799</v>
      </c>
      <c r="G240" s="9">
        <v>0.68</v>
      </c>
      <c r="H240" s="7">
        <v>4</v>
      </c>
      <c r="I240" s="8">
        <v>2905</v>
      </c>
      <c r="J240" s="7" t="s">
        <v>991</v>
      </c>
      <c r="K240" s="7" t="s">
        <v>992</v>
      </c>
    </row>
    <row r="241" spans="1:11" x14ac:dyDescent="0.3">
      <c r="A241" s="7" t="s">
        <v>993</v>
      </c>
      <c r="B241" s="7" t="s">
        <v>994</v>
      </c>
      <c r="C241" s="7"/>
      <c r="D241" s="7" t="s">
        <v>995</v>
      </c>
      <c r="E241" s="7">
        <v>399</v>
      </c>
      <c r="F241" s="7">
        <v>795</v>
      </c>
      <c r="G241" s="9">
        <v>0.5</v>
      </c>
      <c r="H241" s="7">
        <v>4.4000000000000004</v>
      </c>
      <c r="I241" s="8">
        <v>12091</v>
      </c>
      <c r="J241" s="7" t="s">
        <v>996</v>
      </c>
      <c r="K241" s="7" t="s">
        <v>997</v>
      </c>
    </row>
    <row r="242" spans="1:11" x14ac:dyDescent="0.3">
      <c r="A242" s="7" t="s">
        <v>998</v>
      </c>
      <c r="B242" s="7" t="s">
        <v>999</v>
      </c>
      <c r="C242" s="7"/>
      <c r="D242" s="7" t="s">
        <v>14</v>
      </c>
      <c r="E242" s="7">
        <v>179</v>
      </c>
      <c r="F242" s="7">
        <v>399</v>
      </c>
      <c r="G242" s="9">
        <v>0.55000000000000004</v>
      </c>
      <c r="H242" s="7">
        <v>4</v>
      </c>
      <c r="I242" s="8">
        <v>1423</v>
      </c>
      <c r="J242" s="7" t="s">
        <v>351</v>
      </c>
      <c r="K242" s="7" t="s">
        <v>352</v>
      </c>
    </row>
    <row r="243" spans="1:11" x14ac:dyDescent="0.3">
      <c r="A243" s="7" t="s">
        <v>1000</v>
      </c>
      <c r="B243" s="7" t="s">
        <v>1001</v>
      </c>
      <c r="C243" s="7"/>
      <c r="D243" s="7" t="s">
        <v>14</v>
      </c>
      <c r="E243" s="7">
        <v>339</v>
      </c>
      <c r="F243" s="7">
        <v>999</v>
      </c>
      <c r="G243" s="9">
        <v>0.66</v>
      </c>
      <c r="H243" s="7">
        <v>4.3</v>
      </c>
      <c r="I243" s="8">
        <v>6255</v>
      </c>
      <c r="J243" s="7" t="s">
        <v>682</v>
      </c>
      <c r="K243" s="7" t="s">
        <v>683</v>
      </c>
    </row>
    <row r="244" spans="1:11" x14ac:dyDescent="0.3">
      <c r="A244" s="7" t="s">
        <v>1002</v>
      </c>
      <c r="B244" s="7" t="s">
        <v>1003</v>
      </c>
      <c r="C244" s="7"/>
      <c r="D244" s="7" t="s">
        <v>313</v>
      </c>
      <c r="E244" s="7">
        <v>399</v>
      </c>
      <c r="F244" s="7">
        <v>999</v>
      </c>
      <c r="G244" s="9">
        <v>0.6</v>
      </c>
      <c r="H244" s="7">
        <v>4</v>
      </c>
      <c r="I244" s="8">
        <v>1236</v>
      </c>
      <c r="J244" s="7" t="s">
        <v>1004</v>
      </c>
      <c r="K244" s="7" t="s">
        <v>1005</v>
      </c>
    </row>
    <row r="245" spans="1:11" x14ac:dyDescent="0.3">
      <c r="A245" s="7" t="s">
        <v>1006</v>
      </c>
      <c r="B245" s="7" t="s">
        <v>1007</v>
      </c>
      <c r="C245" s="7"/>
      <c r="D245" s="7" t="s">
        <v>230</v>
      </c>
      <c r="E245" s="7">
        <v>199</v>
      </c>
      <c r="F245" s="7">
        <v>399</v>
      </c>
      <c r="G245" s="9">
        <v>0.5</v>
      </c>
      <c r="H245" s="7">
        <v>4.2</v>
      </c>
      <c r="I245" s="8">
        <v>1335</v>
      </c>
      <c r="J245" s="7" t="s">
        <v>1008</v>
      </c>
      <c r="K245" s="7" t="s">
        <v>1009</v>
      </c>
    </row>
    <row r="246" spans="1:11" x14ac:dyDescent="0.3">
      <c r="A246" s="7" t="s">
        <v>1010</v>
      </c>
      <c r="B246" s="7" t="s">
        <v>1011</v>
      </c>
      <c r="C246" s="7"/>
      <c r="D246" s="7" t="s">
        <v>230</v>
      </c>
      <c r="E246" s="7">
        <v>349</v>
      </c>
      <c r="F246" s="8">
        <v>1999</v>
      </c>
      <c r="G246" s="9">
        <v>0.83</v>
      </c>
      <c r="H246" s="7">
        <v>3.8</v>
      </c>
      <c r="I246" s="7">
        <v>197</v>
      </c>
      <c r="J246" s="7" t="s">
        <v>1012</v>
      </c>
      <c r="K246" s="7" t="s">
        <v>1013</v>
      </c>
    </row>
    <row r="247" spans="1:11" x14ac:dyDescent="0.3">
      <c r="A247" s="7" t="s">
        <v>1014</v>
      </c>
      <c r="B247" s="7" t="s">
        <v>1015</v>
      </c>
      <c r="C247" s="7"/>
      <c r="D247" s="7" t="s">
        <v>14</v>
      </c>
      <c r="E247" s="7">
        <v>299</v>
      </c>
      <c r="F247" s="7">
        <v>798</v>
      </c>
      <c r="G247" s="9">
        <v>0.63</v>
      </c>
      <c r="H247" s="7">
        <v>4.4000000000000004</v>
      </c>
      <c r="I247" s="8">
        <v>28791</v>
      </c>
      <c r="J247" s="7" t="s">
        <v>381</v>
      </c>
      <c r="K247" s="7" t="s">
        <v>382</v>
      </c>
    </row>
    <row r="248" spans="1:11" x14ac:dyDescent="0.3">
      <c r="A248" s="7" t="s">
        <v>1016</v>
      </c>
      <c r="B248" s="7" t="s">
        <v>1017</v>
      </c>
      <c r="C248" s="7"/>
      <c r="D248" s="7" t="s">
        <v>14</v>
      </c>
      <c r="E248" s="7">
        <v>89</v>
      </c>
      <c r="F248" s="7">
        <v>800</v>
      </c>
      <c r="G248" s="9">
        <v>0.89</v>
      </c>
      <c r="H248" s="7">
        <v>3.9</v>
      </c>
      <c r="I248" s="8">
        <v>1075</v>
      </c>
      <c r="J248" s="7" t="s">
        <v>173</v>
      </c>
      <c r="K248" s="7" t="s">
        <v>174</v>
      </c>
    </row>
    <row r="249" spans="1:11" x14ac:dyDescent="0.3">
      <c r="A249" s="7" t="s">
        <v>1018</v>
      </c>
      <c r="B249" s="7" t="s">
        <v>1019</v>
      </c>
      <c r="C249" s="7"/>
      <c r="D249" s="7" t="s">
        <v>14</v>
      </c>
      <c r="E249" s="7">
        <v>549</v>
      </c>
      <c r="F249" s="7">
        <v>995</v>
      </c>
      <c r="G249" s="9">
        <v>0.45</v>
      </c>
      <c r="H249" s="7">
        <v>4.2</v>
      </c>
      <c r="I249" s="8">
        <v>29746</v>
      </c>
      <c r="J249" s="7" t="s">
        <v>294</v>
      </c>
      <c r="K249" s="7" t="s">
        <v>295</v>
      </c>
    </row>
    <row r="250" spans="1:11" x14ac:dyDescent="0.3">
      <c r="A250" s="7" t="s">
        <v>1020</v>
      </c>
      <c r="B250" s="7" t="s">
        <v>1021</v>
      </c>
      <c r="C250" s="7"/>
      <c r="D250" s="7" t="s">
        <v>14</v>
      </c>
      <c r="E250" s="7">
        <v>129</v>
      </c>
      <c r="F250" s="8">
        <v>1000</v>
      </c>
      <c r="G250" s="9">
        <v>0.87</v>
      </c>
      <c r="H250" s="7">
        <v>3.9</v>
      </c>
      <c r="I250" s="7">
        <v>295</v>
      </c>
      <c r="J250" s="7" t="s">
        <v>1022</v>
      </c>
      <c r="K250" s="7" t="s">
        <v>1023</v>
      </c>
    </row>
    <row r="251" spans="1:11" x14ac:dyDescent="0.3">
      <c r="A251" s="7" t="s">
        <v>1024</v>
      </c>
      <c r="B251" s="7" t="s">
        <v>1025</v>
      </c>
      <c r="C251" s="7"/>
      <c r="D251" s="7" t="s">
        <v>90</v>
      </c>
      <c r="E251" s="8">
        <v>77990</v>
      </c>
      <c r="F251" s="8">
        <v>139900</v>
      </c>
      <c r="G251" s="9">
        <v>0.44</v>
      </c>
      <c r="H251" s="7">
        <v>4.7</v>
      </c>
      <c r="I251" s="8">
        <v>5935</v>
      </c>
      <c r="J251" s="7" t="s">
        <v>1026</v>
      </c>
      <c r="K251" s="7" t="s">
        <v>1027</v>
      </c>
    </row>
    <row r="252" spans="1:11" x14ac:dyDescent="0.3">
      <c r="A252" s="7" t="s">
        <v>1028</v>
      </c>
      <c r="B252" s="7" t="s">
        <v>1029</v>
      </c>
      <c r="C252" s="7"/>
      <c r="D252" s="7" t="s">
        <v>230</v>
      </c>
      <c r="E252" s="7">
        <v>349</v>
      </c>
      <c r="F252" s="7">
        <v>799</v>
      </c>
      <c r="G252" s="9">
        <v>0.56000000000000005</v>
      </c>
      <c r="H252" s="7">
        <v>3.6</v>
      </c>
      <c r="I252" s="7">
        <v>323</v>
      </c>
      <c r="J252" s="7" t="s">
        <v>1030</v>
      </c>
      <c r="K252" s="7" t="s">
        <v>1031</v>
      </c>
    </row>
    <row r="253" spans="1:11" x14ac:dyDescent="0.3">
      <c r="A253" s="7" t="s">
        <v>1032</v>
      </c>
      <c r="B253" s="7" t="s">
        <v>1033</v>
      </c>
      <c r="C253" s="7"/>
      <c r="D253" s="7" t="s">
        <v>230</v>
      </c>
      <c r="E253" s="7">
        <v>499</v>
      </c>
      <c r="F253" s="7">
        <v>899</v>
      </c>
      <c r="G253" s="9">
        <v>0.44</v>
      </c>
      <c r="H253" s="7">
        <v>3.7</v>
      </c>
      <c r="I253" s="7">
        <v>185</v>
      </c>
      <c r="J253" s="7" t="s">
        <v>1034</v>
      </c>
      <c r="K253" s="7" t="s">
        <v>1035</v>
      </c>
    </row>
    <row r="254" spans="1:11" x14ac:dyDescent="0.3">
      <c r="A254" s="7" t="s">
        <v>1036</v>
      </c>
      <c r="B254" s="7" t="s">
        <v>1037</v>
      </c>
      <c r="C254" s="7"/>
      <c r="D254" s="7" t="s">
        <v>14</v>
      </c>
      <c r="E254" s="7">
        <v>299</v>
      </c>
      <c r="F254" s="7">
        <v>799</v>
      </c>
      <c r="G254" s="9">
        <v>0.63</v>
      </c>
      <c r="H254" s="7">
        <v>4.2</v>
      </c>
      <c r="I254" s="8">
        <v>2117</v>
      </c>
      <c r="J254" s="7" t="s">
        <v>1038</v>
      </c>
      <c r="K254" s="7" t="s">
        <v>1039</v>
      </c>
    </row>
    <row r="255" spans="1:11" x14ac:dyDescent="0.3">
      <c r="A255" s="7" t="s">
        <v>1040</v>
      </c>
      <c r="B255" s="7" t="s">
        <v>1041</v>
      </c>
      <c r="C255" s="7"/>
      <c r="D255" s="7" t="s">
        <v>14</v>
      </c>
      <c r="E255" s="7">
        <v>182</v>
      </c>
      <c r="F255" s="7">
        <v>599</v>
      </c>
      <c r="G255" s="9">
        <v>0.7</v>
      </c>
      <c r="H255" s="7">
        <v>4</v>
      </c>
      <c r="I255" s="8">
        <v>9378</v>
      </c>
      <c r="J255" s="7" t="s">
        <v>121</v>
      </c>
      <c r="K255" s="7" t="s">
        <v>742</v>
      </c>
    </row>
    <row r="256" spans="1:11" x14ac:dyDescent="0.3">
      <c r="A256" s="7" t="s">
        <v>1042</v>
      </c>
      <c r="B256" s="7" t="s">
        <v>1043</v>
      </c>
      <c r="C256" s="7"/>
      <c r="D256" s="7" t="s">
        <v>313</v>
      </c>
      <c r="E256" s="7">
        <v>96</v>
      </c>
      <c r="F256" s="7">
        <v>399</v>
      </c>
      <c r="G256" s="9">
        <v>0.76</v>
      </c>
      <c r="H256" s="7">
        <v>3.6</v>
      </c>
      <c r="I256" s="8">
        <v>1796</v>
      </c>
      <c r="J256" s="7" t="s">
        <v>1044</v>
      </c>
      <c r="K256" s="7" t="s">
        <v>1045</v>
      </c>
    </row>
    <row r="257" spans="1:11" x14ac:dyDescent="0.3">
      <c r="A257" s="7" t="s">
        <v>1046</v>
      </c>
      <c r="B257" s="7" t="s">
        <v>1047</v>
      </c>
      <c r="C257" s="7"/>
      <c r="D257" s="7" t="s">
        <v>90</v>
      </c>
      <c r="E257" s="8">
        <v>54990</v>
      </c>
      <c r="F257" s="8">
        <v>85000</v>
      </c>
      <c r="G257" s="9">
        <v>0.35</v>
      </c>
      <c r="H257" s="7">
        <v>4.3</v>
      </c>
      <c r="I257" s="8">
        <v>3587</v>
      </c>
      <c r="J257" s="7" t="s">
        <v>478</v>
      </c>
      <c r="K257" s="7" t="s">
        <v>479</v>
      </c>
    </row>
    <row r="258" spans="1:11" x14ac:dyDescent="0.3">
      <c r="A258" s="7" t="s">
        <v>1048</v>
      </c>
      <c r="B258" s="7" t="s">
        <v>1049</v>
      </c>
      <c r="C258" s="7"/>
      <c r="D258" s="7" t="s">
        <v>559</v>
      </c>
      <c r="E258" s="7">
        <v>439</v>
      </c>
      <c r="F258" s="7">
        <v>758</v>
      </c>
      <c r="G258" s="9">
        <v>0.42</v>
      </c>
      <c r="H258" s="7">
        <v>4.2</v>
      </c>
      <c r="I258" s="8">
        <v>4296</v>
      </c>
      <c r="J258" s="7" t="s">
        <v>1050</v>
      </c>
      <c r="K258" s="7" t="s">
        <v>1051</v>
      </c>
    </row>
    <row r="259" spans="1:11" x14ac:dyDescent="0.3">
      <c r="A259" s="7" t="s">
        <v>1052</v>
      </c>
      <c r="B259" s="7" t="s">
        <v>1053</v>
      </c>
      <c r="C259" s="7"/>
      <c r="D259" s="7" t="s">
        <v>14</v>
      </c>
      <c r="E259" s="7">
        <v>299</v>
      </c>
      <c r="F259" s="7">
        <v>999</v>
      </c>
      <c r="G259" s="9">
        <v>0.7</v>
      </c>
      <c r="H259" s="7">
        <v>4.3</v>
      </c>
      <c r="I259" s="8">
        <v>2651</v>
      </c>
      <c r="J259" s="7" t="s">
        <v>728</v>
      </c>
      <c r="K259" s="7" t="s">
        <v>729</v>
      </c>
    </row>
    <row r="260" spans="1:11" x14ac:dyDescent="0.3">
      <c r="A260" s="7" t="s">
        <v>1054</v>
      </c>
      <c r="B260" s="7" t="s">
        <v>1055</v>
      </c>
      <c r="C260" s="7"/>
      <c r="D260" s="7" t="s">
        <v>14</v>
      </c>
      <c r="E260" s="7">
        <v>299</v>
      </c>
      <c r="F260" s="7">
        <v>799</v>
      </c>
      <c r="G260" s="9">
        <v>0.63</v>
      </c>
      <c r="H260" s="7">
        <v>4.2</v>
      </c>
      <c r="I260" s="8">
        <v>94363</v>
      </c>
      <c r="J260" s="7" t="s">
        <v>30</v>
      </c>
      <c r="K260" s="7" t="s">
        <v>31</v>
      </c>
    </row>
    <row r="261" spans="1:11" x14ac:dyDescent="0.3">
      <c r="A261" s="7" t="s">
        <v>1056</v>
      </c>
      <c r="B261" s="7" t="s">
        <v>1057</v>
      </c>
      <c r="C261" s="7"/>
      <c r="D261" s="7" t="s">
        <v>14</v>
      </c>
      <c r="E261" s="7">
        <v>789</v>
      </c>
      <c r="F261" s="8">
        <v>1999</v>
      </c>
      <c r="G261" s="9">
        <v>0.61</v>
      </c>
      <c r="H261" s="7">
        <v>4.2</v>
      </c>
      <c r="I261" s="8">
        <v>34540</v>
      </c>
      <c r="J261" s="7" t="s">
        <v>1058</v>
      </c>
      <c r="K261" s="7" t="s">
        <v>1059</v>
      </c>
    </row>
    <row r="262" spans="1:11" x14ac:dyDescent="0.3">
      <c r="A262" s="7" t="s">
        <v>1060</v>
      </c>
      <c r="B262" s="7" t="s">
        <v>1061</v>
      </c>
      <c r="C262" s="7"/>
      <c r="D262" s="7" t="s">
        <v>70</v>
      </c>
      <c r="E262" s="7">
        <v>299</v>
      </c>
      <c r="F262" s="7">
        <v>700</v>
      </c>
      <c r="G262" s="9">
        <v>0.56999999999999995</v>
      </c>
      <c r="H262" s="7">
        <v>4.4000000000000004</v>
      </c>
      <c r="I262" s="8">
        <v>8714</v>
      </c>
      <c r="J262" s="7" t="s">
        <v>1062</v>
      </c>
      <c r="K262" s="7" t="s">
        <v>1063</v>
      </c>
    </row>
    <row r="263" spans="1:11" x14ac:dyDescent="0.3">
      <c r="A263" s="7" t="s">
        <v>1064</v>
      </c>
      <c r="B263" s="7" t="s">
        <v>1065</v>
      </c>
      <c r="C263" s="7"/>
      <c r="D263" s="7" t="s">
        <v>14</v>
      </c>
      <c r="E263" s="7">
        <v>325</v>
      </c>
      <c r="F263" s="8">
        <v>1099</v>
      </c>
      <c r="G263" s="9">
        <v>0.7</v>
      </c>
      <c r="H263" s="7">
        <v>4.2</v>
      </c>
      <c r="I263" s="8">
        <v>10576</v>
      </c>
      <c r="J263" s="7" t="s">
        <v>386</v>
      </c>
      <c r="K263" s="7" t="s">
        <v>387</v>
      </c>
    </row>
    <row r="264" spans="1:11" x14ac:dyDescent="0.3">
      <c r="A264" s="7" t="s">
        <v>1066</v>
      </c>
      <c r="B264" s="7" t="s">
        <v>1067</v>
      </c>
      <c r="C264" s="7"/>
      <c r="D264" s="7" t="s">
        <v>14</v>
      </c>
      <c r="E264" s="8">
        <v>1299</v>
      </c>
      <c r="F264" s="8">
        <v>1999</v>
      </c>
      <c r="G264" s="9">
        <v>0.35</v>
      </c>
      <c r="H264" s="7">
        <v>4.4000000000000004</v>
      </c>
      <c r="I264" s="8">
        <v>7318</v>
      </c>
      <c r="J264" s="7" t="s">
        <v>823</v>
      </c>
      <c r="K264" s="7" t="s">
        <v>824</v>
      </c>
    </row>
    <row r="265" spans="1:11" x14ac:dyDescent="0.3">
      <c r="A265" s="7" t="s">
        <v>1068</v>
      </c>
      <c r="B265" s="7" t="s">
        <v>1069</v>
      </c>
      <c r="C265" s="7"/>
      <c r="D265" s="7" t="s">
        <v>230</v>
      </c>
      <c r="E265" s="7">
        <v>790</v>
      </c>
      <c r="F265" s="8">
        <v>1999</v>
      </c>
      <c r="G265" s="9">
        <v>0.6</v>
      </c>
      <c r="H265" s="7">
        <v>3</v>
      </c>
      <c r="I265" s="7">
        <v>103</v>
      </c>
      <c r="J265" s="7" t="s">
        <v>1070</v>
      </c>
      <c r="K265" s="7" t="s">
        <v>1071</v>
      </c>
    </row>
    <row r="266" spans="1:11" x14ac:dyDescent="0.3">
      <c r="A266" s="7" t="s">
        <v>1072</v>
      </c>
      <c r="B266" s="7" t="s">
        <v>1073</v>
      </c>
      <c r="C266" s="7"/>
      <c r="D266" s="7" t="s">
        <v>1074</v>
      </c>
      <c r="E266" s="8">
        <v>4699</v>
      </c>
      <c r="F266" s="8">
        <v>4699</v>
      </c>
      <c r="G266" s="9">
        <v>0</v>
      </c>
      <c r="H266" s="7">
        <v>4.5</v>
      </c>
      <c r="I266" s="7">
        <v>224</v>
      </c>
      <c r="J266" s="7" t="s">
        <v>1075</v>
      </c>
      <c r="K266" s="7" t="s">
        <v>1076</v>
      </c>
    </row>
    <row r="267" spans="1:11" x14ac:dyDescent="0.3">
      <c r="A267" s="7" t="s">
        <v>1077</v>
      </c>
      <c r="B267" s="7" t="s">
        <v>1078</v>
      </c>
      <c r="C267" s="7"/>
      <c r="D267" s="7" t="s">
        <v>90</v>
      </c>
      <c r="E267" s="8">
        <v>18999</v>
      </c>
      <c r="F267" s="8">
        <v>24990</v>
      </c>
      <c r="G267" s="9">
        <v>0.24</v>
      </c>
      <c r="H267" s="7">
        <v>4.3</v>
      </c>
      <c r="I267" s="8">
        <v>4702</v>
      </c>
      <c r="J267" s="7" t="s">
        <v>125</v>
      </c>
      <c r="K267" s="7" t="s">
        <v>126</v>
      </c>
    </row>
    <row r="268" spans="1:11" x14ac:dyDescent="0.3">
      <c r="A268" s="7" t="s">
        <v>1079</v>
      </c>
      <c r="B268" s="7" t="s">
        <v>1080</v>
      </c>
      <c r="C268" s="7"/>
      <c r="D268" s="7" t="s">
        <v>14</v>
      </c>
      <c r="E268" s="7">
        <v>199</v>
      </c>
      <c r="F268" s="7">
        <v>999</v>
      </c>
      <c r="G268" s="9">
        <v>0.8</v>
      </c>
      <c r="H268" s="7">
        <v>4.2</v>
      </c>
      <c r="I268" s="7">
        <v>85</v>
      </c>
      <c r="J268" s="7" t="s">
        <v>1081</v>
      </c>
      <c r="K268" s="7" t="s">
        <v>1082</v>
      </c>
    </row>
    <row r="269" spans="1:11" x14ac:dyDescent="0.3">
      <c r="A269" s="7" t="s">
        <v>1083</v>
      </c>
      <c r="B269" s="7" t="s">
        <v>1084</v>
      </c>
      <c r="C269" s="7"/>
      <c r="D269" s="7" t="s">
        <v>70</v>
      </c>
      <c r="E269" s="7">
        <v>269</v>
      </c>
      <c r="F269" s="7">
        <v>650</v>
      </c>
      <c r="G269" s="9">
        <v>0.59</v>
      </c>
      <c r="H269" s="7">
        <v>4.4000000000000004</v>
      </c>
      <c r="I269" s="8">
        <v>35877</v>
      </c>
      <c r="J269" s="7" t="s">
        <v>1085</v>
      </c>
      <c r="K269" s="7" t="s">
        <v>1086</v>
      </c>
    </row>
    <row r="270" spans="1:11" x14ac:dyDescent="0.3">
      <c r="A270" s="7" t="s">
        <v>1087</v>
      </c>
      <c r="B270" s="7" t="s">
        <v>1088</v>
      </c>
      <c r="C270" s="7"/>
      <c r="D270" s="7" t="s">
        <v>1089</v>
      </c>
      <c r="E270" s="8">
        <v>1990</v>
      </c>
      <c r="F270" s="8">
        <v>3100</v>
      </c>
      <c r="G270" s="9">
        <v>0.36</v>
      </c>
      <c r="H270" s="7">
        <v>4</v>
      </c>
      <c r="I270" s="7">
        <v>897</v>
      </c>
      <c r="J270" s="7" t="s">
        <v>1090</v>
      </c>
      <c r="K270" s="7" t="s">
        <v>1091</v>
      </c>
    </row>
    <row r="271" spans="1:11" x14ac:dyDescent="0.3">
      <c r="A271" s="7" t="s">
        <v>1092</v>
      </c>
      <c r="B271" s="7" t="s">
        <v>1093</v>
      </c>
      <c r="C271" s="7"/>
      <c r="D271" s="7" t="s">
        <v>1094</v>
      </c>
      <c r="E271" s="8">
        <v>2299</v>
      </c>
      <c r="F271" s="8">
        <v>3999</v>
      </c>
      <c r="G271" s="9">
        <v>0.43</v>
      </c>
      <c r="H271" s="7">
        <v>3.8</v>
      </c>
      <c r="I271" s="7">
        <v>282</v>
      </c>
      <c r="J271" s="7" t="s">
        <v>1095</v>
      </c>
      <c r="K271" s="7" t="s">
        <v>1096</v>
      </c>
    </row>
    <row r="272" spans="1:11" x14ac:dyDescent="0.3">
      <c r="A272" s="7" t="s">
        <v>1097</v>
      </c>
      <c r="B272" s="7" t="s">
        <v>1098</v>
      </c>
      <c r="C272" s="7"/>
      <c r="D272" s="7" t="s">
        <v>90</v>
      </c>
      <c r="E272" s="8">
        <v>35999</v>
      </c>
      <c r="F272" s="8">
        <v>49990</v>
      </c>
      <c r="G272" s="9">
        <v>0.28000000000000003</v>
      </c>
      <c r="H272" s="7">
        <v>4.3</v>
      </c>
      <c r="I272" s="8">
        <v>1611</v>
      </c>
      <c r="J272" s="7" t="s">
        <v>710</v>
      </c>
      <c r="K272" s="7" t="s">
        <v>711</v>
      </c>
    </row>
    <row r="273" spans="1:11" x14ac:dyDescent="0.3">
      <c r="A273" s="7" t="s">
        <v>1099</v>
      </c>
      <c r="B273" s="7" t="s">
        <v>1100</v>
      </c>
      <c r="C273" s="7"/>
      <c r="D273" s="7" t="s">
        <v>230</v>
      </c>
      <c r="E273" s="7">
        <v>349</v>
      </c>
      <c r="F273" s="7">
        <v>999</v>
      </c>
      <c r="G273" s="9">
        <v>0.65</v>
      </c>
      <c r="H273" s="7">
        <v>4.2</v>
      </c>
      <c r="I273" s="7">
        <v>513</v>
      </c>
      <c r="J273" s="7" t="s">
        <v>1101</v>
      </c>
      <c r="K273" s="7" t="s">
        <v>1102</v>
      </c>
    </row>
    <row r="274" spans="1:11" x14ac:dyDescent="0.3">
      <c r="A274" s="7" t="s">
        <v>1103</v>
      </c>
      <c r="B274" s="7" t="s">
        <v>1104</v>
      </c>
      <c r="C274" s="7"/>
      <c r="D274" s="7" t="s">
        <v>14</v>
      </c>
      <c r="E274" s="7">
        <v>719</v>
      </c>
      <c r="F274" s="8">
        <v>1499</v>
      </c>
      <c r="G274" s="9">
        <v>0.52</v>
      </c>
      <c r="H274" s="7">
        <v>4.0999999999999996</v>
      </c>
      <c r="I274" s="8">
        <v>1045</v>
      </c>
      <c r="J274" s="7" t="s">
        <v>440</v>
      </c>
      <c r="K274" s="7" t="s">
        <v>441</v>
      </c>
    </row>
    <row r="275" spans="1:11" x14ac:dyDescent="0.3">
      <c r="A275" s="7" t="s">
        <v>1105</v>
      </c>
      <c r="B275" s="7" t="s">
        <v>1106</v>
      </c>
      <c r="C275" s="7"/>
      <c r="D275" s="7" t="s">
        <v>90</v>
      </c>
      <c r="E275" s="8">
        <v>8999</v>
      </c>
      <c r="F275" s="8">
        <v>18999</v>
      </c>
      <c r="G275" s="9">
        <v>0.53</v>
      </c>
      <c r="H275" s="7">
        <v>4</v>
      </c>
      <c r="I275" s="8">
        <v>6347</v>
      </c>
      <c r="J275" s="7" t="s">
        <v>1107</v>
      </c>
      <c r="K275" s="7" t="s">
        <v>1108</v>
      </c>
    </row>
    <row r="276" spans="1:11" x14ac:dyDescent="0.3">
      <c r="A276" s="7" t="s">
        <v>1109</v>
      </c>
      <c r="B276" s="7" t="s">
        <v>1110</v>
      </c>
      <c r="C276" s="7"/>
      <c r="D276" s="7" t="s">
        <v>934</v>
      </c>
      <c r="E276" s="7">
        <v>917</v>
      </c>
      <c r="F276" s="8">
        <v>2299</v>
      </c>
      <c r="G276" s="9">
        <v>0.6</v>
      </c>
      <c r="H276" s="7">
        <v>4.2</v>
      </c>
      <c r="I276" s="8">
        <v>3300</v>
      </c>
      <c r="J276" s="7" t="s">
        <v>1111</v>
      </c>
      <c r="K276" s="7" t="s">
        <v>1112</v>
      </c>
    </row>
    <row r="277" spans="1:11" x14ac:dyDescent="0.3">
      <c r="A277" s="7" t="s">
        <v>1113</v>
      </c>
      <c r="B277" s="7" t="s">
        <v>1114</v>
      </c>
      <c r="C277" s="7"/>
      <c r="D277" s="7" t="s">
        <v>230</v>
      </c>
      <c r="E277" s="7">
        <v>399</v>
      </c>
      <c r="F277" s="7">
        <v>999</v>
      </c>
      <c r="G277" s="9">
        <v>0.6</v>
      </c>
      <c r="H277" s="7">
        <v>3.3</v>
      </c>
      <c r="I277" s="7">
        <v>23</v>
      </c>
      <c r="J277" s="7" t="s">
        <v>1115</v>
      </c>
      <c r="K277" s="7" t="s">
        <v>1116</v>
      </c>
    </row>
    <row r="278" spans="1:11" x14ac:dyDescent="0.3">
      <c r="A278" s="7" t="s">
        <v>1117</v>
      </c>
      <c r="B278" s="7" t="s">
        <v>1118</v>
      </c>
      <c r="C278" s="7"/>
      <c r="D278" s="7" t="s">
        <v>90</v>
      </c>
      <c r="E278" s="8">
        <v>45999</v>
      </c>
      <c r="F278" s="8">
        <v>69900</v>
      </c>
      <c r="G278" s="9">
        <v>0.34</v>
      </c>
      <c r="H278" s="7">
        <v>4.3</v>
      </c>
      <c r="I278" s="8">
        <v>7109</v>
      </c>
      <c r="J278" s="7" t="s">
        <v>284</v>
      </c>
      <c r="K278" s="7" t="s">
        <v>285</v>
      </c>
    </row>
    <row r="279" spans="1:11" x14ac:dyDescent="0.3">
      <c r="A279" s="7" t="s">
        <v>1119</v>
      </c>
      <c r="B279" s="7" t="s">
        <v>1120</v>
      </c>
      <c r="C279" s="7"/>
      <c r="D279" s="7" t="s">
        <v>14</v>
      </c>
      <c r="E279" s="7">
        <v>119</v>
      </c>
      <c r="F279" s="7">
        <v>299</v>
      </c>
      <c r="G279" s="9">
        <v>0.6</v>
      </c>
      <c r="H279" s="7">
        <v>3.8</v>
      </c>
      <c r="I279" s="7">
        <v>51</v>
      </c>
      <c r="J279" s="7" t="s">
        <v>1121</v>
      </c>
      <c r="K279" s="7" t="s">
        <v>1122</v>
      </c>
    </row>
    <row r="280" spans="1:11" x14ac:dyDescent="0.3">
      <c r="A280" s="7" t="s">
        <v>1123</v>
      </c>
      <c r="B280" s="7" t="s">
        <v>1124</v>
      </c>
      <c r="C280" s="7"/>
      <c r="D280" s="7" t="s">
        <v>90</v>
      </c>
      <c r="E280" s="8">
        <v>21999</v>
      </c>
      <c r="F280" s="8">
        <v>29999</v>
      </c>
      <c r="G280" s="9">
        <v>0.27</v>
      </c>
      <c r="H280" s="7">
        <v>4.2</v>
      </c>
      <c r="I280" s="8">
        <v>32840</v>
      </c>
      <c r="J280" s="7" t="s">
        <v>91</v>
      </c>
      <c r="K280" s="7" t="s">
        <v>457</v>
      </c>
    </row>
    <row r="281" spans="1:11" x14ac:dyDescent="0.3">
      <c r="A281" s="7" t="s">
        <v>1125</v>
      </c>
      <c r="B281" s="7" t="s">
        <v>1126</v>
      </c>
      <c r="C281" s="7"/>
      <c r="D281" s="7" t="s">
        <v>230</v>
      </c>
      <c r="E281" s="7">
        <v>299</v>
      </c>
      <c r="F281" s="7">
        <v>599</v>
      </c>
      <c r="G281" s="9">
        <v>0.5</v>
      </c>
      <c r="H281" s="7">
        <v>3.7</v>
      </c>
      <c r="I281" s="7">
        <v>708</v>
      </c>
      <c r="J281" s="7" t="s">
        <v>1127</v>
      </c>
      <c r="K281" s="7" t="s">
        <v>1128</v>
      </c>
    </row>
    <row r="282" spans="1:11" x14ac:dyDescent="0.3">
      <c r="A282" s="7" t="s">
        <v>1129</v>
      </c>
      <c r="B282" s="7" t="s">
        <v>1130</v>
      </c>
      <c r="C282" s="7"/>
      <c r="D282" s="7" t="s">
        <v>90</v>
      </c>
      <c r="E282" s="8">
        <v>21990</v>
      </c>
      <c r="F282" s="8">
        <v>34990</v>
      </c>
      <c r="G282" s="9">
        <v>0.37</v>
      </c>
      <c r="H282" s="7">
        <v>4.3</v>
      </c>
      <c r="I282" s="8">
        <v>1657</v>
      </c>
      <c r="J282" s="7" t="s">
        <v>1131</v>
      </c>
      <c r="K282" s="7" t="s">
        <v>1132</v>
      </c>
    </row>
    <row r="283" spans="1:11" x14ac:dyDescent="0.3">
      <c r="A283" s="7" t="s">
        <v>1133</v>
      </c>
      <c r="B283" s="7" t="s">
        <v>1134</v>
      </c>
      <c r="C283" s="7"/>
      <c r="D283" s="7" t="s">
        <v>14</v>
      </c>
      <c r="E283" s="7">
        <v>417.44</v>
      </c>
      <c r="F283" s="7">
        <v>670</v>
      </c>
      <c r="G283" s="9">
        <v>0.38</v>
      </c>
      <c r="H283" s="7">
        <v>3.9</v>
      </c>
      <c r="I283" s="7">
        <v>523</v>
      </c>
      <c r="J283" s="7" t="s">
        <v>1135</v>
      </c>
      <c r="K283" s="7" t="s">
        <v>1136</v>
      </c>
    </row>
    <row r="284" spans="1:11" x14ac:dyDescent="0.3">
      <c r="A284" s="7" t="s">
        <v>1137</v>
      </c>
      <c r="B284" s="7" t="s">
        <v>1138</v>
      </c>
      <c r="C284" s="7"/>
      <c r="D284" s="7" t="s">
        <v>14</v>
      </c>
      <c r="E284" s="7">
        <v>199</v>
      </c>
      <c r="F284" s="7">
        <v>999</v>
      </c>
      <c r="G284" s="9">
        <v>0.8</v>
      </c>
      <c r="H284" s="7">
        <v>3</v>
      </c>
      <c r="I284" s="7"/>
      <c r="J284" s="7" t="s">
        <v>1139</v>
      </c>
      <c r="K284" s="7" t="s">
        <v>1140</v>
      </c>
    </row>
    <row r="285" spans="1:11" x14ac:dyDescent="0.3">
      <c r="A285" s="7" t="s">
        <v>1141</v>
      </c>
      <c r="B285" s="7" t="s">
        <v>1142</v>
      </c>
      <c r="C285" s="7"/>
      <c r="D285" s="7" t="s">
        <v>90</v>
      </c>
      <c r="E285" s="8">
        <v>47990</v>
      </c>
      <c r="F285" s="8">
        <v>79990</v>
      </c>
      <c r="G285" s="9">
        <v>0.4</v>
      </c>
      <c r="H285" s="7">
        <v>4.3</v>
      </c>
      <c r="I285" s="8">
        <v>1376</v>
      </c>
      <c r="J285" s="7" t="s">
        <v>584</v>
      </c>
      <c r="K285" s="7" t="s">
        <v>585</v>
      </c>
    </row>
    <row r="286" spans="1:11" x14ac:dyDescent="0.3">
      <c r="A286" s="7" t="s">
        <v>1143</v>
      </c>
      <c r="B286" s="7" t="s">
        <v>1144</v>
      </c>
      <c r="C286" s="7"/>
      <c r="D286" s="7" t="s">
        <v>230</v>
      </c>
      <c r="E286" s="7">
        <v>215</v>
      </c>
      <c r="F286" s="7">
        <v>499</v>
      </c>
      <c r="G286" s="9">
        <v>0.56999999999999995</v>
      </c>
      <c r="H286" s="7">
        <v>3.5</v>
      </c>
      <c r="I286" s="7">
        <v>121</v>
      </c>
      <c r="J286" s="7" t="s">
        <v>1145</v>
      </c>
      <c r="K286" s="7" t="s">
        <v>1146</v>
      </c>
    </row>
    <row r="287" spans="1:11" x14ac:dyDescent="0.3">
      <c r="A287" s="7" t="s">
        <v>1147</v>
      </c>
      <c r="B287" s="7" t="s">
        <v>1148</v>
      </c>
      <c r="C287" s="7"/>
      <c r="D287" s="7" t="s">
        <v>14</v>
      </c>
      <c r="E287" s="7">
        <v>99</v>
      </c>
      <c r="F287" s="7">
        <v>800</v>
      </c>
      <c r="G287" s="9">
        <v>0.88</v>
      </c>
      <c r="H287" s="7">
        <v>3.9</v>
      </c>
      <c r="I287" s="8">
        <v>1075</v>
      </c>
      <c r="J287" s="7" t="s">
        <v>173</v>
      </c>
      <c r="K287" s="7" t="s">
        <v>1149</v>
      </c>
    </row>
    <row r="288" spans="1:11" x14ac:dyDescent="0.3">
      <c r="A288" s="7" t="s">
        <v>1150</v>
      </c>
      <c r="B288" s="7" t="s">
        <v>1151</v>
      </c>
      <c r="C288" s="7"/>
      <c r="D288" s="7" t="s">
        <v>90</v>
      </c>
      <c r="E288" s="8">
        <v>18999</v>
      </c>
      <c r="F288" s="8">
        <v>35000</v>
      </c>
      <c r="G288" s="9">
        <v>0.46</v>
      </c>
      <c r="H288" s="7">
        <v>4</v>
      </c>
      <c r="I288" s="8">
        <v>1001</v>
      </c>
      <c r="J288" s="7" t="s">
        <v>1152</v>
      </c>
      <c r="K288" s="7" t="s">
        <v>1153</v>
      </c>
    </row>
    <row r="289" spans="1:11" x14ac:dyDescent="0.3">
      <c r="A289" s="7" t="s">
        <v>1154</v>
      </c>
      <c r="B289" s="7" t="s">
        <v>1155</v>
      </c>
      <c r="C289" s="7"/>
      <c r="D289" s="7" t="s">
        <v>14</v>
      </c>
      <c r="E289" s="7">
        <v>249</v>
      </c>
      <c r="F289" s="7">
        <v>999</v>
      </c>
      <c r="G289" s="9">
        <v>0.75</v>
      </c>
      <c r="H289" s="7">
        <v>4.3</v>
      </c>
      <c r="I289" s="7">
        <v>112</v>
      </c>
      <c r="J289" s="7" t="s">
        <v>1156</v>
      </c>
      <c r="K289" s="7" t="s">
        <v>1157</v>
      </c>
    </row>
    <row r="290" spans="1:11" x14ac:dyDescent="0.3">
      <c r="A290" s="7" t="s">
        <v>1158</v>
      </c>
      <c r="B290" s="7" t="s">
        <v>1159</v>
      </c>
      <c r="C290" s="7"/>
      <c r="D290" s="7" t="s">
        <v>252</v>
      </c>
      <c r="E290" s="8">
        <v>7999</v>
      </c>
      <c r="F290" s="8">
        <v>15999</v>
      </c>
      <c r="G290" s="9">
        <v>0.5</v>
      </c>
      <c r="H290" s="7">
        <v>3.8</v>
      </c>
      <c r="I290" s="8">
        <v>3022</v>
      </c>
      <c r="J290" s="7" t="s">
        <v>1160</v>
      </c>
      <c r="K290" s="7" t="s">
        <v>1161</v>
      </c>
    </row>
    <row r="291" spans="1:11" x14ac:dyDescent="0.3">
      <c r="A291" s="7" t="s">
        <v>1162</v>
      </c>
      <c r="B291" s="7" t="s">
        <v>1163</v>
      </c>
      <c r="C291" s="7"/>
      <c r="D291" s="7" t="s">
        <v>14</v>
      </c>
      <c r="E291" s="7">
        <v>649</v>
      </c>
      <c r="F291" s="8">
        <v>1600</v>
      </c>
      <c r="G291" s="9">
        <v>0.59</v>
      </c>
      <c r="H291" s="7">
        <v>4.3</v>
      </c>
      <c r="I291" s="8">
        <v>5451</v>
      </c>
      <c r="J291" s="7" t="s">
        <v>773</v>
      </c>
      <c r="K291" s="7" t="s">
        <v>774</v>
      </c>
    </row>
    <row r="292" spans="1:11" x14ac:dyDescent="0.3">
      <c r="A292" s="7" t="s">
        <v>1164</v>
      </c>
      <c r="B292" s="7" t="s">
        <v>363</v>
      </c>
      <c r="C292" s="7"/>
      <c r="D292" s="7" t="s">
        <v>230</v>
      </c>
      <c r="E292" s="8">
        <v>1289</v>
      </c>
      <c r="F292" s="8">
        <v>2499</v>
      </c>
      <c r="G292" s="9">
        <v>0.48</v>
      </c>
      <c r="H292" s="7">
        <v>3.3</v>
      </c>
      <c r="I292" s="7">
        <v>73</v>
      </c>
      <c r="J292" s="7" t="s">
        <v>1165</v>
      </c>
      <c r="K292" s="7" t="s">
        <v>1166</v>
      </c>
    </row>
    <row r="293" spans="1:11" x14ac:dyDescent="0.3">
      <c r="A293" s="7" t="s">
        <v>1167</v>
      </c>
      <c r="B293" s="7" t="s">
        <v>1168</v>
      </c>
      <c r="C293" s="7"/>
      <c r="D293" s="7" t="s">
        <v>70</v>
      </c>
      <c r="E293" s="7">
        <v>609</v>
      </c>
      <c r="F293" s="8">
        <v>1500</v>
      </c>
      <c r="G293" s="9">
        <v>0.59</v>
      </c>
      <c r="H293" s="7">
        <v>4.5</v>
      </c>
      <c r="I293" s="8">
        <v>1029</v>
      </c>
      <c r="J293" s="7" t="s">
        <v>1169</v>
      </c>
      <c r="K293" s="7" t="s">
        <v>1170</v>
      </c>
    </row>
    <row r="294" spans="1:11" x14ac:dyDescent="0.3">
      <c r="A294" s="7" t="s">
        <v>1171</v>
      </c>
      <c r="B294" s="7" t="s">
        <v>1172</v>
      </c>
      <c r="C294" s="7"/>
      <c r="D294" s="7" t="s">
        <v>90</v>
      </c>
      <c r="E294" s="8">
        <v>32990</v>
      </c>
      <c r="F294" s="8">
        <v>54990</v>
      </c>
      <c r="G294" s="9">
        <v>0.4</v>
      </c>
      <c r="H294" s="7">
        <v>4.0999999999999996</v>
      </c>
      <c r="I294" s="8">
        <v>1555</v>
      </c>
      <c r="J294" s="7" t="s">
        <v>1173</v>
      </c>
      <c r="K294" s="7" t="s">
        <v>1174</v>
      </c>
    </row>
    <row r="295" spans="1:11" x14ac:dyDescent="0.3">
      <c r="A295" s="7" t="s">
        <v>1175</v>
      </c>
      <c r="B295" s="7" t="s">
        <v>1176</v>
      </c>
      <c r="C295" s="7"/>
      <c r="D295" s="7" t="s">
        <v>70</v>
      </c>
      <c r="E295" s="7">
        <v>599</v>
      </c>
      <c r="F295" s="8">
        <v>1999</v>
      </c>
      <c r="G295" s="9">
        <v>0.7</v>
      </c>
      <c r="H295" s="7">
        <v>4.2</v>
      </c>
      <c r="I295" s="7">
        <v>47</v>
      </c>
      <c r="J295" s="7" t="s">
        <v>1177</v>
      </c>
      <c r="K295" s="7" t="s">
        <v>1178</v>
      </c>
    </row>
    <row r="296" spans="1:11" x14ac:dyDescent="0.3">
      <c r="A296" s="7" t="s">
        <v>1179</v>
      </c>
      <c r="B296" s="7" t="s">
        <v>1180</v>
      </c>
      <c r="C296" s="7"/>
      <c r="D296" s="7" t="s">
        <v>14</v>
      </c>
      <c r="E296" s="7">
        <v>349</v>
      </c>
      <c r="F296" s="7">
        <v>899</v>
      </c>
      <c r="G296" s="9">
        <v>0.61</v>
      </c>
      <c r="H296" s="7">
        <v>4.0999999999999996</v>
      </c>
      <c r="I296" s="8">
        <v>14896</v>
      </c>
      <c r="J296" s="7" t="s">
        <v>1181</v>
      </c>
      <c r="K296" s="7" t="s">
        <v>1182</v>
      </c>
    </row>
    <row r="297" spans="1:11" x14ac:dyDescent="0.3">
      <c r="A297" s="7" t="s">
        <v>1183</v>
      </c>
      <c r="B297" s="7" t="s">
        <v>1184</v>
      </c>
      <c r="C297" s="7"/>
      <c r="D297" s="7" t="s">
        <v>90</v>
      </c>
      <c r="E297" s="8">
        <v>29999</v>
      </c>
      <c r="F297" s="8">
        <v>50999</v>
      </c>
      <c r="G297" s="9">
        <v>0.41</v>
      </c>
      <c r="H297" s="7">
        <v>4.4000000000000004</v>
      </c>
      <c r="I297" s="8">
        <v>1712</v>
      </c>
      <c r="J297" s="7" t="s">
        <v>1185</v>
      </c>
      <c r="K297" s="7" t="s">
        <v>1186</v>
      </c>
    </row>
    <row r="298" spans="1:11" x14ac:dyDescent="0.3">
      <c r="A298" s="7" t="s">
        <v>1187</v>
      </c>
      <c r="B298" s="7" t="s">
        <v>1007</v>
      </c>
      <c r="C298" s="7"/>
      <c r="D298" s="7" t="s">
        <v>230</v>
      </c>
      <c r="E298" s="7">
        <v>199</v>
      </c>
      <c r="F298" s="7">
        <v>399</v>
      </c>
      <c r="G298" s="9">
        <v>0.5</v>
      </c>
      <c r="H298" s="7">
        <v>4.2</v>
      </c>
      <c r="I298" s="8">
        <v>1335</v>
      </c>
      <c r="J298" s="7" t="s">
        <v>1008</v>
      </c>
      <c r="K298" s="7" t="s">
        <v>1009</v>
      </c>
    </row>
    <row r="299" spans="1:11" x14ac:dyDescent="0.3">
      <c r="A299" s="7" t="s">
        <v>1188</v>
      </c>
      <c r="B299" s="7" t="s">
        <v>1189</v>
      </c>
      <c r="C299" s="7"/>
      <c r="D299" s="7" t="s">
        <v>230</v>
      </c>
      <c r="E299" s="7">
        <v>349</v>
      </c>
      <c r="F299" s="7">
        <v>699</v>
      </c>
      <c r="G299" s="9">
        <v>0.5</v>
      </c>
      <c r="H299" s="7">
        <v>3.9</v>
      </c>
      <c r="I299" s="7">
        <v>214</v>
      </c>
      <c r="J299" s="7" t="s">
        <v>1190</v>
      </c>
      <c r="K299" s="7" t="s">
        <v>1191</v>
      </c>
    </row>
    <row r="300" spans="1:11" x14ac:dyDescent="0.3">
      <c r="A300" s="7" t="s">
        <v>1192</v>
      </c>
      <c r="B300" s="7" t="s">
        <v>1193</v>
      </c>
      <c r="C300" s="7"/>
      <c r="D300" s="7" t="s">
        <v>313</v>
      </c>
      <c r="E300" s="8">
        <v>1850</v>
      </c>
      <c r="F300" s="8">
        <v>4500</v>
      </c>
      <c r="G300" s="9">
        <v>0.59</v>
      </c>
      <c r="H300" s="7">
        <v>4</v>
      </c>
      <c r="I300" s="7">
        <v>184</v>
      </c>
      <c r="J300" s="7" t="s">
        <v>1194</v>
      </c>
      <c r="K300" s="7" t="s">
        <v>1195</v>
      </c>
    </row>
    <row r="301" spans="1:11" x14ac:dyDescent="0.3">
      <c r="A301" s="7" t="s">
        <v>1196</v>
      </c>
      <c r="B301" s="7" t="s">
        <v>1197</v>
      </c>
      <c r="C301" s="7"/>
      <c r="D301" s="7" t="s">
        <v>664</v>
      </c>
      <c r="E301" s="8">
        <v>13990</v>
      </c>
      <c r="F301" s="8">
        <v>28900</v>
      </c>
      <c r="G301" s="9">
        <v>0.52</v>
      </c>
      <c r="H301" s="7">
        <v>4.5</v>
      </c>
      <c r="I301" s="7">
        <v>7</v>
      </c>
      <c r="J301" s="7" t="s">
        <v>1198</v>
      </c>
      <c r="K301" s="7" t="s">
        <v>1199</v>
      </c>
    </row>
    <row r="302" spans="1:11" x14ac:dyDescent="0.3">
      <c r="A302" s="7" t="s">
        <v>1200</v>
      </c>
      <c r="B302" s="7" t="s">
        <v>1201</v>
      </c>
      <c r="C302" s="7"/>
      <c r="D302" s="7" t="s">
        <v>14</v>
      </c>
      <c r="E302" s="7">
        <v>129</v>
      </c>
      <c r="F302" s="7">
        <v>449</v>
      </c>
      <c r="G302" s="9">
        <v>0.71</v>
      </c>
      <c r="H302" s="7">
        <v>3.7</v>
      </c>
      <c r="I302" s="7">
        <v>41</v>
      </c>
      <c r="J302" s="7" t="s">
        <v>1202</v>
      </c>
      <c r="K302" s="7" t="s">
        <v>1203</v>
      </c>
    </row>
    <row r="303" spans="1:11" x14ac:dyDescent="0.3">
      <c r="A303" s="7" t="s">
        <v>1204</v>
      </c>
      <c r="B303" s="7" t="s">
        <v>1205</v>
      </c>
      <c r="C303" s="7"/>
      <c r="D303" s="7" t="s">
        <v>70</v>
      </c>
      <c r="E303" s="7">
        <v>379</v>
      </c>
      <c r="F303" s="7">
        <v>999</v>
      </c>
      <c r="G303" s="9">
        <v>0.62</v>
      </c>
      <c r="H303" s="7">
        <v>4.2</v>
      </c>
      <c r="I303" s="8">
        <v>12153</v>
      </c>
      <c r="J303" s="7" t="s">
        <v>129</v>
      </c>
      <c r="K303" s="7" t="s">
        <v>130</v>
      </c>
    </row>
    <row r="304" spans="1:11" x14ac:dyDescent="0.3">
      <c r="A304" s="7" t="s">
        <v>1206</v>
      </c>
      <c r="B304" s="7" t="s">
        <v>1207</v>
      </c>
      <c r="C304" s="7"/>
      <c r="D304" s="7" t="s">
        <v>70</v>
      </c>
      <c r="E304" s="7">
        <v>185</v>
      </c>
      <c r="F304" s="7">
        <v>499</v>
      </c>
      <c r="G304" s="9">
        <v>0.63</v>
      </c>
      <c r="H304" s="7">
        <v>4.2</v>
      </c>
      <c r="I304" s="7">
        <v>25</v>
      </c>
      <c r="J304" s="7" t="s">
        <v>1208</v>
      </c>
      <c r="K304" s="7" t="s">
        <v>1209</v>
      </c>
    </row>
    <row r="305" spans="1:11" x14ac:dyDescent="0.3">
      <c r="A305" s="7" t="s">
        <v>1210</v>
      </c>
      <c r="B305" s="7" t="s">
        <v>1211</v>
      </c>
      <c r="C305" s="7"/>
      <c r="D305" s="7" t="s">
        <v>54</v>
      </c>
      <c r="E305" s="7">
        <v>218</v>
      </c>
      <c r="F305" s="7">
        <v>999</v>
      </c>
      <c r="G305" s="9">
        <v>0.78</v>
      </c>
      <c r="H305" s="7">
        <v>4.2</v>
      </c>
      <c r="I305" s="7">
        <v>163</v>
      </c>
      <c r="J305" s="7" t="s">
        <v>1212</v>
      </c>
      <c r="K305" s="7" t="s">
        <v>1213</v>
      </c>
    </row>
    <row r="306" spans="1:11" x14ac:dyDescent="0.3">
      <c r="A306" s="7" t="s">
        <v>1214</v>
      </c>
      <c r="B306" s="7" t="s">
        <v>1215</v>
      </c>
      <c r="C306" s="7"/>
      <c r="D306" s="7" t="s">
        <v>14</v>
      </c>
      <c r="E306" s="7">
        <v>199</v>
      </c>
      <c r="F306" s="7">
        <v>999</v>
      </c>
      <c r="G306" s="9">
        <v>0.8</v>
      </c>
      <c r="H306" s="7">
        <v>4.3</v>
      </c>
      <c r="I306" s="7">
        <v>87</v>
      </c>
      <c r="J306" s="7" t="s">
        <v>1216</v>
      </c>
      <c r="K306" s="7" t="s">
        <v>1217</v>
      </c>
    </row>
    <row r="307" spans="1:11" x14ac:dyDescent="0.3">
      <c r="A307" s="7" t="s">
        <v>1218</v>
      </c>
      <c r="B307" s="7" t="s">
        <v>1219</v>
      </c>
      <c r="C307" s="7"/>
      <c r="D307" s="7" t="s">
        <v>70</v>
      </c>
      <c r="E307" s="7">
        <v>499</v>
      </c>
      <c r="F307" s="7">
        <v>900</v>
      </c>
      <c r="G307" s="9">
        <v>0.45</v>
      </c>
      <c r="H307" s="7">
        <v>4.4000000000000004</v>
      </c>
      <c r="I307" s="8">
        <v>2165</v>
      </c>
      <c r="J307" s="7" t="s">
        <v>1220</v>
      </c>
      <c r="K307" s="7" t="s">
        <v>1221</v>
      </c>
    </row>
    <row r="308" spans="1:11" x14ac:dyDescent="0.3">
      <c r="A308" s="7" t="s">
        <v>1222</v>
      </c>
      <c r="B308" s="7" t="s">
        <v>1223</v>
      </c>
      <c r="C308" s="7"/>
      <c r="D308" s="7" t="s">
        <v>90</v>
      </c>
      <c r="E308" s="8">
        <v>26999</v>
      </c>
      <c r="F308" s="8">
        <v>42999</v>
      </c>
      <c r="G308" s="9">
        <v>0.37</v>
      </c>
      <c r="H308" s="7">
        <v>4.2</v>
      </c>
      <c r="I308" s="8">
        <v>1510</v>
      </c>
      <c r="J308" s="7" t="s">
        <v>1224</v>
      </c>
      <c r="K308" s="7" t="s">
        <v>1225</v>
      </c>
    </row>
    <row r="309" spans="1:11" x14ac:dyDescent="0.3">
      <c r="A309" s="7" t="s">
        <v>1226</v>
      </c>
      <c r="B309" s="7" t="s">
        <v>1227</v>
      </c>
      <c r="C309" s="7"/>
      <c r="D309" s="7" t="s">
        <v>313</v>
      </c>
      <c r="E309" s="7">
        <v>893</v>
      </c>
      <c r="F309" s="8">
        <v>1052</v>
      </c>
      <c r="G309" s="9">
        <v>0.15</v>
      </c>
      <c r="H309" s="7">
        <v>4.3</v>
      </c>
      <c r="I309" s="7">
        <v>106</v>
      </c>
      <c r="J309" s="7" t="s">
        <v>1228</v>
      </c>
      <c r="K309" s="7" t="s">
        <v>1229</v>
      </c>
    </row>
    <row r="310" spans="1:11" x14ac:dyDescent="0.3">
      <c r="A310" s="7" t="s">
        <v>1230</v>
      </c>
      <c r="B310" s="7" t="s">
        <v>1231</v>
      </c>
      <c r="C310" s="7"/>
      <c r="D310" s="7" t="s">
        <v>90</v>
      </c>
      <c r="E310" s="8">
        <v>10990</v>
      </c>
      <c r="F310" s="8">
        <v>19990</v>
      </c>
      <c r="G310" s="9">
        <v>0.45</v>
      </c>
      <c r="H310" s="7">
        <v>3.7</v>
      </c>
      <c r="I310" s="7">
        <v>129</v>
      </c>
      <c r="J310" s="7" t="s">
        <v>1232</v>
      </c>
      <c r="K310" s="7" t="s">
        <v>1233</v>
      </c>
    </row>
    <row r="311" spans="1:11" x14ac:dyDescent="0.3">
      <c r="A311" s="7" t="s">
        <v>1234</v>
      </c>
      <c r="B311" s="7" t="s">
        <v>1235</v>
      </c>
      <c r="C311" s="7"/>
      <c r="D311" s="7" t="s">
        <v>14</v>
      </c>
      <c r="E311" s="7">
        <v>379</v>
      </c>
      <c r="F311" s="8">
        <v>1099</v>
      </c>
      <c r="G311" s="9">
        <v>0.66</v>
      </c>
      <c r="H311" s="7">
        <v>4.3</v>
      </c>
      <c r="I311" s="8">
        <v>3049</v>
      </c>
      <c r="J311" s="7" t="s">
        <v>1236</v>
      </c>
      <c r="K311" s="7" t="s">
        <v>1237</v>
      </c>
    </row>
    <row r="312" spans="1:11" x14ac:dyDescent="0.3">
      <c r="A312" s="7" t="s">
        <v>1238</v>
      </c>
      <c r="B312" s="7" t="s">
        <v>1239</v>
      </c>
      <c r="C312" s="7"/>
      <c r="D312" s="7" t="s">
        <v>90</v>
      </c>
      <c r="E312" s="8">
        <v>16999</v>
      </c>
      <c r="F312" s="8">
        <v>25999</v>
      </c>
      <c r="G312" s="9">
        <v>0.35</v>
      </c>
      <c r="H312" s="7">
        <v>4.2</v>
      </c>
      <c r="I312" s="8">
        <v>32840</v>
      </c>
      <c r="J312" s="7" t="s">
        <v>91</v>
      </c>
      <c r="K312" s="7" t="s">
        <v>92</v>
      </c>
    </row>
    <row r="313" spans="1:11" x14ac:dyDescent="0.3">
      <c r="A313" s="7" t="s">
        <v>1240</v>
      </c>
      <c r="B313" s="7" t="s">
        <v>1241</v>
      </c>
      <c r="C313" s="7"/>
      <c r="D313" s="7" t="s">
        <v>70</v>
      </c>
      <c r="E313" s="7">
        <v>699</v>
      </c>
      <c r="F313" s="8">
        <v>1899</v>
      </c>
      <c r="G313" s="9">
        <v>0.63</v>
      </c>
      <c r="H313" s="7">
        <v>4.4000000000000004</v>
      </c>
      <c r="I313" s="7">
        <v>390</v>
      </c>
      <c r="J313" s="7" t="s">
        <v>1242</v>
      </c>
      <c r="K313" s="7" t="s">
        <v>1243</v>
      </c>
    </row>
    <row r="314" spans="1:11" x14ac:dyDescent="0.3">
      <c r="A314" s="7" t="s">
        <v>1244</v>
      </c>
      <c r="B314" s="7" t="s">
        <v>1245</v>
      </c>
      <c r="C314" s="7"/>
      <c r="D314" s="7" t="s">
        <v>1246</v>
      </c>
      <c r="E314" s="8">
        <v>2699</v>
      </c>
      <c r="F314" s="8">
        <v>3500</v>
      </c>
      <c r="G314" s="9">
        <v>0.23</v>
      </c>
      <c r="H314" s="7">
        <v>3.5</v>
      </c>
      <c r="I314" s="7">
        <v>621</v>
      </c>
      <c r="J314" s="7" t="s">
        <v>1247</v>
      </c>
      <c r="K314" s="7" t="s">
        <v>1248</v>
      </c>
    </row>
    <row r="315" spans="1:11" x14ac:dyDescent="0.3">
      <c r="A315" s="7" t="s">
        <v>1249</v>
      </c>
      <c r="B315" s="7" t="s">
        <v>1250</v>
      </c>
      <c r="C315" s="7"/>
      <c r="D315" s="7" t="s">
        <v>14</v>
      </c>
      <c r="E315" s="7">
        <v>129</v>
      </c>
      <c r="F315" s="7">
        <v>599</v>
      </c>
      <c r="G315" s="9">
        <v>0.78</v>
      </c>
      <c r="H315" s="7">
        <v>4.0999999999999996</v>
      </c>
      <c r="I315" s="7">
        <v>265</v>
      </c>
      <c r="J315" s="7" t="s">
        <v>1251</v>
      </c>
      <c r="K315" s="7" t="s">
        <v>1252</v>
      </c>
    </row>
    <row r="316" spans="1:11" x14ac:dyDescent="0.3">
      <c r="A316" s="7" t="s">
        <v>1253</v>
      </c>
      <c r="B316" s="7" t="s">
        <v>1254</v>
      </c>
      <c r="C316" s="7"/>
      <c r="D316" s="7" t="s">
        <v>14</v>
      </c>
      <c r="E316" s="7">
        <v>389</v>
      </c>
      <c r="F316" s="7">
        <v>999</v>
      </c>
      <c r="G316" s="9">
        <v>0.61</v>
      </c>
      <c r="H316" s="7">
        <v>4.3</v>
      </c>
      <c r="I316" s="7">
        <v>838</v>
      </c>
      <c r="J316" s="7" t="s">
        <v>1255</v>
      </c>
      <c r="K316" s="7" t="s">
        <v>1256</v>
      </c>
    </row>
    <row r="317" spans="1:11" x14ac:dyDescent="0.3">
      <c r="A317" s="7" t="s">
        <v>1257</v>
      </c>
      <c r="B317" s="7" t="s">
        <v>1258</v>
      </c>
      <c r="C317" s="7"/>
      <c r="D317" s="7" t="s">
        <v>230</v>
      </c>
      <c r="E317" s="7">
        <v>246</v>
      </c>
      <c r="F317" s="7">
        <v>600</v>
      </c>
      <c r="G317" s="9">
        <v>0.59</v>
      </c>
      <c r="H317" s="7">
        <v>4.2</v>
      </c>
      <c r="I317" s="7">
        <v>143</v>
      </c>
      <c r="J317" s="7" t="s">
        <v>1259</v>
      </c>
      <c r="K317" s="7" t="s">
        <v>1260</v>
      </c>
    </row>
    <row r="318" spans="1:11" x14ac:dyDescent="0.3">
      <c r="A318" s="7" t="s">
        <v>1261</v>
      </c>
      <c r="B318" s="7" t="s">
        <v>1262</v>
      </c>
      <c r="C318" s="7"/>
      <c r="D318" s="7" t="s">
        <v>14</v>
      </c>
      <c r="E318" s="7">
        <v>299</v>
      </c>
      <c r="F318" s="7">
        <v>799</v>
      </c>
      <c r="G318" s="9">
        <v>0.63</v>
      </c>
      <c r="H318" s="7">
        <v>4</v>
      </c>
      <c r="I318" s="7">
        <v>151</v>
      </c>
      <c r="J318" s="7" t="s">
        <v>1263</v>
      </c>
      <c r="K318" s="7" t="s">
        <v>1264</v>
      </c>
    </row>
    <row r="319" spans="1:11" x14ac:dyDescent="0.3">
      <c r="A319" s="7" t="s">
        <v>1265</v>
      </c>
      <c r="B319" s="7" t="s">
        <v>1266</v>
      </c>
      <c r="C319" s="7"/>
      <c r="D319" s="7" t="s">
        <v>230</v>
      </c>
      <c r="E319" s="7">
        <v>247</v>
      </c>
      <c r="F319" s="7">
        <v>399</v>
      </c>
      <c r="G319" s="9">
        <v>0.38</v>
      </c>
      <c r="H319" s="7">
        <v>3.9</v>
      </c>
      <c r="I319" s="7">
        <v>200</v>
      </c>
      <c r="J319" s="7" t="s">
        <v>1267</v>
      </c>
      <c r="K319" s="7" t="s">
        <v>1268</v>
      </c>
    </row>
    <row r="320" spans="1:11" x14ac:dyDescent="0.3">
      <c r="A320" s="7" t="s">
        <v>1269</v>
      </c>
      <c r="B320" s="7" t="s">
        <v>1270</v>
      </c>
      <c r="C320" s="7"/>
      <c r="D320" s="7" t="s">
        <v>230</v>
      </c>
      <c r="E320" s="8">
        <v>1369</v>
      </c>
      <c r="F320" s="8">
        <v>2999</v>
      </c>
      <c r="G320" s="9">
        <v>0.54</v>
      </c>
      <c r="H320" s="7">
        <v>3.3</v>
      </c>
      <c r="I320" s="7">
        <v>227</v>
      </c>
      <c r="J320" s="7" t="s">
        <v>1271</v>
      </c>
      <c r="K320" s="7" t="s">
        <v>1272</v>
      </c>
    </row>
    <row r="321" spans="1:11" x14ac:dyDescent="0.3">
      <c r="A321" s="7" t="s">
        <v>1273</v>
      </c>
      <c r="B321" s="7" t="s">
        <v>1274</v>
      </c>
      <c r="C321" s="7"/>
      <c r="D321" s="7" t="s">
        <v>230</v>
      </c>
      <c r="E321" s="7">
        <v>199</v>
      </c>
      <c r="F321" s="7">
        <v>499</v>
      </c>
      <c r="G321" s="9">
        <v>0.6</v>
      </c>
      <c r="H321" s="7">
        <v>3.8</v>
      </c>
      <c r="I321" s="7">
        <v>538</v>
      </c>
      <c r="J321" s="7" t="s">
        <v>1275</v>
      </c>
      <c r="K321" s="7" t="s">
        <v>1276</v>
      </c>
    </row>
    <row r="322" spans="1:11" x14ac:dyDescent="0.3">
      <c r="A322" s="7" t="s">
        <v>1277</v>
      </c>
      <c r="B322" s="7" t="s">
        <v>1278</v>
      </c>
      <c r="C322" s="7"/>
      <c r="D322" s="7" t="s">
        <v>70</v>
      </c>
      <c r="E322" s="7">
        <v>299</v>
      </c>
      <c r="F322" s="7">
        <v>599</v>
      </c>
      <c r="G322" s="9">
        <v>0.5</v>
      </c>
      <c r="H322" s="7">
        <v>4</v>
      </c>
      <c r="I322" s="7">
        <v>171</v>
      </c>
      <c r="J322" s="7" t="s">
        <v>1279</v>
      </c>
      <c r="K322" s="7" t="s">
        <v>1280</v>
      </c>
    </row>
    <row r="323" spans="1:11" x14ac:dyDescent="0.3">
      <c r="A323" s="7" t="s">
        <v>1281</v>
      </c>
      <c r="B323" s="7" t="s">
        <v>1282</v>
      </c>
      <c r="C323" s="7"/>
      <c r="D323" s="7" t="s">
        <v>90</v>
      </c>
      <c r="E323" s="8">
        <v>14999</v>
      </c>
      <c r="F323" s="8">
        <v>14999</v>
      </c>
      <c r="G323" s="9">
        <v>0</v>
      </c>
      <c r="H323" s="7">
        <v>4.3</v>
      </c>
      <c r="I323" s="8">
        <v>27508</v>
      </c>
      <c r="J323" s="7" t="s">
        <v>1283</v>
      </c>
      <c r="K323" s="7" t="s">
        <v>1284</v>
      </c>
    </row>
    <row r="324" spans="1:11" x14ac:dyDescent="0.3">
      <c r="A324" s="7" t="s">
        <v>1285</v>
      </c>
      <c r="B324" s="7" t="s">
        <v>1286</v>
      </c>
      <c r="C324" s="7"/>
      <c r="D324" s="7" t="s">
        <v>14</v>
      </c>
      <c r="E324" s="7">
        <v>299</v>
      </c>
      <c r="F324" s="7">
        <v>699</v>
      </c>
      <c r="G324" s="9">
        <v>0.56999999999999995</v>
      </c>
      <c r="H324" s="7">
        <v>3.9</v>
      </c>
      <c r="I324" s="8">
        <v>1454</v>
      </c>
      <c r="J324" s="7" t="s">
        <v>1287</v>
      </c>
      <c r="K324" s="7" t="s">
        <v>1288</v>
      </c>
    </row>
    <row r="325" spans="1:11" x14ac:dyDescent="0.3">
      <c r="A325" s="7" t="s">
        <v>1289</v>
      </c>
      <c r="B325" s="7" t="s">
        <v>1290</v>
      </c>
      <c r="C325" s="7"/>
      <c r="D325" s="7" t="s">
        <v>90</v>
      </c>
      <c r="E325" s="8">
        <v>24990</v>
      </c>
      <c r="F325" s="8">
        <v>51990</v>
      </c>
      <c r="G325" s="9">
        <v>0.52</v>
      </c>
      <c r="H325" s="7">
        <v>4.2</v>
      </c>
      <c r="I325" s="8">
        <v>2951</v>
      </c>
      <c r="J325" s="7" t="s">
        <v>1291</v>
      </c>
      <c r="K325" s="7" t="s">
        <v>1292</v>
      </c>
    </row>
    <row r="326" spans="1:11" x14ac:dyDescent="0.3">
      <c r="A326" s="7" t="s">
        <v>1293</v>
      </c>
      <c r="B326" s="7" t="s">
        <v>1294</v>
      </c>
      <c r="C326" s="7"/>
      <c r="D326" s="7" t="s">
        <v>14</v>
      </c>
      <c r="E326" s="7">
        <v>249</v>
      </c>
      <c r="F326" s="7">
        <v>999</v>
      </c>
      <c r="G326" s="9">
        <v>0.75</v>
      </c>
      <c r="H326" s="7">
        <v>5</v>
      </c>
      <c r="I326" s="7"/>
      <c r="J326" s="7" t="s">
        <v>1295</v>
      </c>
      <c r="K326" s="7" t="s">
        <v>1296</v>
      </c>
    </row>
    <row r="327" spans="1:11" x14ac:dyDescent="0.3">
      <c r="A327" s="7" t="s">
        <v>1297</v>
      </c>
      <c r="B327" s="7" t="s">
        <v>1298</v>
      </c>
      <c r="C327" s="7"/>
      <c r="D327" s="7" t="s">
        <v>90</v>
      </c>
      <c r="E327" s="8">
        <v>61999</v>
      </c>
      <c r="F327" s="8">
        <v>69999</v>
      </c>
      <c r="G327" s="9">
        <v>0.11</v>
      </c>
      <c r="H327" s="7">
        <v>4.0999999999999996</v>
      </c>
      <c r="I327" s="8">
        <v>6753</v>
      </c>
      <c r="J327" s="7" t="s">
        <v>900</v>
      </c>
      <c r="K327" s="7" t="s">
        <v>901</v>
      </c>
    </row>
    <row r="328" spans="1:11" x14ac:dyDescent="0.3">
      <c r="A328" s="7" t="s">
        <v>1299</v>
      </c>
      <c r="B328" s="7" t="s">
        <v>1300</v>
      </c>
      <c r="C328" s="7"/>
      <c r="D328" s="7" t="s">
        <v>90</v>
      </c>
      <c r="E328" s="8">
        <v>24499</v>
      </c>
      <c r="F328" s="8">
        <v>50000</v>
      </c>
      <c r="G328" s="9">
        <v>0.51</v>
      </c>
      <c r="H328" s="7">
        <v>3.9</v>
      </c>
      <c r="I328" s="8">
        <v>3518</v>
      </c>
      <c r="J328" s="7" t="s">
        <v>1301</v>
      </c>
      <c r="K328" s="7" t="s">
        <v>1302</v>
      </c>
    </row>
    <row r="329" spans="1:11" x14ac:dyDescent="0.3">
      <c r="A329" s="7" t="s">
        <v>1303</v>
      </c>
      <c r="B329" s="7" t="s">
        <v>1304</v>
      </c>
      <c r="C329" s="7"/>
      <c r="D329" s="7" t="s">
        <v>90</v>
      </c>
      <c r="E329" s="8">
        <v>10499</v>
      </c>
      <c r="F329" s="8">
        <v>19499</v>
      </c>
      <c r="G329" s="9">
        <v>0.46</v>
      </c>
      <c r="H329" s="7">
        <v>4.2</v>
      </c>
      <c r="I329" s="8">
        <v>1510</v>
      </c>
      <c r="J329" s="7" t="s">
        <v>1224</v>
      </c>
      <c r="K329" s="7" t="s">
        <v>1225</v>
      </c>
    </row>
    <row r="330" spans="1:11" x14ac:dyDescent="0.3">
      <c r="A330" s="7" t="s">
        <v>1305</v>
      </c>
      <c r="B330" s="7" t="s">
        <v>1306</v>
      </c>
      <c r="C330" s="7"/>
      <c r="D330" s="7" t="s">
        <v>14</v>
      </c>
      <c r="E330" s="7">
        <v>349</v>
      </c>
      <c r="F330" s="7">
        <v>999</v>
      </c>
      <c r="G330" s="9">
        <v>0.65</v>
      </c>
      <c r="H330" s="7">
        <v>4.3</v>
      </c>
      <c r="I330" s="7">
        <v>838</v>
      </c>
      <c r="J330" s="7" t="s">
        <v>1255</v>
      </c>
      <c r="K330" s="7" t="s">
        <v>1256</v>
      </c>
    </row>
    <row r="331" spans="1:11" x14ac:dyDescent="0.3">
      <c r="A331" s="7" t="s">
        <v>1307</v>
      </c>
      <c r="B331" s="7" t="s">
        <v>1308</v>
      </c>
      <c r="C331" s="7"/>
      <c r="D331" s="7" t="s">
        <v>230</v>
      </c>
      <c r="E331" s="7">
        <v>197</v>
      </c>
      <c r="F331" s="7">
        <v>499</v>
      </c>
      <c r="G331" s="9">
        <v>0.61</v>
      </c>
      <c r="H331" s="7">
        <v>3.8</v>
      </c>
      <c r="I331" s="7">
        <v>136</v>
      </c>
      <c r="J331" s="7" t="s">
        <v>1309</v>
      </c>
      <c r="K331" s="7" t="s">
        <v>1310</v>
      </c>
    </row>
    <row r="332" spans="1:11" x14ac:dyDescent="0.3">
      <c r="A332" s="7" t="s">
        <v>1311</v>
      </c>
      <c r="B332" s="7" t="s">
        <v>1312</v>
      </c>
      <c r="C332" s="7"/>
      <c r="D332" s="7" t="s">
        <v>934</v>
      </c>
      <c r="E332" s="8">
        <v>1299</v>
      </c>
      <c r="F332" s="8">
        <v>2499</v>
      </c>
      <c r="G332" s="9">
        <v>0.48</v>
      </c>
      <c r="H332" s="7">
        <v>4.3</v>
      </c>
      <c r="I332" s="7">
        <v>301</v>
      </c>
      <c r="J332" s="7" t="s">
        <v>1313</v>
      </c>
      <c r="K332" s="7" t="s">
        <v>1314</v>
      </c>
    </row>
    <row r="333" spans="1:11" x14ac:dyDescent="0.3">
      <c r="A333" s="7" t="s">
        <v>1315</v>
      </c>
      <c r="B333" s="7" t="s">
        <v>1316</v>
      </c>
      <c r="C333" s="7"/>
      <c r="D333" s="7" t="s">
        <v>14</v>
      </c>
      <c r="E333" s="8">
        <v>1519</v>
      </c>
      <c r="F333" s="8">
        <v>1899</v>
      </c>
      <c r="G333" s="9">
        <v>0.2</v>
      </c>
      <c r="H333" s="7">
        <v>4.4000000000000004</v>
      </c>
      <c r="I333" s="8">
        <v>19763</v>
      </c>
      <c r="J333" s="7" t="s">
        <v>1317</v>
      </c>
      <c r="K333" s="7" t="s">
        <v>1318</v>
      </c>
    </row>
    <row r="334" spans="1:11" x14ac:dyDescent="0.3">
      <c r="A334" s="7" t="s">
        <v>1319</v>
      </c>
      <c r="B334" s="7" t="s">
        <v>1320</v>
      </c>
      <c r="C334" s="7"/>
      <c r="D334" s="7" t="s">
        <v>90</v>
      </c>
      <c r="E334" s="8">
        <v>46999</v>
      </c>
      <c r="F334" s="8">
        <v>69999</v>
      </c>
      <c r="G334" s="9">
        <v>0.33</v>
      </c>
      <c r="H334" s="7">
        <v>4.3</v>
      </c>
      <c r="I334" s="8">
        <v>21252</v>
      </c>
      <c r="J334" s="7" t="s">
        <v>1321</v>
      </c>
      <c r="K334" s="7" t="s">
        <v>1322</v>
      </c>
    </row>
    <row r="335" spans="1:11" x14ac:dyDescent="0.3">
      <c r="A335" s="7" t="s">
        <v>1323</v>
      </c>
      <c r="B335" s="7" t="s">
        <v>1324</v>
      </c>
      <c r="C335" s="7"/>
      <c r="D335" s="7" t="s">
        <v>14</v>
      </c>
      <c r="E335" s="7">
        <v>299</v>
      </c>
      <c r="F335" s="7">
        <v>799</v>
      </c>
      <c r="G335" s="9">
        <v>0.63</v>
      </c>
      <c r="H335" s="7">
        <v>4.3</v>
      </c>
      <c r="I335" s="8">
        <v>1902</v>
      </c>
      <c r="J335" s="7" t="s">
        <v>1325</v>
      </c>
      <c r="K335" s="7" t="s">
        <v>1326</v>
      </c>
    </row>
    <row r="336" spans="1:11" x14ac:dyDescent="0.3">
      <c r="A336" s="7" t="s">
        <v>1327</v>
      </c>
      <c r="B336" s="7" t="s">
        <v>1328</v>
      </c>
      <c r="C336" s="7"/>
      <c r="D336" s="7" t="s">
        <v>1329</v>
      </c>
      <c r="E336" s="8">
        <v>1799</v>
      </c>
      <c r="F336" s="8">
        <v>19999</v>
      </c>
      <c r="G336" s="9">
        <v>0.91</v>
      </c>
      <c r="H336" s="7">
        <v>4.2</v>
      </c>
      <c r="I336" s="8">
        <v>13937</v>
      </c>
      <c r="J336" s="7" t="s">
        <v>1330</v>
      </c>
      <c r="K336" s="7" t="s">
        <v>1331</v>
      </c>
    </row>
    <row r="337" spans="1:11" x14ac:dyDescent="0.3">
      <c r="A337" s="7" t="s">
        <v>1332</v>
      </c>
      <c r="B337" s="7" t="s">
        <v>1333</v>
      </c>
      <c r="C337" s="7"/>
      <c r="D337" s="7" t="s">
        <v>1329</v>
      </c>
      <c r="E337" s="8">
        <v>1998</v>
      </c>
      <c r="F337" s="8">
        <v>9999</v>
      </c>
      <c r="G337" s="9">
        <v>0.8</v>
      </c>
      <c r="H337" s="7">
        <v>4.3</v>
      </c>
      <c r="I337" s="8">
        <v>27696</v>
      </c>
      <c r="J337" s="7" t="s">
        <v>1334</v>
      </c>
      <c r="K337" s="7" t="s">
        <v>1335</v>
      </c>
    </row>
    <row r="338" spans="1:11" x14ac:dyDescent="0.3">
      <c r="A338" s="7" t="s">
        <v>1336</v>
      </c>
      <c r="B338" s="7" t="s">
        <v>1337</v>
      </c>
      <c r="C338" s="7"/>
      <c r="D338" s="7" t="s">
        <v>1329</v>
      </c>
      <c r="E338" s="8">
        <v>1999</v>
      </c>
      <c r="F338" s="8">
        <v>7990</v>
      </c>
      <c r="G338" s="9">
        <v>0.75</v>
      </c>
      <c r="H338" s="7">
        <v>3.8</v>
      </c>
      <c r="I338" s="8">
        <v>17831</v>
      </c>
      <c r="J338" s="7" t="s">
        <v>1338</v>
      </c>
      <c r="K338" s="7" t="s">
        <v>1339</v>
      </c>
    </row>
    <row r="339" spans="1:11" x14ac:dyDescent="0.3">
      <c r="A339" s="7" t="s">
        <v>1340</v>
      </c>
      <c r="B339" s="7" t="s">
        <v>1341</v>
      </c>
      <c r="C339" s="7"/>
      <c r="D339" s="7" t="s">
        <v>1342</v>
      </c>
      <c r="E339" s="8">
        <v>2049</v>
      </c>
      <c r="F339" s="8">
        <v>2199</v>
      </c>
      <c r="G339" s="9">
        <v>7.0000000000000007E-2</v>
      </c>
      <c r="H339" s="7">
        <v>4.3</v>
      </c>
      <c r="I339" s="8">
        <v>178912</v>
      </c>
      <c r="J339" s="7" t="s">
        <v>1343</v>
      </c>
      <c r="K339" s="7" t="s">
        <v>1344</v>
      </c>
    </row>
    <row r="340" spans="1:11" x14ac:dyDescent="0.3">
      <c r="A340" s="7" t="s">
        <v>1345</v>
      </c>
      <c r="B340" s="7" t="s">
        <v>1346</v>
      </c>
      <c r="C340" s="7"/>
      <c r="D340" s="7" t="s">
        <v>1347</v>
      </c>
      <c r="E340" s="8">
        <v>6499</v>
      </c>
      <c r="F340" s="8">
        <v>8999</v>
      </c>
      <c r="G340" s="9">
        <v>0.28000000000000003</v>
      </c>
      <c r="H340" s="7">
        <v>4</v>
      </c>
      <c r="I340" s="8">
        <v>7807</v>
      </c>
      <c r="J340" s="7" t="s">
        <v>1348</v>
      </c>
      <c r="K340" s="7" t="s">
        <v>1349</v>
      </c>
    </row>
    <row r="341" spans="1:11" x14ac:dyDescent="0.3">
      <c r="A341" s="7" t="s">
        <v>1350</v>
      </c>
      <c r="B341" s="7" t="s">
        <v>1351</v>
      </c>
      <c r="C341" s="7"/>
      <c r="D341" s="7" t="s">
        <v>1347</v>
      </c>
      <c r="E341" s="8">
        <v>28999</v>
      </c>
      <c r="F341" s="8">
        <v>28999</v>
      </c>
      <c r="G341" s="9">
        <v>0</v>
      </c>
      <c r="H341" s="7">
        <v>4.3</v>
      </c>
      <c r="I341" s="8">
        <v>17415</v>
      </c>
      <c r="J341" s="7" t="s">
        <v>1352</v>
      </c>
      <c r="K341" s="7" t="s">
        <v>1353</v>
      </c>
    </row>
    <row r="342" spans="1:11" x14ac:dyDescent="0.3">
      <c r="A342" s="7" t="s">
        <v>1354</v>
      </c>
      <c r="B342" s="7" t="s">
        <v>1355</v>
      </c>
      <c r="C342" s="7"/>
      <c r="D342" s="7" t="s">
        <v>1347</v>
      </c>
      <c r="E342" s="8">
        <v>28999</v>
      </c>
      <c r="F342" s="8">
        <v>28999</v>
      </c>
      <c r="G342" s="9">
        <v>0</v>
      </c>
      <c r="H342" s="7">
        <v>4.3</v>
      </c>
      <c r="I342" s="8">
        <v>17415</v>
      </c>
      <c r="J342" s="7" t="s">
        <v>1352</v>
      </c>
      <c r="K342" s="7" t="s">
        <v>1353</v>
      </c>
    </row>
    <row r="343" spans="1:11" x14ac:dyDescent="0.3">
      <c r="A343" s="7" t="s">
        <v>1356</v>
      </c>
      <c r="B343" s="7" t="s">
        <v>1357</v>
      </c>
      <c r="C343" s="7"/>
      <c r="D343" s="7" t="s">
        <v>1347</v>
      </c>
      <c r="E343" s="8">
        <v>6499</v>
      </c>
      <c r="F343" s="8">
        <v>8999</v>
      </c>
      <c r="G343" s="9">
        <v>0.28000000000000003</v>
      </c>
      <c r="H343" s="7">
        <v>4</v>
      </c>
      <c r="I343" s="8">
        <v>7807</v>
      </c>
      <c r="J343" s="7" t="s">
        <v>1348</v>
      </c>
      <c r="K343" s="7" t="s">
        <v>1349</v>
      </c>
    </row>
    <row r="344" spans="1:11" x14ac:dyDescent="0.3">
      <c r="A344" s="7" t="s">
        <v>1358</v>
      </c>
      <c r="B344" s="7" t="s">
        <v>1359</v>
      </c>
      <c r="C344" s="7"/>
      <c r="D344" s="7" t="s">
        <v>1347</v>
      </c>
      <c r="E344" s="8">
        <v>6499</v>
      </c>
      <c r="F344" s="8">
        <v>8999</v>
      </c>
      <c r="G344" s="9">
        <v>0.28000000000000003</v>
      </c>
      <c r="H344" s="7">
        <v>4</v>
      </c>
      <c r="I344" s="8">
        <v>7807</v>
      </c>
      <c r="J344" s="7" t="s">
        <v>1348</v>
      </c>
      <c r="K344" s="7" t="s">
        <v>1349</v>
      </c>
    </row>
    <row r="345" spans="1:11" x14ac:dyDescent="0.3">
      <c r="A345" s="7" t="s">
        <v>1360</v>
      </c>
      <c r="B345" s="7" t="s">
        <v>1361</v>
      </c>
      <c r="C345" s="7"/>
      <c r="D345" s="7" t="s">
        <v>1362</v>
      </c>
      <c r="E345" s="7">
        <v>569</v>
      </c>
      <c r="F345" s="8">
        <v>1000</v>
      </c>
      <c r="G345" s="9">
        <v>0.43</v>
      </c>
      <c r="H345" s="7">
        <v>4.4000000000000004</v>
      </c>
      <c r="I345" s="8">
        <v>67259</v>
      </c>
      <c r="J345" s="7" t="s">
        <v>1363</v>
      </c>
      <c r="K345" s="7" t="s">
        <v>1364</v>
      </c>
    </row>
    <row r="346" spans="1:11" x14ac:dyDescent="0.3">
      <c r="A346" s="7" t="s">
        <v>1365</v>
      </c>
      <c r="B346" s="7" t="s">
        <v>1366</v>
      </c>
      <c r="C346" s="7"/>
      <c r="D346" s="7" t="s">
        <v>1329</v>
      </c>
      <c r="E346" s="8">
        <v>1898</v>
      </c>
      <c r="F346" s="8">
        <v>4999</v>
      </c>
      <c r="G346" s="9">
        <v>0.62</v>
      </c>
      <c r="H346" s="7">
        <v>4.0999999999999996</v>
      </c>
      <c r="I346" s="8">
        <v>10689</v>
      </c>
      <c r="J346" s="7" t="s">
        <v>1367</v>
      </c>
      <c r="K346" s="7" t="s">
        <v>1368</v>
      </c>
    </row>
    <row r="347" spans="1:11" x14ac:dyDescent="0.3">
      <c r="A347" s="7" t="s">
        <v>1369</v>
      </c>
      <c r="B347" s="7" t="s">
        <v>1370</v>
      </c>
      <c r="C347" s="7"/>
      <c r="D347" s="7" t="s">
        <v>1371</v>
      </c>
      <c r="E347" s="8">
        <v>1299</v>
      </c>
      <c r="F347" s="8">
        <v>1599</v>
      </c>
      <c r="G347" s="9">
        <v>0.19</v>
      </c>
      <c r="H347" s="7">
        <v>4</v>
      </c>
      <c r="I347" s="8">
        <v>128311</v>
      </c>
      <c r="J347" s="7" t="s">
        <v>1372</v>
      </c>
      <c r="K347" s="7" t="s">
        <v>1373</v>
      </c>
    </row>
    <row r="348" spans="1:11" x14ac:dyDescent="0.3">
      <c r="A348" s="7" t="s">
        <v>1374</v>
      </c>
      <c r="B348" s="7" t="s">
        <v>1375</v>
      </c>
      <c r="C348" s="7"/>
      <c r="D348" s="7" t="s">
        <v>1329</v>
      </c>
      <c r="E348" s="8">
        <v>1499</v>
      </c>
      <c r="F348" s="8">
        <v>6990</v>
      </c>
      <c r="G348" s="9">
        <v>0.79</v>
      </c>
      <c r="H348" s="7">
        <v>3.9</v>
      </c>
      <c r="I348" s="8">
        <v>21796</v>
      </c>
      <c r="J348" s="7" t="s">
        <v>1376</v>
      </c>
      <c r="K348" s="7" t="s">
        <v>1377</v>
      </c>
    </row>
    <row r="349" spans="1:11" x14ac:dyDescent="0.3">
      <c r="A349" s="7" t="s">
        <v>1378</v>
      </c>
      <c r="B349" s="7" t="s">
        <v>1379</v>
      </c>
      <c r="C349" s="7"/>
      <c r="D349" s="7" t="s">
        <v>1380</v>
      </c>
      <c r="E349" s="7">
        <v>599</v>
      </c>
      <c r="F349" s="7">
        <v>999</v>
      </c>
      <c r="G349" s="9">
        <v>0.4</v>
      </c>
      <c r="H349" s="7">
        <v>4.0999999999999996</v>
      </c>
      <c r="I349" s="8">
        <v>192590</v>
      </c>
      <c r="J349" s="7" t="s">
        <v>1381</v>
      </c>
      <c r="K349" s="7" t="s">
        <v>1382</v>
      </c>
    </row>
    <row r="350" spans="1:11" x14ac:dyDescent="0.3">
      <c r="A350" s="7" t="s">
        <v>1383</v>
      </c>
      <c r="B350" s="7" t="s">
        <v>1384</v>
      </c>
      <c r="C350" s="7"/>
      <c r="D350" s="7" t="s">
        <v>1347</v>
      </c>
      <c r="E350" s="8">
        <v>9499</v>
      </c>
      <c r="F350" s="8">
        <v>11999</v>
      </c>
      <c r="G350" s="9">
        <v>0.21</v>
      </c>
      <c r="H350" s="7">
        <v>4.2</v>
      </c>
      <c r="I350" s="7">
        <v>284</v>
      </c>
      <c r="J350" s="7" t="s">
        <v>1385</v>
      </c>
      <c r="K350" s="7" t="s">
        <v>1386</v>
      </c>
    </row>
    <row r="351" spans="1:11" x14ac:dyDescent="0.3">
      <c r="A351" s="7" t="s">
        <v>1387</v>
      </c>
      <c r="B351" s="7" t="s">
        <v>1388</v>
      </c>
      <c r="C351" s="7"/>
      <c r="D351" s="7" t="s">
        <v>1380</v>
      </c>
      <c r="E351" s="7">
        <v>599</v>
      </c>
      <c r="F351" s="8">
        <v>2499</v>
      </c>
      <c r="G351" s="9">
        <v>0.76</v>
      </c>
      <c r="H351" s="7">
        <v>3.9</v>
      </c>
      <c r="I351" s="8">
        <v>58162</v>
      </c>
      <c r="J351" s="7" t="s">
        <v>1389</v>
      </c>
      <c r="K351" s="7" t="s">
        <v>1390</v>
      </c>
    </row>
    <row r="352" spans="1:11" x14ac:dyDescent="0.3">
      <c r="A352" s="7" t="s">
        <v>1391</v>
      </c>
      <c r="B352" s="7" t="s">
        <v>1392</v>
      </c>
      <c r="C352" s="7"/>
      <c r="D352" s="7" t="s">
        <v>1347</v>
      </c>
      <c r="E352" s="8">
        <v>8999</v>
      </c>
      <c r="F352" s="8">
        <v>11999</v>
      </c>
      <c r="G352" s="9">
        <v>0.25</v>
      </c>
      <c r="H352" s="7">
        <v>4</v>
      </c>
      <c r="I352" s="8">
        <v>12796</v>
      </c>
      <c r="J352" s="7" t="s">
        <v>1393</v>
      </c>
      <c r="K352" s="7" t="s">
        <v>1394</v>
      </c>
    </row>
    <row r="353" spans="1:11" x14ac:dyDescent="0.3">
      <c r="A353" s="7" t="s">
        <v>1395</v>
      </c>
      <c r="B353" s="7" t="s">
        <v>1396</v>
      </c>
      <c r="C353" s="7"/>
      <c r="D353" s="7" t="s">
        <v>1397</v>
      </c>
      <c r="E353" s="7">
        <v>349</v>
      </c>
      <c r="F353" s="8">
        <v>1299</v>
      </c>
      <c r="G353" s="9">
        <v>0.73</v>
      </c>
      <c r="H353" s="7">
        <v>4</v>
      </c>
      <c r="I353" s="8">
        <v>14282</v>
      </c>
      <c r="J353" s="7" t="s">
        <v>1398</v>
      </c>
      <c r="K353" s="7" t="s">
        <v>1399</v>
      </c>
    </row>
    <row r="354" spans="1:11" x14ac:dyDescent="0.3">
      <c r="A354" s="7" t="s">
        <v>1400</v>
      </c>
      <c r="B354" s="7" t="s">
        <v>1401</v>
      </c>
      <c r="C354" s="7"/>
      <c r="D354" s="7" t="s">
        <v>1380</v>
      </c>
      <c r="E354" s="7">
        <v>349</v>
      </c>
      <c r="F354" s="7">
        <v>999</v>
      </c>
      <c r="G354" s="9">
        <v>0.65</v>
      </c>
      <c r="H354" s="7">
        <v>4.0999999999999996</v>
      </c>
      <c r="I354" s="8">
        <v>363713</v>
      </c>
      <c r="J354" s="7" t="s">
        <v>1402</v>
      </c>
      <c r="K354" s="7" t="s">
        <v>1403</v>
      </c>
    </row>
    <row r="355" spans="1:11" x14ac:dyDescent="0.3">
      <c r="A355" s="7" t="s">
        <v>1404</v>
      </c>
      <c r="B355" s="7" t="s">
        <v>1405</v>
      </c>
      <c r="C355" s="7"/>
      <c r="D355" s="7" t="s">
        <v>1362</v>
      </c>
      <c r="E355" s="7">
        <v>959</v>
      </c>
      <c r="F355" s="8">
        <v>1800</v>
      </c>
      <c r="G355" s="9">
        <v>0.47</v>
      </c>
      <c r="H355" s="7">
        <v>4.4000000000000004</v>
      </c>
      <c r="I355" s="8">
        <v>67259</v>
      </c>
      <c r="J355" s="7" t="s">
        <v>1363</v>
      </c>
      <c r="K355" s="7" t="s">
        <v>1364</v>
      </c>
    </row>
    <row r="356" spans="1:11" x14ac:dyDescent="0.3">
      <c r="A356" s="7" t="s">
        <v>1406</v>
      </c>
      <c r="B356" s="7" t="s">
        <v>1407</v>
      </c>
      <c r="C356" s="7"/>
      <c r="D356" s="7" t="s">
        <v>1347</v>
      </c>
      <c r="E356" s="8">
        <v>9499</v>
      </c>
      <c r="F356" s="8">
        <v>11999</v>
      </c>
      <c r="G356" s="9">
        <v>0.21</v>
      </c>
      <c r="H356" s="7">
        <v>4.2</v>
      </c>
      <c r="I356" s="7">
        <v>284</v>
      </c>
      <c r="J356" s="7" t="s">
        <v>1385</v>
      </c>
      <c r="K356" s="7" t="s">
        <v>1386</v>
      </c>
    </row>
    <row r="357" spans="1:11" x14ac:dyDescent="0.3">
      <c r="A357" s="7" t="s">
        <v>1408</v>
      </c>
      <c r="B357" s="7" t="s">
        <v>1409</v>
      </c>
      <c r="C357" s="7"/>
      <c r="D357" s="7" t="s">
        <v>1342</v>
      </c>
      <c r="E357" s="8">
        <v>1499</v>
      </c>
      <c r="F357" s="8">
        <v>2499</v>
      </c>
      <c r="G357" s="9">
        <v>0.4</v>
      </c>
      <c r="H357" s="7">
        <v>4.3</v>
      </c>
      <c r="I357" s="8">
        <v>15970</v>
      </c>
      <c r="J357" s="7" t="s">
        <v>1410</v>
      </c>
      <c r="K357" s="7" t="s">
        <v>1411</v>
      </c>
    </row>
    <row r="358" spans="1:11" x14ac:dyDescent="0.3">
      <c r="A358" s="7" t="s">
        <v>1412</v>
      </c>
      <c r="B358" s="7" t="s">
        <v>1413</v>
      </c>
      <c r="C358" s="7"/>
      <c r="D358" s="7" t="s">
        <v>1342</v>
      </c>
      <c r="E358" s="8">
        <v>1149</v>
      </c>
      <c r="F358" s="8">
        <v>2199</v>
      </c>
      <c r="G358" s="9">
        <v>0.48</v>
      </c>
      <c r="H358" s="7">
        <v>4.3</v>
      </c>
      <c r="I358" s="8">
        <v>178912</v>
      </c>
      <c r="J358" s="7" t="s">
        <v>1343</v>
      </c>
      <c r="K358" s="7" t="s">
        <v>1344</v>
      </c>
    </row>
    <row r="359" spans="1:11" x14ac:dyDescent="0.3">
      <c r="A359" s="7" t="s">
        <v>1414</v>
      </c>
      <c r="B359" s="7" t="s">
        <v>1415</v>
      </c>
      <c r="C359" s="7"/>
      <c r="D359" s="7" t="s">
        <v>1416</v>
      </c>
      <c r="E359" s="7">
        <v>349</v>
      </c>
      <c r="F359" s="7">
        <v>999</v>
      </c>
      <c r="G359" s="9">
        <v>0.65</v>
      </c>
      <c r="H359" s="7">
        <v>3.9</v>
      </c>
      <c r="I359" s="8">
        <v>46399</v>
      </c>
      <c r="J359" s="7" t="s">
        <v>1417</v>
      </c>
      <c r="K359" s="7" t="s">
        <v>1418</v>
      </c>
    </row>
    <row r="360" spans="1:11" x14ac:dyDescent="0.3">
      <c r="A360" s="7" t="s">
        <v>1419</v>
      </c>
      <c r="B360" s="7" t="s">
        <v>1420</v>
      </c>
      <c r="C360" s="7"/>
      <c r="D360" s="7" t="s">
        <v>1421</v>
      </c>
      <c r="E360" s="8">
        <v>1219</v>
      </c>
      <c r="F360" s="8">
        <v>1699</v>
      </c>
      <c r="G360" s="9">
        <v>0.28000000000000003</v>
      </c>
      <c r="H360" s="7">
        <v>4.4000000000000004</v>
      </c>
      <c r="I360" s="8">
        <v>8891</v>
      </c>
      <c r="J360" s="7" t="s">
        <v>1422</v>
      </c>
      <c r="K360" s="7" t="s">
        <v>1423</v>
      </c>
    </row>
    <row r="361" spans="1:11" x14ac:dyDescent="0.3">
      <c r="A361" s="7" t="s">
        <v>1424</v>
      </c>
      <c r="B361" s="7" t="s">
        <v>1425</v>
      </c>
      <c r="C361" s="7"/>
      <c r="D361" s="7" t="s">
        <v>1329</v>
      </c>
      <c r="E361" s="8">
        <v>1599</v>
      </c>
      <c r="F361" s="8">
        <v>3999</v>
      </c>
      <c r="G361" s="9">
        <v>0.6</v>
      </c>
      <c r="H361" s="7">
        <v>4</v>
      </c>
      <c r="I361" s="8">
        <v>30254</v>
      </c>
      <c r="J361" s="7" t="s">
        <v>1426</v>
      </c>
      <c r="K361" s="7" t="s">
        <v>1427</v>
      </c>
    </row>
    <row r="362" spans="1:11" x14ac:dyDescent="0.3">
      <c r="A362" s="7" t="s">
        <v>1428</v>
      </c>
      <c r="B362" s="7" t="s">
        <v>1429</v>
      </c>
      <c r="C362" s="7"/>
      <c r="D362" s="7" t="s">
        <v>1329</v>
      </c>
      <c r="E362" s="8">
        <v>1499</v>
      </c>
      <c r="F362" s="8">
        <v>7999</v>
      </c>
      <c r="G362" s="9">
        <v>0.81</v>
      </c>
      <c r="H362" s="7">
        <v>4.2</v>
      </c>
      <c r="I362" s="8">
        <v>22636</v>
      </c>
      <c r="J362" s="7" t="s">
        <v>1430</v>
      </c>
      <c r="K362" s="7" t="s">
        <v>1431</v>
      </c>
    </row>
    <row r="363" spans="1:11" x14ac:dyDescent="0.3">
      <c r="A363" s="7" t="s">
        <v>1432</v>
      </c>
      <c r="B363" s="7" t="s">
        <v>1433</v>
      </c>
      <c r="C363" s="7"/>
      <c r="D363" s="7" t="s">
        <v>1347</v>
      </c>
      <c r="E363" s="8">
        <v>18499</v>
      </c>
      <c r="F363" s="8">
        <v>25999</v>
      </c>
      <c r="G363" s="9">
        <v>0.28999999999999998</v>
      </c>
      <c r="H363" s="7">
        <v>4.0999999999999996</v>
      </c>
      <c r="I363" s="8">
        <v>22318</v>
      </c>
      <c r="J363" s="7" t="s">
        <v>1434</v>
      </c>
      <c r="K363" s="7" t="s">
        <v>1435</v>
      </c>
    </row>
    <row r="364" spans="1:11" x14ac:dyDescent="0.3">
      <c r="A364" s="7" t="s">
        <v>1436</v>
      </c>
      <c r="B364" s="7" t="s">
        <v>1437</v>
      </c>
      <c r="C364" s="7"/>
      <c r="D364" s="7" t="s">
        <v>1362</v>
      </c>
      <c r="E364" s="7">
        <v>369</v>
      </c>
      <c r="F364" s="7">
        <v>700</v>
      </c>
      <c r="G364" s="9">
        <v>0.47</v>
      </c>
      <c r="H364" s="7">
        <v>4.4000000000000004</v>
      </c>
      <c r="I364" s="8">
        <v>67259</v>
      </c>
      <c r="J364" s="7" t="s">
        <v>1363</v>
      </c>
      <c r="K364" s="7" t="s">
        <v>1364</v>
      </c>
    </row>
    <row r="365" spans="1:11" x14ac:dyDescent="0.3">
      <c r="A365" s="7" t="s">
        <v>1438</v>
      </c>
      <c r="B365" s="7" t="s">
        <v>1439</v>
      </c>
      <c r="C365" s="7"/>
      <c r="D365" s="7" t="s">
        <v>1347</v>
      </c>
      <c r="E365" s="8">
        <v>12999</v>
      </c>
      <c r="F365" s="8">
        <v>17999</v>
      </c>
      <c r="G365" s="9">
        <v>0.28000000000000003</v>
      </c>
      <c r="H365" s="7">
        <v>4.0999999999999996</v>
      </c>
      <c r="I365" s="8">
        <v>18998</v>
      </c>
      <c r="J365" s="7" t="s">
        <v>1440</v>
      </c>
      <c r="K365" s="7" t="s">
        <v>1441</v>
      </c>
    </row>
    <row r="366" spans="1:11" x14ac:dyDescent="0.3">
      <c r="A366" s="7" t="s">
        <v>1442</v>
      </c>
      <c r="B366" s="7" t="s">
        <v>1328</v>
      </c>
      <c r="C366" s="7"/>
      <c r="D366" s="7" t="s">
        <v>1329</v>
      </c>
      <c r="E366" s="8">
        <v>1799</v>
      </c>
      <c r="F366" s="8">
        <v>19999</v>
      </c>
      <c r="G366" s="9">
        <v>0.91</v>
      </c>
      <c r="H366" s="7">
        <v>4.2</v>
      </c>
      <c r="I366" s="8">
        <v>13937</v>
      </c>
      <c r="J366" s="7" t="s">
        <v>1330</v>
      </c>
      <c r="K366" s="7" t="s">
        <v>1331</v>
      </c>
    </row>
    <row r="367" spans="1:11" x14ac:dyDescent="0.3">
      <c r="A367" s="7" t="s">
        <v>1443</v>
      </c>
      <c r="B367" s="7" t="s">
        <v>1444</v>
      </c>
      <c r="C367" s="7"/>
      <c r="D367" s="7" t="s">
        <v>1329</v>
      </c>
      <c r="E367" s="8">
        <v>2199</v>
      </c>
      <c r="F367" s="8">
        <v>9999</v>
      </c>
      <c r="G367" s="9">
        <v>0.78</v>
      </c>
      <c r="H367" s="7">
        <v>4.2</v>
      </c>
      <c r="I367" s="8">
        <v>29471</v>
      </c>
      <c r="J367" s="7" t="s">
        <v>1445</v>
      </c>
      <c r="K367" s="7" t="s">
        <v>1446</v>
      </c>
    </row>
    <row r="368" spans="1:11" x14ac:dyDescent="0.3">
      <c r="A368" s="7" t="s">
        <v>1447</v>
      </c>
      <c r="B368" s="7" t="s">
        <v>1448</v>
      </c>
      <c r="C368" s="7"/>
      <c r="D368" s="7" t="s">
        <v>1347</v>
      </c>
      <c r="E368" s="8">
        <v>16999</v>
      </c>
      <c r="F368" s="8">
        <v>24999</v>
      </c>
      <c r="G368" s="9">
        <v>0.32</v>
      </c>
      <c r="H368" s="7">
        <v>4.0999999999999996</v>
      </c>
      <c r="I368" s="8">
        <v>22318</v>
      </c>
      <c r="J368" s="7" t="s">
        <v>1434</v>
      </c>
      <c r="K368" s="7" t="s">
        <v>1435</v>
      </c>
    </row>
    <row r="369" spans="1:11" x14ac:dyDescent="0.3">
      <c r="A369" s="7" t="s">
        <v>1449</v>
      </c>
      <c r="B369" s="7" t="s">
        <v>1450</v>
      </c>
      <c r="C369" s="7"/>
      <c r="D369" s="7" t="s">
        <v>1347</v>
      </c>
      <c r="E369" s="8">
        <v>16499</v>
      </c>
      <c r="F369" s="8">
        <v>20999</v>
      </c>
      <c r="G369" s="9">
        <v>0.21</v>
      </c>
      <c r="H369" s="7">
        <v>4</v>
      </c>
      <c r="I369" s="8">
        <v>21350</v>
      </c>
      <c r="J369" s="7" t="s">
        <v>1451</v>
      </c>
      <c r="K369" s="7" t="s">
        <v>1452</v>
      </c>
    </row>
    <row r="370" spans="1:11" x14ac:dyDescent="0.3">
      <c r="A370" s="7" t="s">
        <v>1453</v>
      </c>
      <c r="B370" s="7" t="s">
        <v>1328</v>
      </c>
      <c r="C370" s="7"/>
      <c r="D370" s="7" t="s">
        <v>1329</v>
      </c>
      <c r="E370" s="8">
        <v>1799</v>
      </c>
      <c r="F370" s="8">
        <v>19999</v>
      </c>
      <c r="G370" s="9">
        <v>0.91</v>
      </c>
      <c r="H370" s="7">
        <v>4.2</v>
      </c>
      <c r="I370" s="8">
        <v>13937</v>
      </c>
      <c r="J370" s="7" t="s">
        <v>1330</v>
      </c>
      <c r="K370" s="7" t="s">
        <v>1331</v>
      </c>
    </row>
    <row r="371" spans="1:11" x14ac:dyDescent="0.3">
      <c r="A371" s="7" t="s">
        <v>11</v>
      </c>
      <c r="B371" s="7" t="s">
        <v>12</v>
      </c>
      <c r="C371" s="7"/>
      <c r="D371" s="7" t="s">
        <v>14</v>
      </c>
      <c r="E371" s="7">
        <v>399</v>
      </c>
      <c r="F371" s="8">
        <v>1099</v>
      </c>
      <c r="G371" s="9">
        <v>0.64</v>
      </c>
      <c r="H371" s="7">
        <v>4.2</v>
      </c>
      <c r="I371" s="8">
        <v>24270</v>
      </c>
      <c r="J371" s="7" t="s">
        <v>15</v>
      </c>
      <c r="K371" s="7" t="s">
        <v>402</v>
      </c>
    </row>
    <row r="372" spans="1:11" x14ac:dyDescent="0.3">
      <c r="A372" s="7" t="s">
        <v>1454</v>
      </c>
      <c r="B372" s="7" t="s">
        <v>1455</v>
      </c>
      <c r="C372" s="7"/>
      <c r="D372" s="7" t="s">
        <v>1347</v>
      </c>
      <c r="E372" s="8">
        <v>8499</v>
      </c>
      <c r="F372" s="8">
        <v>10999</v>
      </c>
      <c r="G372" s="9">
        <v>0.23</v>
      </c>
      <c r="H372" s="7">
        <v>4.0999999999999996</v>
      </c>
      <c r="I372" s="8">
        <v>313836</v>
      </c>
      <c r="J372" s="7" t="s">
        <v>1456</v>
      </c>
      <c r="K372" s="7" t="s">
        <v>1457</v>
      </c>
    </row>
    <row r="373" spans="1:11" x14ac:dyDescent="0.3">
      <c r="A373" s="7" t="s">
        <v>1458</v>
      </c>
      <c r="B373" s="7" t="s">
        <v>1459</v>
      </c>
      <c r="C373" s="7"/>
      <c r="D373" s="7" t="s">
        <v>1347</v>
      </c>
      <c r="E373" s="8">
        <v>6499</v>
      </c>
      <c r="F373" s="8">
        <v>8499</v>
      </c>
      <c r="G373" s="9">
        <v>0.24</v>
      </c>
      <c r="H373" s="7">
        <v>4.0999999999999996</v>
      </c>
      <c r="I373" s="8">
        <v>313836</v>
      </c>
      <c r="J373" s="7" t="s">
        <v>1456</v>
      </c>
      <c r="K373" s="7" t="s">
        <v>1457</v>
      </c>
    </row>
    <row r="374" spans="1:11" x14ac:dyDescent="0.3">
      <c r="A374" s="7" t="s">
        <v>1460</v>
      </c>
      <c r="B374" s="7" t="s">
        <v>1328</v>
      </c>
      <c r="C374" s="7"/>
      <c r="D374" s="7" t="s">
        <v>1329</v>
      </c>
      <c r="E374" s="8">
        <v>1799</v>
      </c>
      <c r="F374" s="8">
        <v>19999</v>
      </c>
      <c r="G374" s="9">
        <v>0.91</v>
      </c>
      <c r="H374" s="7">
        <v>4.2</v>
      </c>
      <c r="I374" s="8">
        <v>13937</v>
      </c>
      <c r="J374" s="7" t="s">
        <v>1330</v>
      </c>
      <c r="K374" s="7" t="s">
        <v>1331</v>
      </c>
    </row>
    <row r="375" spans="1:11" x14ac:dyDescent="0.3">
      <c r="A375" s="7" t="s">
        <v>1461</v>
      </c>
      <c r="B375" s="7" t="s">
        <v>1462</v>
      </c>
      <c r="C375" s="7"/>
      <c r="D375" s="7" t="s">
        <v>1347</v>
      </c>
      <c r="E375" s="8">
        <v>8999</v>
      </c>
      <c r="F375" s="8">
        <v>11999</v>
      </c>
      <c r="G375" s="9">
        <v>0.25</v>
      </c>
      <c r="H375" s="7">
        <v>4</v>
      </c>
      <c r="I375" s="8">
        <v>12796</v>
      </c>
      <c r="J375" s="7" t="s">
        <v>1393</v>
      </c>
      <c r="K375" s="7" t="s">
        <v>1394</v>
      </c>
    </row>
    <row r="376" spans="1:11" x14ac:dyDescent="0.3">
      <c r="A376" s="7" t="s">
        <v>1463</v>
      </c>
      <c r="B376" s="7" t="s">
        <v>1464</v>
      </c>
      <c r="C376" s="7"/>
      <c r="D376" s="7" t="s">
        <v>1465</v>
      </c>
      <c r="E376" s="7">
        <v>139</v>
      </c>
      <c r="F376" s="7">
        <v>495</v>
      </c>
      <c r="G376" s="9">
        <v>0.72</v>
      </c>
      <c r="H376" s="7">
        <v>4.3</v>
      </c>
      <c r="I376" s="8">
        <v>14185</v>
      </c>
      <c r="J376" s="7" t="s">
        <v>955</v>
      </c>
      <c r="K376" s="7" t="s">
        <v>1466</v>
      </c>
    </row>
    <row r="377" spans="1:11" x14ac:dyDescent="0.3">
      <c r="A377" s="7" t="s">
        <v>1467</v>
      </c>
      <c r="B377" s="7" t="s">
        <v>1468</v>
      </c>
      <c r="C377" s="7"/>
      <c r="D377" s="7" t="s">
        <v>1329</v>
      </c>
      <c r="E377" s="8">
        <v>3999</v>
      </c>
      <c r="F377" s="8">
        <v>16999</v>
      </c>
      <c r="G377" s="9">
        <v>0.76</v>
      </c>
      <c r="H377" s="7">
        <v>4.3</v>
      </c>
      <c r="I377" s="8">
        <v>17159</v>
      </c>
      <c r="J377" s="7" t="s">
        <v>1469</v>
      </c>
      <c r="K377" s="7" t="s">
        <v>1470</v>
      </c>
    </row>
    <row r="378" spans="1:11" x14ac:dyDescent="0.3">
      <c r="A378" s="7" t="s">
        <v>1471</v>
      </c>
      <c r="B378" s="7" t="s">
        <v>1472</v>
      </c>
      <c r="C378" s="7"/>
      <c r="D378" s="7" t="s">
        <v>1329</v>
      </c>
      <c r="E378" s="8">
        <v>2998</v>
      </c>
      <c r="F378" s="8">
        <v>5999</v>
      </c>
      <c r="G378" s="9">
        <v>0.5</v>
      </c>
      <c r="H378" s="7">
        <v>4.0999999999999996</v>
      </c>
      <c r="I378" s="8">
        <v>5179</v>
      </c>
      <c r="J378" s="7" t="s">
        <v>1473</v>
      </c>
      <c r="K378" s="7" t="s">
        <v>1474</v>
      </c>
    </row>
    <row r="379" spans="1:11" x14ac:dyDescent="0.3">
      <c r="A379" s="7" t="s">
        <v>17</v>
      </c>
      <c r="B379" s="7" t="s">
        <v>18</v>
      </c>
      <c r="C379" s="7"/>
      <c r="D379" s="7" t="s">
        <v>14</v>
      </c>
      <c r="E379" s="7">
        <v>199</v>
      </c>
      <c r="F379" s="7">
        <v>349</v>
      </c>
      <c r="G379" s="9">
        <v>0.43</v>
      </c>
      <c r="H379" s="7">
        <v>4</v>
      </c>
      <c r="I379" s="8">
        <v>43993</v>
      </c>
      <c r="J379" s="7" t="s">
        <v>20</v>
      </c>
      <c r="K379" s="7" t="s">
        <v>21</v>
      </c>
    </row>
    <row r="380" spans="1:11" x14ac:dyDescent="0.3">
      <c r="A380" s="7" t="s">
        <v>1475</v>
      </c>
      <c r="B380" s="7" t="s">
        <v>1476</v>
      </c>
      <c r="C380" s="7"/>
      <c r="D380" s="7" t="s">
        <v>1347</v>
      </c>
      <c r="E380" s="8">
        <v>15499</v>
      </c>
      <c r="F380" s="8">
        <v>18999</v>
      </c>
      <c r="G380" s="9">
        <v>0.18</v>
      </c>
      <c r="H380" s="7">
        <v>4.0999999999999996</v>
      </c>
      <c r="I380" s="8">
        <v>19252</v>
      </c>
      <c r="J380" s="7" t="s">
        <v>1477</v>
      </c>
      <c r="K380" s="7" t="s">
        <v>1478</v>
      </c>
    </row>
    <row r="381" spans="1:11" x14ac:dyDescent="0.3">
      <c r="A381" s="7" t="s">
        <v>22</v>
      </c>
      <c r="B381" s="7" t="s">
        <v>23</v>
      </c>
      <c r="C381" s="7"/>
      <c r="D381" s="7" t="s">
        <v>14</v>
      </c>
      <c r="E381" s="7">
        <v>199</v>
      </c>
      <c r="F381" s="7">
        <v>999</v>
      </c>
      <c r="G381" s="9">
        <v>0.8</v>
      </c>
      <c r="H381" s="7">
        <v>3.9</v>
      </c>
      <c r="I381" s="8">
        <v>7928</v>
      </c>
      <c r="J381" s="7" t="s">
        <v>25</v>
      </c>
      <c r="K381" s="7" t="s">
        <v>1479</v>
      </c>
    </row>
    <row r="382" spans="1:11" x14ac:dyDescent="0.3">
      <c r="A382" s="7" t="s">
        <v>1480</v>
      </c>
      <c r="B382" s="7" t="s">
        <v>1328</v>
      </c>
      <c r="C382" s="7"/>
      <c r="D382" s="7" t="s">
        <v>1329</v>
      </c>
      <c r="E382" s="8">
        <v>1799</v>
      </c>
      <c r="F382" s="8">
        <v>19999</v>
      </c>
      <c r="G382" s="9">
        <v>0.91</v>
      </c>
      <c r="H382" s="7">
        <v>4.2</v>
      </c>
      <c r="I382" s="8">
        <v>13937</v>
      </c>
      <c r="J382" s="7" t="s">
        <v>1330</v>
      </c>
      <c r="K382" s="7" t="s">
        <v>1331</v>
      </c>
    </row>
    <row r="383" spans="1:11" x14ac:dyDescent="0.3">
      <c r="A383" s="7" t="s">
        <v>1481</v>
      </c>
      <c r="B383" s="7" t="s">
        <v>1482</v>
      </c>
      <c r="C383" s="7"/>
      <c r="D383" s="7" t="s">
        <v>1347</v>
      </c>
      <c r="E383" s="8">
        <v>8999</v>
      </c>
      <c r="F383" s="8">
        <v>11999</v>
      </c>
      <c r="G383" s="9">
        <v>0.25</v>
      </c>
      <c r="H383" s="7">
        <v>4</v>
      </c>
      <c r="I383" s="8">
        <v>12796</v>
      </c>
      <c r="J383" s="7" t="s">
        <v>1393</v>
      </c>
      <c r="K383" s="7" t="s">
        <v>1394</v>
      </c>
    </row>
    <row r="384" spans="1:11" x14ac:dyDescent="0.3">
      <c r="A384" s="7" t="s">
        <v>1483</v>
      </c>
      <c r="B384" s="7" t="s">
        <v>1484</v>
      </c>
      <c r="C384" s="7"/>
      <c r="D384" s="7" t="s">
        <v>1397</v>
      </c>
      <c r="E384" s="7">
        <v>873</v>
      </c>
      <c r="F384" s="8">
        <v>1699</v>
      </c>
      <c r="G384" s="9">
        <v>0.49</v>
      </c>
      <c r="H384" s="7">
        <v>4.4000000000000004</v>
      </c>
      <c r="I384" s="8">
        <v>1680</v>
      </c>
      <c r="J384" s="7" t="s">
        <v>1485</v>
      </c>
      <c r="K384" s="7" t="s">
        <v>1486</v>
      </c>
    </row>
    <row r="385" spans="1:11" x14ac:dyDescent="0.3">
      <c r="A385" s="7" t="s">
        <v>1487</v>
      </c>
      <c r="B385" s="7" t="s">
        <v>1488</v>
      </c>
      <c r="C385" s="7"/>
      <c r="D385" s="7" t="s">
        <v>1347</v>
      </c>
      <c r="E385" s="8">
        <v>12999</v>
      </c>
      <c r="F385" s="8">
        <v>15999</v>
      </c>
      <c r="G385" s="9">
        <v>0.19</v>
      </c>
      <c r="H385" s="7">
        <v>4.2</v>
      </c>
      <c r="I385" s="8">
        <v>13246</v>
      </c>
      <c r="J385" s="7" t="s">
        <v>1489</v>
      </c>
      <c r="K385" s="7" t="s">
        <v>1490</v>
      </c>
    </row>
    <row r="386" spans="1:11" x14ac:dyDescent="0.3">
      <c r="A386" s="7" t="s">
        <v>1491</v>
      </c>
      <c r="B386" s="7" t="s">
        <v>1492</v>
      </c>
      <c r="C386" s="7"/>
      <c r="D386" s="7" t="s">
        <v>1493</v>
      </c>
      <c r="E386" s="7">
        <v>539</v>
      </c>
      <c r="F386" s="8">
        <v>1599</v>
      </c>
      <c r="G386" s="9">
        <v>0.66</v>
      </c>
      <c r="H386" s="7">
        <v>3.8</v>
      </c>
      <c r="I386" s="8">
        <v>14648</v>
      </c>
      <c r="J386" s="7" t="s">
        <v>1494</v>
      </c>
      <c r="K386" s="7" t="s">
        <v>1495</v>
      </c>
    </row>
    <row r="387" spans="1:11" x14ac:dyDescent="0.3">
      <c r="A387" s="7" t="s">
        <v>1496</v>
      </c>
      <c r="B387" s="7" t="s">
        <v>1333</v>
      </c>
      <c r="C387" s="7"/>
      <c r="D387" s="7" t="s">
        <v>1329</v>
      </c>
      <c r="E387" s="8">
        <v>1999</v>
      </c>
      <c r="F387" s="8">
        <v>9999</v>
      </c>
      <c r="G387" s="9">
        <v>0.8</v>
      </c>
      <c r="H387" s="7">
        <v>4.3</v>
      </c>
      <c r="I387" s="8">
        <v>27696</v>
      </c>
      <c r="J387" s="7" t="s">
        <v>1334</v>
      </c>
      <c r="K387" s="7" t="s">
        <v>1335</v>
      </c>
    </row>
    <row r="388" spans="1:11" x14ac:dyDescent="0.3">
      <c r="A388" s="7" t="s">
        <v>1497</v>
      </c>
      <c r="B388" s="7" t="s">
        <v>1498</v>
      </c>
      <c r="C388" s="7"/>
      <c r="D388" s="7" t="s">
        <v>1347</v>
      </c>
      <c r="E388" s="8">
        <v>15490</v>
      </c>
      <c r="F388" s="8">
        <v>20990</v>
      </c>
      <c r="G388" s="9">
        <v>0.26</v>
      </c>
      <c r="H388" s="7">
        <v>4.2</v>
      </c>
      <c r="I388" s="8">
        <v>32916</v>
      </c>
      <c r="J388" s="7" t="s">
        <v>1499</v>
      </c>
      <c r="K388" s="7" t="s">
        <v>1500</v>
      </c>
    </row>
    <row r="389" spans="1:11" x14ac:dyDescent="0.3">
      <c r="A389" s="7" t="s">
        <v>1501</v>
      </c>
      <c r="B389" s="7" t="s">
        <v>1502</v>
      </c>
      <c r="C389" s="7"/>
      <c r="D389" s="7" t="s">
        <v>1347</v>
      </c>
      <c r="E389" s="8">
        <v>19999</v>
      </c>
      <c r="F389" s="8">
        <v>24999</v>
      </c>
      <c r="G389" s="9">
        <v>0.2</v>
      </c>
      <c r="H389" s="7">
        <v>3.9</v>
      </c>
      <c r="I389" s="8">
        <v>25824</v>
      </c>
      <c r="J389" s="7" t="s">
        <v>1503</v>
      </c>
      <c r="K389" s="7" t="s">
        <v>1504</v>
      </c>
    </row>
    <row r="390" spans="1:11" x14ac:dyDescent="0.3">
      <c r="A390" s="7" t="s">
        <v>1505</v>
      </c>
      <c r="B390" s="7" t="s">
        <v>1506</v>
      </c>
      <c r="C390" s="7"/>
      <c r="D390" s="7" t="s">
        <v>1421</v>
      </c>
      <c r="E390" s="8">
        <v>1075</v>
      </c>
      <c r="F390" s="8">
        <v>1699</v>
      </c>
      <c r="G390" s="9">
        <v>0.37</v>
      </c>
      <c r="H390" s="7">
        <v>4.4000000000000004</v>
      </c>
      <c r="I390" s="8">
        <v>7462</v>
      </c>
      <c r="J390" s="7" t="s">
        <v>1507</v>
      </c>
      <c r="K390" s="7" t="s">
        <v>1508</v>
      </c>
    </row>
    <row r="391" spans="1:11" x14ac:dyDescent="0.3">
      <c r="A391" s="7" t="s">
        <v>1509</v>
      </c>
      <c r="B391" s="7" t="s">
        <v>1510</v>
      </c>
      <c r="C391" s="7"/>
      <c r="D391" s="7" t="s">
        <v>1380</v>
      </c>
      <c r="E391" s="7">
        <v>399</v>
      </c>
      <c r="F391" s="7">
        <v>699</v>
      </c>
      <c r="G391" s="9">
        <v>0.43</v>
      </c>
      <c r="H391" s="7">
        <v>4</v>
      </c>
      <c r="I391" s="8">
        <v>37817</v>
      </c>
      <c r="J391" s="7" t="s">
        <v>1511</v>
      </c>
      <c r="K391" s="7" t="s">
        <v>1512</v>
      </c>
    </row>
    <row r="392" spans="1:11" x14ac:dyDescent="0.3">
      <c r="A392" s="7" t="s">
        <v>1513</v>
      </c>
      <c r="B392" s="7" t="s">
        <v>1514</v>
      </c>
      <c r="C392" s="7"/>
      <c r="D392" s="7" t="s">
        <v>1329</v>
      </c>
      <c r="E392" s="8">
        <v>1999</v>
      </c>
      <c r="F392" s="8">
        <v>3990</v>
      </c>
      <c r="G392" s="9">
        <v>0.5</v>
      </c>
      <c r="H392" s="7">
        <v>4</v>
      </c>
      <c r="I392" s="8">
        <v>30254</v>
      </c>
      <c r="J392" s="7" t="s">
        <v>1426</v>
      </c>
      <c r="K392" s="7" t="s">
        <v>1427</v>
      </c>
    </row>
    <row r="393" spans="1:11" x14ac:dyDescent="0.3">
      <c r="A393" s="7" t="s">
        <v>1515</v>
      </c>
      <c r="B393" s="7" t="s">
        <v>1516</v>
      </c>
      <c r="C393" s="7"/>
      <c r="D393" s="7" t="s">
        <v>1329</v>
      </c>
      <c r="E393" s="8">
        <v>1999</v>
      </c>
      <c r="F393" s="8">
        <v>7990</v>
      </c>
      <c r="G393" s="9">
        <v>0.75</v>
      </c>
      <c r="H393" s="7">
        <v>3.8</v>
      </c>
      <c r="I393" s="8">
        <v>17831</v>
      </c>
      <c r="J393" s="7" t="s">
        <v>1338</v>
      </c>
      <c r="K393" s="7" t="s">
        <v>1339</v>
      </c>
    </row>
    <row r="394" spans="1:11" x14ac:dyDescent="0.3">
      <c r="A394" s="7" t="s">
        <v>27</v>
      </c>
      <c r="B394" s="7" t="s">
        <v>28</v>
      </c>
      <c r="C394" s="7"/>
      <c r="D394" s="7" t="s">
        <v>14</v>
      </c>
      <c r="E394" s="7">
        <v>329</v>
      </c>
      <c r="F394" s="7">
        <v>699</v>
      </c>
      <c r="G394" s="9">
        <v>0.53</v>
      </c>
      <c r="H394" s="7">
        <v>4.2</v>
      </c>
      <c r="I394" s="8">
        <v>94364</v>
      </c>
      <c r="J394" s="7" t="s">
        <v>30</v>
      </c>
      <c r="K394" s="7" t="s">
        <v>31</v>
      </c>
    </row>
    <row r="395" spans="1:11" x14ac:dyDescent="0.3">
      <c r="A395" s="7" t="s">
        <v>32</v>
      </c>
      <c r="B395" s="7" t="s">
        <v>33</v>
      </c>
      <c r="C395" s="7"/>
      <c r="D395" s="7" t="s">
        <v>14</v>
      </c>
      <c r="E395" s="7">
        <v>154</v>
      </c>
      <c r="F395" s="7">
        <v>399</v>
      </c>
      <c r="G395" s="9">
        <v>0.61</v>
      </c>
      <c r="H395" s="7">
        <v>4.2</v>
      </c>
      <c r="I395" s="8">
        <v>16905</v>
      </c>
      <c r="J395" s="7" t="s">
        <v>35</v>
      </c>
      <c r="K395" s="7" t="s">
        <v>36</v>
      </c>
    </row>
    <row r="396" spans="1:11" x14ac:dyDescent="0.3">
      <c r="A396" s="7" t="s">
        <v>1517</v>
      </c>
      <c r="B396" s="7" t="s">
        <v>1518</v>
      </c>
      <c r="C396" s="7"/>
      <c r="D396" s="7" t="s">
        <v>1347</v>
      </c>
      <c r="E396" s="8">
        <v>28999</v>
      </c>
      <c r="F396" s="8">
        <v>34999</v>
      </c>
      <c r="G396" s="9">
        <v>0.17</v>
      </c>
      <c r="H396" s="7">
        <v>4.4000000000000004</v>
      </c>
      <c r="I396" s="8">
        <v>20311</v>
      </c>
      <c r="J396" s="7" t="s">
        <v>1519</v>
      </c>
      <c r="K396" s="7" t="s">
        <v>1520</v>
      </c>
    </row>
    <row r="397" spans="1:11" x14ac:dyDescent="0.3">
      <c r="A397" s="7" t="s">
        <v>1521</v>
      </c>
      <c r="B397" s="7" t="s">
        <v>1522</v>
      </c>
      <c r="C397" s="7"/>
      <c r="D397" s="7" t="s">
        <v>1329</v>
      </c>
      <c r="E397" s="8">
        <v>2299</v>
      </c>
      <c r="F397" s="8">
        <v>7990</v>
      </c>
      <c r="G397" s="9">
        <v>0.71</v>
      </c>
      <c r="H397" s="7">
        <v>4.2</v>
      </c>
      <c r="I397" s="8">
        <v>69622</v>
      </c>
      <c r="J397" s="7" t="s">
        <v>1523</v>
      </c>
      <c r="K397" s="7" t="s">
        <v>1524</v>
      </c>
    </row>
    <row r="398" spans="1:11" x14ac:dyDescent="0.3">
      <c r="A398" s="7" t="s">
        <v>1525</v>
      </c>
      <c r="B398" s="7" t="s">
        <v>1526</v>
      </c>
      <c r="C398" s="7"/>
      <c r="D398" s="7" t="s">
        <v>1527</v>
      </c>
      <c r="E398" s="7">
        <v>399</v>
      </c>
      <c r="F398" s="8">
        <v>1999</v>
      </c>
      <c r="G398" s="9">
        <v>0.8</v>
      </c>
      <c r="H398" s="7">
        <v>4</v>
      </c>
      <c r="I398" s="8">
        <v>3382</v>
      </c>
      <c r="J398" s="7" t="s">
        <v>1528</v>
      </c>
      <c r="K398" s="7" t="s">
        <v>1529</v>
      </c>
    </row>
    <row r="399" spans="1:11" x14ac:dyDescent="0.3">
      <c r="A399" s="7" t="s">
        <v>1530</v>
      </c>
      <c r="B399" s="7" t="s">
        <v>1531</v>
      </c>
      <c r="C399" s="7"/>
      <c r="D399" s="7" t="s">
        <v>1362</v>
      </c>
      <c r="E399" s="8">
        <v>1149</v>
      </c>
      <c r="F399" s="8">
        <v>3999</v>
      </c>
      <c r="G399" s="9">
        <v>0.71</v>
      </c>
      <c r="H399" s="7">
        <v>4.3</v>
      </c>
      <c r="I399" s="8">
        <v>140036</v>
      </c>
      <c r="J399" s="7" t="s">
        <v>1532</v>
      </c>
      <c r="K399" s="7" t="s">
        <v>1533</v>
      </c>
    </row>
    <row r="400" spans="1:11" x14ac:dyDescent="0.3">
      <c r="A400" s="7" t="s">
        <v>1534</v>
      </c>
      <c r="B400" s="7" t="s">
        <v>1535</v>
      </c>
      <c r="C400" s="7"/>
      <c r="D400" s="7" t="s">
        <v>1421</v>
      </c>
      <c r="E400" s="7">
        <v>529</v>
      </c>
      <c r="F400" s="8">
        <v>1499</v>
      </c>
      <c r="G400" s="9">
        <v>0.65</v>
      </c>
      <c r="H400" s="7">
        <v>4.0999999999999996</v>
      </c>
      <c r="I400" s="8">
        <v>8599</v>
      </c>
      <c r="J400" s="7" t="s">
        <v>1536</v>
      </c>
      <c r="K400" s="7" t="s">
        <v>1537</v>
      </c>
    </row>
    <row r="401" spans="1:11" x14ac:dyDescent="0.3">
      <c r="A401" s="7" t="s">
        <v>1538</v>
      </c>
      <c r="B401" s="7" t="s">
        <v>1539</v>
      </c>
      <c r="C401" s="7"/>
      <c r="D401" s="7" t="s">
        <v>1347</v>
      </c>
      <c r="E401" s="8">
        <v>13999</v>
      </c>
      <c r="F401" s="8">
        <v>19499</v>
      </c>
      <c r="G401" s="9">
        <v>0.28000000000000003</v>
      </c>
      <c r="H401" s="7">
        <v>4.0999999999999996</v>
      </c>
      <c r="I401" s="8">
        <v>18998</v>
      </c>
      <c r="J401" s="7" t="s">
        <v>1440</v>
      </c>
      <c r="K401" s="7" t="s">
        <v>1441</v>
      </c>
    </row>
    <row r="402" spans="1:11" x14ac:dyDescent="0.3">
      <c r="A402" s="7" t="s">
        <v>1540</v>
      </c>
      <c r="B402" s="7" t="s">
        <v>1541</v>
      </c>
      <c r="C402" s="7"/>
      <c r="D402" s="7" t="s">
        <v>1380</v>
      </c>
      <c r="E402" s="7">
        <v>379</v>
      </c>
      <c r="F402" s="7">
        <v>999</v>
      </c>
      <c r="G402" s="9">
        <v>0.62</v>
      </c>
      <c r="H402" s="7">
        <v>4.0999999999999996</v>
      </c>
      <c r="I402" s="8">
        <v>363713</v>
      </c>
      <c r="J402" s="7" t="s">
        <v>1402</v>
      </c>
      <c r="K402" s="7" t="s">
        <v>1403</v>
      </c>
    </row>
    <row r="403" spans="1:11" x14ac:dyDescent="0.3">
      <c r="A403" s="7" t="s">
        <v>1542</v>
      </c>
      <c r="B403" s="7" t="s">
        <v>1543</v>
      </c>
      <c r="C403" s="7"/>
      <c r="D403" s="7" t="s">
        <v>1347</v>
      </c>
      <c r="E403" s="8">
        <v>13999</v>
      </c>
      <c r="F403" s="8">
        <v>19999</v>
      </c>
      <c r="G403" s="9">
        <v>0.3</v>
      </c>
      <c r="H403" s="7">
        <v>4.0999999999999996</v>
      </c>
      <c r="I403" s="8">
        <v>19252</v>
      </c>
      <c r="J403" s="7" t="s">
        <v>1477</v>
      </c>
      <c r="K403" s="7" t="s">
        <v>1478</v>
      </c>
    </row>
    <row r="404" spans="1:11" x14ac:dyDescent="0.3">
      <c r="A404" s="7" t="s">
        <v>1544</v>
      </c>
      <c r="B404" s="7" t="s">
        <v>1545</v>
      </c>
      <c r="C404" s="7"/>
      <c r="D404" s="7" t="s">
        <v>1329</v>
      </c>
      <c r="E404" s="8">
        <v>3999</v>
      </c>
      <c r="F404" s="8">
        <v>9999</v>
      </c>
      <c r="G404" s="9">
        <v>0.6</v>
      </c>
      <c r="H404" s="7">
        <v>4.4000000000000004</v>
      </c>
      <c r="I404" s="7">
        <v>73</v>
      </c>
      <c r="J404" s="7" t="s">
        <v>1546</v>
      </c>
      <c r="K404" s="7" t="s">
        <v>1547</v>
      </c>
    </row>
    <row r="405" spans="1:11" x14ac:dyDescent="0.3">
      <c r="A405" s="7" t="s">
        <v>37</v>
      </c>
      <c r="B405" s="7" t="s">
        <v>38</v>
      </c>
      <c r="C405" s="7"/>
      <c r="D405" s="7" t="s">
        <v>14</v>
      </c>
      <c r="E405" s="7">
        <v>149</v>
      </c>
      <c r="F405" s="8">
        <v>1000</v>
      </c>
      <c r="G405" s="9">
        <v>0.85</v>
      </c>
      <c r="H405" s="7">
        <v>3.9</v>
      </c>
      <c r="I405" s="8">
        <v>24870</v>
      </c>
      <c r="J405" s="7" t="s">
        <v>1548</v>
      </c>
      <c r="K405" s="7" t="s">
        <v>1549</v>
      </c>
    </row>
    <row r="406" spans="1:11" x14ac:dyDescent="0.3">
      <c r="A406" s="7" t="s">
        <v>1550</v>
      </c>
      <c r="B406" s="7" t="s">
        <v>1551</v>
      </c>
      <c r="C406" s="7"/>
      <c r="D406" s="7" t="s">
        <v>1552</v>
      </c>
      <c r="E406" s="7">
        <v>99</v>
      </c>
      <c r="F406" s="7">
        <v>499</v>
      </c>
      <c r="G406" s="9">
        <v>0.8</v>
      </c>
      <c r="H406" s="7">
        <v>4.3</v>
      </c>
      <c r="I406" s="8">
        <v>42641</v>
      </c>
      <c r="J406" s="7" t="s">
        <v>1553</v>
      </c>
      <c r="K406" s="7" t="s">
        <v>1554</v>
      </c>
    </row>
    <row r="407" spans="1:11" x14ac:dyDescent="0.3">
      <c r="A407" s="7" t="s">
        <v>1555</v>
      </c>
      <c r="B407" s="7" t="s">
        <v>1556</v>
      </c>
      <c r="C407" s="7"/>
      <c r="D407" s="7" t="s">
        <v>1380</v>
      </c>
      <c r="E407" s="8">
        <v>4790</v>
      </c>
      <c r="F407" s="8">
        <v>15990</v>
      </c>
      <c r="G407" s="9">
        <v>0.7</v>
      </c>
      <c r="H407" s="7">
        <v>4</v>
      </c>
      <c r="I407" s="8">
        <v>4390</v>
      </c>
      <c r="J407" s="7" t="s">
        <v>1557</v>
      </c>
      <c r="K407" s="7" t="s">
        <v>1558</v>
      </c>
    </row>
    <row r="408" spans="1:11" x14ac:dyDescent="0.3">
      <c r="A408" s="7" t="s">
        <v>1559</v>
      </c>
      <c r="B408" s="7" t="s">
        <v>1560</v>
      </c>
      <c r="C408" s="7"/>
      <c r="D408" s="7" t="s">
        <v>1347</v>
      </c>
      <c r="E408" s="8">
        <v>33999</v>
      </c>
      <c r="F408" s="8">
        <v>33999</v>
      </c>
      <c r="G408" s="9">
        <v>0</v>
      </c>
      <c r="H408" s="7">
        <v>4.3</v>
      </c>
      <c r="I408" s="8">
        <v>17415</v>
      </c>
      <c r="J408" s="7" t="s">
        <v>1352</v>
      </c>
      <c r="K408" s="7" t="s">
        <v>1353</v>
      </c>
    </row>
    <row r="409" spans="1:11" x14ac:dyDescent="0.3">
      <c r="A409" s="7" t="s">
        <v>1561</v>
      </c>
      <c r="B409" s="7" t="s">
        <v>1562</v>
      </c>
      <c r="C409" s="7" t="s">
        <v>1563</v>
      </c>
      <c r="D409" s="7" t="s">
        <v>1564</v>
      </c>
      <c r="E409" s="7">
        <v>99</v>
      </c>
      <c r="F409" s="7">
        <v>999</v>
      </c>
      <c r="G409" s="9">
        <v>0.9</v>
      </c>
      <c r="H409" s="7">
        <v>4</v>
      </c>
      <c r="I409" s="8">
        <v>1396</v>
      </c>
      <c r="J409" s="7" t="s">
        <v>1565</v>
      </c>
      <c r="K409" s="7" t="s">
        <v>1566</v>
      </c>
    </row>
    <row r="410" spans="1:11" x14ac:dyDescent="0.3">
      <c r="A410" s="7" t="s">
        <v>1567</v>
      </c>
      <c r="B410" s="7" t="s">
        <v>1568</v>
      </c>
      <c r="C410" s="7"/>
      <c r="D410" s="7" t="s">
        <v>1380</v>
      </c>
      <c r="E410" s="7">
        <v>299</v>
      </c>
      <c r="F410" s="8">
        <v>1900</v>
      </c>
      <c r="G410" s="9">
        <v>0.84</v>
      </c>
      <c r="H410" s="7">
        <v>3.6</v>
      </c>
      <c r="I410" s="8">
        <v>18202</v>
      </c>
      <c r="J410" s="7" t="s">
        <v>1569</v>
      </c>
      <c r="K410" s="7" t="s">
        <v>1570</v>
      </c>
    </row>
    <row r="411" spans="1:11" x14ac:dyDescent="0.3">
      <c r="A411" s="7" t="s">
        <v>1571</v>
      </c>
      <c r="B411" s="7" t="s">
        <v>1572</v>
      </c>
      <c r="C411" s="7"/>
      <c r="D411" s="7" t="s">
        <v>1347</v>
      </c>
      <c r="E411" s="8">
        <v>10999</v>
      </c>
      <c r="F411" s="8">
        <v>14999</v>
      </c>
      <c r="G411" s="9">
        <v>0.27</v>
      </c>
      <c r="H411" s="7">
        <v>4.0999999999999996</v>
      </c>
      <c r="I411" s="8">
        <v>18998</v>
      </c>
      <c r="J411" s="7" t="s">
        <v>1440</v>
      </c>
      <c r="K411" s="7" t="s">
        <v>1441</v>
      </c>
    </row>
    <row r="412" spans="1:11" x14ac:dyDescent="0.3">
      <c r="A412" s="7" t="s">
        <v>1573</v>
      </c>
      <c r="B412" s="7" t="s">
        <v>1574</v>
      </c>
      <c r="C412" s="7"/>
      <c r="D412" s="7" t="s">
        <v>1347</v>
      </c>
      <c r="E412" s="8">
        <v>34999</v>
      </c>
      <c r="F412" s="8">
        <v>38999</v>
      </c>
      <c r="G412" s="9">
        <v>0.1</v>
      </c>
      <c r="H412" s="7">
        <v>4.2</v>
      </c>
      <c r="I412" s="8">
        <v>11029</v>
      </c>
      <c r="J412" s="7" t="s">
        <v>1575</v>
      </c>
      <c r="K412" s="7" t="s">
        <v>1576</v>
      </c>
    </row>
    <row r="413" spans="1:11" x14ac:dyDescent="0.3">
      <c r="A413" s="7" t="s">
        <v>1577</v>
      </c>
      <c r="B413" s="7" t="s">
        <v>1448</v>
      </c>
      <c r="C413" s="7"/>
      <c r="D413" s="7" t="s">
        <v>1347</v>
      </c>
      <c r="E413" s="8">
        <v>16999</v>
      </c>
      <c r="F413" s="8">
        <v>24999</v>
      </c>
      <c r="G413" s="9">
        <v>0.32</v>
      </c>
      <c r="H413" s="7">
        <v>4.0999999999999996</v>
      </c>
      <c r="I413" s="8">
        <v>22318</v>
      </c>
      <c r="J413" s="7" t="s">
        <v>1434</v>
      </c>
      <c r="K413" s="7" t="s">
        <v>1435</v>
      </c>
    </row>
    <row r="414" spans="1:11" x14ac:dyDescent="0.3">
      <c r="A414" s="7" t="s">
        <v>1578</v>
      </c>
      <c r="B414" s="7" t="s">
        <v>1579</v>
      </c>
      <c r="C414" s="7"/>
      <c r="D414" s="7" t="s">
        <v>1552</v>
      </c>
      <c r="E414" s="7">
        <v>199</v>
      </c>
      <c r="F414" s="7">
        <v>499</v>
      </c>
      <c r="G414" s="9">
        <v>0.6</v>
      </c>
      <c r="H414" s="7">
        <v>4.0999999999999996</v>
      </c>
      <c r="I414" s="8">
        <v>1786</v>
      </c>
      <c r="J414" s="7" t="s">
        <v>1580</v>
      </c>
      <c r="K414" s="7" t="s">
        <v>1581</v>
      </c>
    </row>
    <row r="415" spans="1:11" x14ac:dyDescent="0.3">
      <c r="A415" s="7" t="s">
        <v>1582</v>
      </c>
      <c r="B415" s="7" t="s">
        <v>1583</v>
      </c>
      <c r="C415" s="7"/>
      <c r="D415" s="7" t="s">
        <v>1342</v>
      </c>
      <c r="E415" s="7">
        <v>999</v>
      </c>
      <c r="F415" s="8">
        <v>1599</v>
      </c>
      <c r="G415" s="9">
        <v>0.38</v>
      </c>
      <c r="H415" s="7">
        <v>4</v>
      </c>
      <c r="I415" s="8">
        <v>7222</v>
      </c>
      <c r="J415" s="7" t="s">
        <v>1584</v>
      </c>
      <c r="K415" s="7" t="s">
        <v>1585</v>
      </c>
    </row>
    <row r="416" spans="1:11" x14ac:dyDescent="0.3">
      <c r="A416" s="7" t="s">
        <v>1586</v>
      </c>
      <c r="B416" s="7" t="s">
        <v>1587</v>
      </c>
      <c r="C416" s="7"/>
      <c r="D416" s="7" t="s">
        <v>1371</v>
      </c>
      <c r="E416" s="8">
        <v>1299</v>
      </c>
      <c r="F416" s="8">
        <v>1599</v>
      </c>
      <c r="G416" s="9">
        <v>0.19</v>
      </c>
      <c r="H416" s="7">
        <v>4</v>
      </c>
      <c r="I416" s="8">
        <v>128311</v>
      </c>
      <c r="J416" s="7" t="s">
        <v>1372</v>
      </c>
      <c r="K416" s="7" t="s">
        <v>1373</v>
      </c>
    </row>
    <row r="417" spans="1:11" x14ac:dyDescent="0.3">
      <c r="A417" s="7" t="s">
        <v>1588</v>
      </c>
      <c r="B417" s="7" t="s">
        <v>1589</v>
      </c>
      <c r="C417" s="7"/>
      <c r="D417" s="7" t="s">
        <v>1380</v>
      </c>
      <c r="E417" s="7">
        <v>599</v>
      </c>
      <c r="F417" s="8">
        <v>1800</v>
      </c>
      <c r="G417" s="9">
        <v>0.67</v>
      </c>
      <c r="H417" s="7">
        <v>3.5</v>
      </c>
      <c r="I417" s="8">
        <v>83996</v>
      </c>
      <c r="J417" s="7" t="s">
        <v>1590</v>
      </c>
      <c r="K417" s="7" t="s">
        <v>1591</v>
      </c>
    </row>
    <row r="418" spans="1:11" x14ac:dyDescent="0.3">
      <c r="A418" s="7" t="s">
        <v>1592</v>
      </c>
      <c r="B418" s="7" t="s">
        <v>1593</v>
      </c>
      <c r="C418" s="7"/>
      <c r="D418" s="7" t="s">
        <v>1362</v>
      </c>
      <c r="E418" s="7">
        <v>599</v>
      </c>
      <c r="F418" s="8">
        <v>1899</v>
      </c>
      <c r="G418" s="9">
        <v>0.68</v>
      </c>
      <c r="H418" s="7">
        <v>4.3</v>
      </c>
      <c r="I418" s="8">
        <v>140036</v>
      </c>
      <c r="J418" s="7" t="s">
        <v>1532</v>
      </c>
      <c r="K418" s="7" t="s">
        <v>1533</v>
      </c>
    </row>
    <row r="419" spans="1:11" x14ac:dyDescent="0.3">
      <c r="A419" s="7" t="s">
        <v>1594</v>
      </c>
      <c r="B419" s="7" t="s">
        <v>1595</v>
      </c>
      <c r="C419" s="7"/>
      <c r="D419" s="7" t="s">
        <v>1342</v>
      </c>
      <c r="E419" s="8">
        <v>1799</v>
      </c>
      <c r="F419" s="8">
        <v>2499</v>
      </c>
      <c r="G419" s="9">
        <v>0.28000000000000003</v>
      </c>
      <c r="H419" s="7">
        <v>4.0999999999999996</v>
      </c>
      <c r="I419" s="8">
        <v>18678</v>
      </c>
      <c r="J419" s="7" t="s">
        <v>1596</v>
      </c>
      <c r="K419" s="7" t="s">
        <v>1597</v>
      </c>
    </row>
    <row r="420" spans="1:11" x14ac:dyDescent="0.3">
      <c r="A420" s="7" t="s">
        <v>42</v>
      </c>
      <c r="B420" s="7" t="s">
        <v>43</v>
      </c>
      <c r="C420" s="7"/>
      <c r="D420" s="7" t="s">
        <v>14</v>
      </c>
      <c r="E420" s="7">
        <v>176.63</v>
      </c>
      <c r="F420" s="7">
        <v>499</v>
      </c>
      <c r="G420" s="9">
        <v>0.65</v>
      </c>
      <c r="H420" s="7">
        <v>4.0999999999999996</v>
      </c>
      <c r="I420" s="8">
        <v>15189</v>
      </c>
      <c r="J420" s="7" t="s">
        <v>45</v>
      </c>
      <c r="K420" s="7" t="s">
        <v>46</v>
      </c>
    </row>
    <row r="421" spans="1:11" x14ac:dyDescent="0.3">
      <c r="A421" s="7" t="s">
        <v>1598</v>
      </c>
      <c r="B421" s="7" t="s">
        <v>1599</v>
      </c>
      <c r="C421" s="7"/>
      <c r="D421" s="7" t="s">
        <v>1347</v>
      </c>
      <c r="E421" s="8">
        <v>10999</v>
      </c>
      <c r="F421" s="8">
        <v>14999</v>
      </c>
      <c r="G421" s="9">
        <v>0.27</v>
      </c>
      <c r="H421" s="7">
        <v>4.0999999999999996</v>
      </c>
      <c r="I421" s="8">
        <v>18998</v>
      </c>
      <c r="J421" s="7" t="s">
        <v>1440</v>
      </c>
      <c r="K421" s="7" t="s">
        <v>1441</v>
      </c>
    </row>
    <row r="422" spans="1:11" x14ac:dyDescent="0.3">
      <c r="A422" s="7" t="s">
        <v>1600</v>
      </c>
      <c r="B422" s="7" t="s">
        <v>1601</v>
      </c>
      <c r="C422" s="7"/>
      <c r="D422" s="7" t="s">
        <v>1329</v>
      </c>
      <c r="E422" s="8">
        <v>2999</v>
      </c>
      <c r="F422" s="8">
        <v>7990</v>
      </c>
      <c r="G422" s="9">
        <v>0.62</v>
      </c>
      <c r="H422" s="7">
        <v>4.0999999999999996</v>
      </c>
      <c r="I422" s="8">
        <v>48449</v>
      </c>
      <c r="J422" s="7" t="s">
        <v>1602</v>
      </c>
      <c r="K422" s="7" t="s">
        <v>1603</v>
      </c>
    </row>
    <row r="423" spans="1:11" x14ac:dyDescent="0.3">
      <c r="A423" s="7" t="s">
        <v>1604</v>
      </c>
      <c r="B423" s="7" t="s">
        <v>1605</v>
      </c>
      <c r="C423" s="7"/>
      <c r="D423" s="7" t="s">
        <v>1329</v>
      </c>
      <c r="E423" s="8">
        <v>1999</v>
      </c>
      <c r="F423" s="8">
        <v>7990</v>
      </c>
      <c r="G423" s="9">
        <v>0.75</v>
      </c>
      <c r="H423" s="7">
        <v>3.8</v>
      </c>
      <c r="I423" s="8">
        <v>17831</v>
      </c>
      <c r="J423" s="7" t="s">
        <v>1338</v>
      </c>
      <c r="K423" s="7" t="s">
        <v>1339</v>
      </c>
    </row>
    <row r="424" spans="1:11" x14ac:dyDescent="0.3">
      <c r="A424" s="7" t="s">
        <v>47</v>
      </c>
      <c r="B424" s="7" t="s">
        <v>48</v>
      </c>
      <c r="C424" s="7"/>
      <c r="D424" s="7" t="s">
        <v>14</v>
      </c>
      <c r="E424" s="7">
        <v>229</v>
      </c>
      <c r="F424" s="7">
        <v>299</v>
      </c>
      <c r="G424" s="9">
        <v>0.23</v>
      </c>
      <c r="H424" s="7">
        <v>4.3</v>
      </c>
      <c r="I424" s="8">
        <v>30411</v>
      </c>
      <c r="J424" s="7" t="s">
        <v>50</v>
      </c>
      <c r="K424" s="7" t="s">
        <v>51</v>
      </c>
    </row>
    <row r="425" spans="1:11" x14ac:dyDescent="0.3">
      <c r="A425" s="7" t="s">
        <v>57</v>
      </c>
      <c r="B425" s="7" t="s">
        <v>58</v>
      </c>
      <c r="C425" s="7"/>
      <c r="D425" s="7" t="s">
        <v>14</v>
      </c>
      <c r="E425" s="7">
        <v>199</v>
      </c>
      <c r="F425" s="7">
        <v>299</v>
      </c>
      <c r="G425" s="9">
        <v>0.33</v>
      </c>
      <c r="H425" s="7">
        <v>4</v>
      </c>
      <c r="I425" s="8">
        <v>43994</v>
      </c>
      <c r="J425" s="7" t="s">
        <v>20</v>
      </c>
      <c r="K425" s="7" t="s">
        <v>21</v>
      </c>
    </row>
    <row r="426" spans="1:11" x14ac:dyDescent="0.3">
      <c r="A426" s="7" t="s">
        <v>1606</v>
      </c>
      <c r="B426" s="7" t="s">
        <v>1607</v>
      </c>
      <c r="C426" s="7"/>
      <c r="D426" s="7" t="s">
        <v>1421</v>
      </c>
      <c r="E426" s="7">
        <v>649</v>
      </c>
      <c r="F426" s="7">
        <v>999</v>
      </c>
      <c r="G426" s="9">
        <v>0.35</v>
      </c>
      <c r="H426" s="7">
        <v>4.2</v>
      </c>
      <c r="I426" s="8">
        <v>1315</v>
      </c>
      <c r="J426" s="7" t="s">
        <v>1608</v>
      </c>
      <c r="K426" s="7" t="s">
        <v>1609</v>
      </c>
    </row>
    <row r="427" spans="1:11" x14ac:dyDescent="0.3">
      <c r="A427" s="7" t="s">
        <v>1610</v>
      </c>
      <c r="B427" s="7" t="s">
        <v>1539</v>
      </c>
      <c r="C427" s="7"/>
      <c r="D427" s="7" t="s">
        <v>1347</v>
      </c>
      <c r="E427" s="8">
        <v>13999</v>
      </c>
      <c r="F427" s="8">
        <v>19499</v>
      </c>
      <c r="G427" s="9">
        <v>0.28000000000000003</v>
      </c>
      <c r="H427" s="7">
        <v>4.0999999999999996</v>
      </c>
      <c r="I427" s="8">
        <v>18998</v>
      </c>
      <c r="J427" s="7" t="s">
        <v>1440</v>
      </c>
      <c r="K427" s="7" t="s">
        <v>1441</v>
      </c>
    </row>
    <row r="428" spans="1:11" x14ac:dyDescent="0.3">
      <c r="A428" s="7" t="s">
        <v>1611</v>
      </c>
      <c r="B428" s="7" t="s">
        <v>1612</v>
      </c>
      <c r="C428" s="7"/>
      <c r="D428" s="7" t="s">
        <v>1613</v>
      </c>
      <c r="E428" s="7">
        <v>119</v>
      </c>
      <c r="F428" s="7">
        <v>299</v>
      </c>
      <c r="G428" s="9">
        <v>0.6</v>
      </c>
      <c r="H428" s="7">
        <v>4.0999999999999996</v>
      </c>
      <c r="I428" s="8">
        <v>5999</v>
      </c>
      <c r="J428" s="7" t="s">
        <v>1614</v>
      </c>
      <c r="K428" s="7" t="s">
        <v>1615</v>
      </c>
    </row>
    <row r="429" spans="1:11" x14ac:dyDescent="0.3">
      <c r="A429" s="7" t="s">
        <v>1616</v>
      </c>
      <c r="B429" s="7" t="s">
        <v>1617</v>
      </c>
      <c r="C429" s="7"/>
      <c r="D429" s="7" t="s">
        <v>1347</v>
      </c>
      <c r="E429" s="8">
        <v>12999</v>
      </c>
      <c r="F429" s="8">
        <v>17999</v>
      </c>
      <c r="G429" s="9">
        <v>0.28000000000000003</v>
      </c>
      <c r="H429" s="7">
        <v>4.0999999999999996</v>
      </c>
      <c r="I429" s="8">
        <v>50772</v>
      </c>
      <c r="J429" s="7" t="s">
        <v>1618</v>
      </c>
      <c r="K429" s="7" t="s">
        <v>1619</v>
      </c>
    </row>
    <row r="430" spans="1:11" x14ac:dyDescent="0.3">
      <c r="A430" s="7" t="s">
        <v>60</v>
      </c>
      <c r="B430" s="7" t="s">
        <v>61</v>
      </c>
      <c r="C430" s="7"/>
      <c r="D430" s="7" t="s">
        <v>14</v>
      </c>
      <c r="E430" s="7">
        <v>154</v>
      </c>
      <c r="F430" s="7">
        <v>339</v>
      </c>
      <c r="G430" s="9">
        <v>0.55000000000000004</v>
      </c>
      <c r="H430" s="7">
        <v>4.3</v>
      </c>
      <c r="I430" s="8">
        <v>13391</v>
      </c>
      <c r="J430" s="7" t="s">
        <v>63</v>
      </c>
      <c r="K430" s="7" t="s">
        <v>64</v>
      </c>
    </row>
    <row r="431" spans="1:11" x14ac:dyDescent="0.3">
      <c r="A431" s="7" t="s">
        <v>1620</v>
      </c>
      <c r="B431" s="7" t="s">
        <v>1621</v>
      </c>
      <c r="C431" s="7"/>
      <c r="D431" s="7" t="s">
        <v>1347</v>
      </c>
      <c r="E431" s="8">
        <v>20999</v>
      </c>
      <c r="F431" s="8">
        <v>26999</v>
      </c>
      <c r="G431" s="9">
        <v>0.22</v>
      </c>
      <c r="H431" s="7">
        <v>3.9</v>
      </c>
      <c r="I431" s="8">
        <v>25824</v>
      </c>
      <c r="J431" s="7" t="s">
        <v>1503</v>
      </c>
      <c r="K431" s="7" t="s">
        <v>1504</v>
      </c>
    </row>
    <row r="432" spans="1:11" x14ac:dyDescent="0.3">
      <c r="A432" s="7" t="s">
        <v>1622</v>
      </c>
      <c r="B432" s="7" t="s">
        <v>1623</v>
      </c>
      <c r="C432" s="7"/>
      <c r="D432" s="7" t="s">
        <v>1421</v>
      </c>
      <c r="E432" s="7">
        <v>249</v>
      </c>
      <c r="F432" s="7">
        <v>649</v>
      </c>
      <c r="G432" s="9">
        <v>0.62</v>
      </c>
      <c r="H432" s="7">
        <v>4</v>
      </c>
      <c r="I432" s="8">
        <v>14404</v>
      </c>
      <c r="J432" s="7" t="s">
        <v>1624</v>
      </c>
      <c r="K432" s="7" t="s">
        <v>1625</v>
      </c>
    </row>
    <row r="433" spans="1:11" x14ac:dyDescent="0.3">
      <c r="A433" s="7" t="s">
        <v>1626</v>
      </c>
      <c r="B433" s="7" t="s">
        <v>1627</v>
      </c>
      <c r="C433" s="7"/>
      <c r="D433" s="7" t="s">
        <v>1421</v>
      </c>
      <c r="E433" s="7">
        <v>99</v>
      </c>
      <c r="F433" s="7">
        <v>171</v>
      </c>
      <c r="G433" s="9">
        <v>0.42</v>
      </c>
      <c r="H433" s="7">
        <v>4.5</v>
      </c>
      <c r="I433" s="8">
        <v>11339</v>
      </c>
      <c r="J433" s="7" t="s">
        <v>1628</v>
      </c>
      <c r="K433" s="7" t="s">
        <v>1629</v>
      </c>
    </row>
    <row r="434" spans="1:11" x14ac:dyDescent="0.3">
      <c r="A434" s="7" t="s">
        <v>1630</v>
      </c>
      <c r="B434" s="7" t="s">
        <v>1631</v>
      </c>
      <c r="C434" s="7"/>
      <c r="D434" s="7" t="s">
        <v>1416</v>
      </c>
      <c r="E434" s="7">
        <v>489</v>
      </c>
      <c r="F434" s="8">
        <v>1999</v>
      </c>
      <c r="G434" s="9">
        <v>0.76</v>
      </c>
      <c r="H434" s="7">
        <v>4</v>
      </c>
      <c r="I434" s="8">
        <v>3626</v>
      </c>
      <c r="J434" s="7" t="s">
        <v>1632</v>
      </c>
      <c r="K434" s="7" t="s">
        <v>1633</v>
      </c>
    </row>
    <row r="435" spans="1:11" x14ac:dyDescent="0.3">
      <c r="A435" s="7" t="s">
        <v>1634</v>
      </c>
      <c r="B435" s="7" t="s">
        <v>1635</v>
      </c>
      <c r="C435" s="7"/>
      <c r="D435" s="7" t="s">
        <v>1362</v>
      </c>
      <c r="E435" s="7">
        <v>369</v>
      </c>
      <c r="F435" s="8">
        <v>1600</v>
      </c>
      <c r="G435" s="9">
        <v>0.77</v>
      </c>
      <c r="H435" s="7">
        <v>4</v>
      </c>
      <c r="I435" s="8">
        <v>32625</v>
      </c>
      <c r="J435" s="7" t="s">
        <v>1636</v>
      </c>
      <c r="K435" s="7" t="s">
        <v>1637</v>
      </c>
    </row>
    <row r="436" spans="1:11" x14ac:dyDescent="0.3">
      <c r="A436" s="7" t="s">
        <v>1638</v>
      </c>
      <c r="B436" s="7" t="s">
        <v>1639</v>
      </c>
      <c r="C436" s="7"/>
      <c r="D436" s="7" t="s">
        <v>1347</v>
      </c>
      <c r="E436" s="8">
        <v>15499</v>
      </c>
      <c r="F436" s="8">
        <v>20999</v>
      </c>
      <c r="G436" s="9">
        <v>0.26</v>
      </c>
      <c r="H436" s="7">
        <v>4.0999999999999996</v>
      </c>
      <c r="I436" s="8">
        <v>19252</v>
      </c>
      <c r="J436" s="7" t="s">
        <v>1477</v>
      </c>
      <c r="K436" s="7" t="s">
        <v>1478</v>
      </c>
    </row>
    <row r="437" spans="1:11" x14ac:dyDescent="0.3">
      <c r="A437" s="7" t="s">
        <v>1640</v>
      </c>
      <c r="B437" s="7" t="s">
        <v>1641</v>
      </c>
      <c r="C437" s="7"/>
      <c r="D437" s="7" t="s">
        <v>1347</v>
      </c>
      <c r="E437" s="8">
        <v>15499</v>
      </c>
      <c r="F437" s="8">
        <v>18999</v>
      </c>
      <c r="G437" s="9">
        <v>0.18</v>
      </c>
      <c r="H437" s="7">
        <v>4.0999999999999996</v>
      </c>
      <c r="I437" s="8">
        <v>19252</v>
      </c>
      <c r="J437" s="7" t="s">
        <v>1477</v>
      </c>
      <c r="K437" s="7" t="s">
        <v>1478</v>
      </c>
    </row>
    <row r="438" spans="1:11" x14ac:dyDescent="0.3">
      <c r="A438" s="7" t="s">
        <v>1642</v>
      </c>
      <c r="B438" s="7" t="s">
        <v>1643</v>
      </c>
      <c r="C438" s="7"/>
      <c r="D438" s="7" t="s">
        <v>1347</v>
      </c>
      <c r="E438" s="8">
        <v>22999</v>
      </c>
      <c r="F438" s="8">
        <v>28999</v>
      </c>
      <c r="G438" s="9">
        <v>0.21</v>
      </c>
      <c r="H438" s="7">
        <v>3.9</v>
      </c>
      <c r="I438" s="8">
        <v>25824</v>
      </c>
      <c r="J438" s="7" t="s">
        <v>1503</v>
      </c>
      <c r="K438" s="7" t="s">
        <v>1504</v>
      </c>
    </row>
    <row r="439" spans="1:11" x14ac:dyDescent="0.3">
      <c r="A439" s="7" t="s">
        <v>1644</v>
      </c>
      <c r="B439" s="7" t="s">
        <v>1645</v>
      </c>
      <c r="C439" s="7"/>
      <c r="D439" s="7" t="s">
        <v>1380</v>
      </c>
      <c r="E439" s="7">
        <v>599</v>
      </c>
      <c r="F439" s="8">
        <v>1490</v>
      </c>
      <c r="G439" s="9">
        <v>0.6</v>
      </c>
      <c r="H439" s="7">
        <v>4.0999999999999996</v>
      </c>
      <c r="I439" s="8">
        <v>161679</v>
      </c>
      <c r="J439" s="7" t="s">
        <v>1646</v>
      </c>
      <c r="K439" s="7" t="s">
        <v>1647</v>
      </c>
    </row>
    <row r="440" spans="1:11" x14ac:dyDescent="0.3">
      <c r="A440" s="7" t="s">
        <v>1648</v>
      </c>
      <c r="B440" s="7" t="s">
        <v>1649</v>
      </c>
      <c r="C440" s="7"/>
      <c r="D440" s="7" t="s">
        <v>1552</v>
      </c>
      <c r="E440" s="7">
        <v>134</v>
      </c>
      <c r="F440" s="7">
        <v>699</v>
      </c>
      <c r="G440" s="9">
        <v>0.81</v>
      </c>
      <c r="H440" s="7">
        <v>4.0999999999999996</v>
      </c>
      <c r="I440" s="8">
        <v>16685</v>
      </c>
      <c r="J440" s="7" t="s">
        <v>1650</v>
      </c>
      <c r="K440" s="7" t="s">
        <v>1651</v>
      </c>
    </row>
    <row r="441" spans="1:11" x14ac:dyDescent="0.3">
      <c r="A441" s="7" t="s">
        <v>1652</v>
      </c>
      <c r="B441" s="7" t="s">
        <v>1653</v>
      </c>
      <c r="C441" s="7"/>
      <c r="D441" s="7" t="s">
        <v>1347</v>
      </c>
      <c r="E441" s="8">
        <v>7499</v>
      </c>
      <c r="F441" s="8">
        <v>7999</v>
      </c>
      <c r="G441" s="9">
        <v>0.06</v>
      </c>
      <c r="H441" s="7">
        <v>4</v>
      </c>
      <c r="I441" s="8">
        <v>30907</v>
      </c>
      <c r="J441" s="7" t="s">
        <v>1654</v>
      </c>
      <c r="K441" s="7" t="s">
        <v>1655</v>
      </c>
    </row>
    <row r="442" spans="1:11" x14ac:dyDescent="0.3">
      <c r="A442" s="7" t="s">
        <v>1656</v>
      </c>
      <c r="B442" s="7" t="s">
        <v>1657</v>
      </c>
      <c r="C442" s="7"/>
      <c r="D442" s="7" t="s">
        <v>1342</v>
      </c>
      <c r="E442" s="8">
        <v>1149</v>
      </c>
      <c r="F442" s="8">
        <v>2199</v>
      </c>
      <c r="G442" s="9">
        <v>0.48</v>
      </c>
      <c r="H442" s="7">
        <v>4.3</v>
      </c>
      <c r="I442" s="8">
        <v>178912</v>
      </c>
      <c r="J442" s="7" t="s">
        <v>1343</v>
      </c>
      <c r="K442" s="7" t="s">
        <v>1344</v>
      </c>
    </row>
    <row r="443" spans="1:11" x14ac:dyDescent="0.3">
      <c r="A443" s="7" t="s">
        <v>1658</v>
      </c>
      <c r="B443" s="7" t="s">
        <v>1659</v>
      </c>
      <c r="C443" s="7"/>
      <c r="D443" s="7" t="s">
        <v>1371</v>
      </c>
      <c r="E443" s="8">
        <v>1324</v>
      </c>
      <c r="F443" s="8">
        <v>1699</v>
      </c>
      <c r="G443" s="9">
        <v>0.22</v>
      </c>
      <c r="H443" s="7">
        <v>4</v>
      </c>
      <c r="I443" s="8">
        <v>128311</v>
      </c>
      <c r="J443" s="7" t="s">
        <v>1372</v>
      </c>
      <c r="K443" s="7" t="s">
        <v>1373</v>
      </c>
    </row>
    <row r="444" spans="1:11" x14ac:dyDescent="0.3">
      <c r="A444" s="7" t="s">
        <v>1660</v>
      </c>
      <c r="B444" s="7" t="s">
        <v>1661</v>
      </c>
      <c r="C444" s="7"/>
      <c r="D444" s="7" t="s">
        <v>1347</v>
      </c>
      <c r="E444" s="8">
        <v>13999</v>
      </c>
      <c r="F444" s="8">
        <v>19999</v>
      </c>
      <c r="G444" s="9">
        <v>0.3</v>
      </c>
      <c r="H444" s="7">
        <v>4.0999999999999996</v>
      </c>
      <c r="I444" s="8">
        <v>19252</v>
      </c>
      <c r="J444" s="7" t="s">
        <v>1477</v>
      </c>
      <c r="K444" s="7" t="s">
        <v>1478</v>
      </c>
    </row>
    <row r="445" spans="1:11" x14ac:dyDescent="0.3">
      <c r="A445" s="7" t="s">
        <v>65</v>
      </c>
      <c r="B445" s="7" t="s">
        <v>66</v>
      </c>
      <c r="C445" s="7"/>
      <c r="D445" s="7" t="s">
        <v>14</v>
      </c>
      <c r="E445" s="7">
        <v>299</v>
      </c>
      <c r="F445" s="7">
        <v>799</v>
      </c>
      <c r="G445" s="9">
        <v>0.63</v>
      </c>
      <c r="H445" s="7">
        <v>4.2</v>
      </c>
      <c r="I445" s="8">
        <v>94364</v>
      </c>
      <c r="J445" s="7" t="s">
        <v>30</v>
      </c>
      <c r="K445" s="7" t="s">
        <v>31</v>
      </c>
    </row>
    <row r="446" spans="1:11" x14ac:dyDescent="0.3">
      <c r="A446" s="7" t="s">
        <v>1662</v>
      </c>
      <c r="B446" s="7" t="s">
        <v>1663</v>
      </c>
      <c r="C446" s="7"/>
      <c r="D446" s="7" t="s">
        <v>1342</v>
      </c>
      <c r="E446" s="7">
        <v>999</v>
      </c>
      <c r="F446" s="8">
        <v>1599</v>
      </c>
      <c r="G446" s="9">
        <v>0.38</v>
      </c>
      <c r="H446" s="7">
        <v>4</v>
      </c>
      <c r="I446" s="8">
        <v>7222</v>
      </c>
      <c r="J446" s="7" t="s">
        <v>1584</v>
      </c>
      <c r="K446" s="7" t="s">
        <v>1585</v>
      </c>
    </row>
    <row r="447" spans="1:11" x14ac:dyDescent="0.3">
      <c r="A447" s="7" t="s">
        <v>1664</v>
      </c>
      <c r="B447" s="7" t="s">
        <v>1665</v>
      </c>
      <c r="C447" s="7"/>
      <c r="D447" s="7" t="s">
        <v>1347</v>
      </c>
      <c r="E447" s="8">
        <v>12999</v>
      </c>
      <c r="F447" s="8">
        <v>17999</v>
      </c>
      <c r="G447" s="9">
        <v>0.28000000000000003</v>
      </c>
      <c r="H447" s="7">
        <v>4.0999999999999996</v>
      </c>
      <c r="I447" s="8">
        <v>18998</v>
      </c>
      <c r="J447" s="7" t="s">
        <v>1440</v>
      </c>
      <c r="K447" s="7" t="s">
        <v>1441</v>
      </c>
    </row>
    <row r="448" spans="1:11" x14ac:dyDescent="0.3">
      <c r="A448" s="7" t="s">
        <v>1666</v>
      </c>
      <c r="B448" s="7" t="s">
        <v>1667</v>
      </c>
      <c r="C448" s="7"/>
      <c r="D448" s="7" t="s">
        <v>1347</v>
      </c>
      <c r="E448" s="8">
        <v>15490</v>
      </c>
      <c r="F448" s="8">
        <v>20990</v>
      </c>
      <c r="G448" s="9">
        <v>0.26</v>
      </c>
      <c r="H448" s="7">
        <v>4.2</v>
      </c>
      <c r="I448" s="8">
        <v>32916</v>
      </c>
      <c r="J448" s="7" t="s">
        <v>1499</v>
      </c>
      <c r="K448" s="7" t="s">
        <v>1500</v>
      </c>
    </row>
    <row r="449" spans="1:11" x14ac:dyDescent="0.3">
      <c r="A449" s="7" t="s">
        <v>1668</v>
      </c>
      <c r="B449" s="7" t="s">
        <v>1669</v>
      </c>
      <c r="C449" s="7"/>
      <c r="D449" s="7" t="s">
        <v>1670</v>
      </c>
      <c r="E449" s="7">
        <v>999</v>
      </c>
      <c r="F449" s="8">
        <v>2899</v>
      </c>
      <c r="G449" s="9">
        <v>0.66</v>
      </c>
      <c r="H449" s="7">
        <v>4.5999999999999996</v>
      </c>
      <c r="I449" s="8">
        <v>26603</v>
      </c>
      <c r="J449" s="7" t="s">
        <v>1671</v>
      </c>
      <c r="K449" s="7" t="s">
        <v>1672</v>
      </c>
    </row>
    <row r="450" spans="1:11" x14ac:dyDescent="0.3">
      <c r="A450" s="7" t="s">
        <v>1673</v>
      </c>
      <c r="B450" s="7" t="s">
        <v>1674</v>
      </c>
      <c r="C450" s="7"/>
      <c r="D450" s="7" t="s">
        <v>1329</v>
      </c>
      <c r="E450" s="8">
        <v>1599</v>
      </c>
      <c r="F450" s="8">
        <v>4999</v>
      </c>
      <c r="G450" s="9">
        <v>0.68</v>
      </c>
      <c r="H450" s="7">
        <v>4</v>
      </c>
      <c r="I450" s="8">
        <v>67950</v>
      </c>
      <c r="J450" s="7" t="s">
        <v>1675</v>
      </c>
      <c r="K450" s="7" t="s">
        <v>1676</v>
      </c>
    </row>
    <row r="451" spans="1:11" x14ac:dyDescent="0.3">
      <c r="A451" s="7" t="s">
        <v>1677</v>
      </c>
      <c r="B451" s="7" t="s">
        <v>1678</v>
      </c>
      <c r="C451" s="7"/>
      <c r="D451" s="7" t="s">
        <v>1371</v>
      </c>
      <c r="E451" s="8">
        <v>1324</v>
      </c>
      <c r="F451" s="8">
        <v>1699</v>
      </c>
      <c r="G451" s="9">
        <v>0.22</v>
      </c>
      <c r="H451" s="7">
        <v>4</v>
      </c>
      <c r="I451" s="8">
        <v>128311</v>
      </c>
      <c r="J451" s="7" t="s">
        <v>1372</v>
      </c>
      <c r="K451" s="7" t="s">
        <v>1373</v>
      </c>
    </row>
    <row r="452" spans="1:11" x14ac:dyDescent="0.3">
      <c r="A452" s="7" t="s">
        <v>1679</v>
      </c>
      <c r="B452" s="7" t="s">
        <v>1680</v>
      </c>
      <c r="C452" s="7"/>
      <c r="D452" s="7" t="s">
        <v>1347</v>
      </c>
      <c r="E452" s="8">
        <v>20999</v>
      </c>
      <c r="F452" s="8">
        <v>29990</v>
      </c>
      <c r="G452" s="9">
        <v>0.3</v>
      </c>
      <c r="H452" s="7">
        <v>4.3</v>
      </c>
      <c r="I452" s="8">
        <v>9499</v>
      </c>
      <c r="J452" s="7" t="s">
        <v>1681</v>
      </c>
      <c r="K452" s="7" t="s">
        <v>1682</v>
      </c>
    </row>
    <row r="453" spans="1:11" x14ac:dyDescent="0.3">
      <c r="A453" s="7" t="s">
        <v>1683</v>
      </c>
      <c r="B453" s="7" t="s">
        <v>1684</v>
      </c>
      <c r="C453" s="7"/>
      <c r="D453" s="7" t="s">
        <v>1421</v>
      </c>
      <c r="E453" s="7">
        <v>999</v>
      </c>
      <c r="F453" s="8">
        <v>1999</v>
      </c>
      <c r="G453" s="9">
        <v>0.5</v>
      </c>
      <c r="H453" s="7">
        <v>4.3</v>
      </c>
      <c r="I453" s="8">
        <v>1777</v>
      </c>
      <c r="J453" s="7" t="s">
        <v>1685</v>
      </c>
      <c r="K453" s="7" t="s">
        <v>1686</v>
      </c>
    </row>
    <row r="454" spans="1:11" x14ac:dyDescent="0.3">
      <c r="A454" s="7" t="s">
        <v>1687</v>
      </c>
      <c r="B454" s="7" t="s">
        <v>1688</v>
      </c>
      <c r="C454" s="7"/>
      <c r="D454" s="7" t="s">
        <v>1347</v>
      </c>
      <c r="E454" s="8">
        <v>12490</v>
      </c>
      <c r="F454" s="8">
        <v>15990</v>
      </c>
      <c r="G454" s="9">
        <v>0.22</v>
      </c>
      <c r="H454" s="7">
        <v>4.2</v>
      </c>
      <c r="I454" s="8">
        <v>58506</v>
      </c>
      <c r="J454" s="7" t="s">
        <v>1689</v>
      </c>
      <c r="K454" s="7" t="s">
        <v>1690</v>
      </c>
    </row>
    <row r="455" spans="1:11" x14ac:dyDescent="0.3">
      <c r="A455" s="7" t="s">
        <v>1691</v>
      </c>
      <c r="B455" s="7" t="s">
        <v>1692</v>
      </c>
      <c r="C455" s="7"/>
      <c r="D455" s="7" t="s">
        <v>1347</v>
      </c>
      <c r="E455" s="8">
        <v>17999</v>
      </c>
      <c r="F455" s="8">
        <v>21990</v>
      </c>
      <c r="G455" s="9">
        <v>0.18</v>
      </c>
      <c r="H455" s="7">
        <v>4</v>
      </c>
      <c r="I455" s="8">
        <v>21350</v>
      </c>
      <c r="J455" s="7" t="s">
        <v>1451</v>
      </c>
      <c r="K455" s="7" t="s">
        <v>1452</v>
      </c>
    </row>
    <row r="456" spans="1:11" x14ac:dyDescent="0.3">
      <c r="A456" s="7" t="s">
        <v>73</v>
      </c>
      <c r="B456" s="7" t="s">
        <v>74</v>
      </c>
      <c r="C456" s="7"/>
      <c r="D456" s="7" t="s">
        <v>14</v>
      </c>
      <c r="E456" s="7">
        <v>350</v>
      </c>
      <c r="F456" s="7">
        <v>899</v>
      </c>
      <c r="G456" s="9">
        <v>0.61</v>
      </c>
      <c r="H456" s="7">
        <v>4.2</v>
      </c>
      <c r="I456" s="8">
        <v>2263</v>
      </c>
      <c r="J456" s="7" t="s">
        <v>76</v>
      </c>
      <c r="K456" s="7" t="s">
        <v>77</v>
      </c>
    </row>
    <row r="457" spans="1:11" x14ac:dyDescent="0.3">
      <c r="A457" s="7" t="s">
        <v>1693</v>
      </c>
      <c r="B457" s="7" t="s">
        <v>1694</v>
      </c>
      <c r="C457" s="7"/>
      <c r="D457" s="7" t="s">
        <v>1371</v>
      </c>
      <c r="E457" s="8">
        <v>1399</v>
      </c>
      <c r="F457" s="8">
        <v>1630</v>
      </c>
      <c r="G457" s="9">
        <v>0.14000000000000001</v>
      </c>
      <c r="H457" s="7">
        <v>4</v>
      </c>
      <c r="I457" s="8">
        <v>9378</v>
      </c>
      <c r="J457" s="7" t="s">
        <v>1695</v>
      </c>
      <c r="K457" s="7" t="s">
        <v>1696</v>
      </c>
    </row>
    <row r="458" spans="1:11" x14ac:dyDescent="0.3">
      <c r="A458" s="7" t="s">
        <v>78</v>
      </c>
      <c r="B458" s="7" t="s">
        <v>79</v>
      </c>
      <c r="C458" s="7"/>
      <c r="D458" s="7" t="s">
        <v>14</v>
      </c>
      <c r="E458" s="7">
        <v>159</v>
      </c>
      <c r="F458" s="7">
        <v>399</v>
      </c>
      <c r="G458" s="9">
        <v>0.6</v>
      </c>
      <c r="H458" s="7">
        <v>4.0999999999999996</v>
      </c>
      <c r="I458" s="8">
        <v>4768</v>
      </c>
      <c r="J458" s="7" t="s">
        <v>81</v>
      </c>
      <c r="K458" s="7" t="s">
        <v>82</v>
      </c>
    </row>
    <row r="459" spans="1:11" x14ac:dyDescent="0.3">
      <c r="A459" s="7" t="s">
        <v>1697</v>
      </c>
      <c r="B459" s="7" t="s">
        <v>1698</v>
      </c>
      <c r="C459" s="7"/>
      <c r="D459" s="7" t="s">
        <v>1329</v>
      </c>
      <c r="E459" s="8">
        <v>1499</v>
      </c>
      <c r="F459" s="8">
        <v>6990</v>
      </c>
      <c r="G459" s="9">
        <v>0.79</v>
      </c>
      <c r="H459" s="7">
        <v>3.9</v>
      </c>
      <c r="I459" s="8">
        <v>21796</v>
      </c>
      <c r="J459" s="7" t="s">
        <v>1376</v>
      </c>
      <c r="K459" s="7" t="s">
        <v>1377</v>
      </c>
    </row>
    <row r="460" spans="1:11" x14ac:dyDescent="0.3">
      <c r="A460" s="7" t="s">
        <v>1699</v>
      </c>
      <c r="B460" s="7" t="s">
        <v>1700</v>
      </c>
      <c r="C460" s="7"/>
      <c r="D460" s="7" t="s">
        <v>1329</v>
      </c>
      <c r="E460" s="8">
        <v>1999</v>
      </c>
      <c r="F460" s="8">
        <v>7990</v>
      </c>
      <c r="G460" s="9">
        <v>0.75</v>
      </c>
      <c r="H460" s="7">
        <v>3.8</v>
      </c>
      <c r="I460" s="8">
        <v>17833</v>
      </c>
      <c r="J460" s="7" t="s">
        <v>1338</v>
      </c>
      <c r="K460" s="7" t="s">
        <v>1339</v>
      </c>
    </row>
    <row r="461" spans="1:11" x14ac:dyDescent="0.3">
      <c r="A461" s="7" t="s">
        <v>1701</v>
      </c>
      <c r="B461" s="7" t="s">
        <v>1702</v>
      </c>
      <c r="C461" s="7"/>
      <c r="D461" s="7" t="s">
        <v>1670</v>
      </c>
      <c r="E461" s="7">
        <v>999</v>
      </c>
      <c r="F461" s="8">
        <v>2899</v>
      </c>
      <c r="G461" s="9">
        <v>0.66</v>
      </c>
      <c r="H461" s="7">
        <v>4.7</v>
      </c>
      <c r="I461" s="8">
        <v>7779</v>
      </c>
      <c r="J461" s="7" t="s">
        <v>1703</v>
      </c>
      <c r="K461" s="7" t="s">
        <v>1704</v>
      </c>
    </row>
    <row r="462" spans="1:11" x14ac:dyDescent="0.3">
      <c r="A462" s="7" t="s">
        <v>1705</v>
      </c>
      <c r="B462" s="7" t="s">
        <v>1706</v>
      </c>
      <c r="C462" s="7"/>
      <c r="D462" s="7" t="s">
        <v>1707</v>
      </c>
      <c r="E462" s="8">
        <v>2099</v>
      </c>
      <c r="F462" s="8">
        <v>5999</v>
      </c>
      <c r="G462" s="9">
        <v>0.65</v>
      </c>
      <c r="H462" s="7">
        <v>4.3</v>
      </c>
      <c r="I462" s="8">
        <v>17129</v>
      </c>
      <c r="J462" s="7" t="s">
        <v>1708</v>
      </c>
      <c r="K462" s="7" t="s">
        <v>1709</v>
      </c>
    </row>
    <row r="463" spans="1:11" x14ac:dyDescent="0.3">
      <c r="A463" s="7" t="s">
        <v>1710</v>
      </c>
      <c r="B463" s="7" t="s">
        <v>1711</v>
      </c>
      <c r="C463" s="7"/>
      <c r="D463" s="7" t="s">
        <v>1397</v>
      </c>
      <c r="E463" s="7">
        <v>337</v>
      </c>
      <c r="F463" s="7">
        <v>699</v>
      </c>
      <c r="G463" s="9">
        <v>0.52</v>
      </c>
      <c r="H463" s="7">
        <v>4.2</v>
      </c>
      <c r="I463" s="8">
        <v>4969</v>
      </c>
      <c r="J463" s="7" t="s">
        <v>1712</v>
      </c>
      <c r="K463" s="7" t="s">
        <v>1713</v>
      </c>
    </row>
    <row r="464" spans="1:11" x14ac:dyDescent="0.3">
      <c r="A464" s="7" t="s">
        <v>1714</v>
      </c>
      <c r="B464" s="7" t="s">
        <v>1715</v>
      </c>
      <c r="C464" s="7"/>
      <c r="D464" s="7" t="s">
        <v>1329</v>
      </c>
      <c r="E464" s="8">
        <v>2999</v>
      </c>
      <c r="F464" s="8">
        <v>7990</v>
      </c>
      <c r="G464" s="9">
        <v>0.62</v>
      </c>
      <c r="H464" s="7">
        <v>4.0999999999999996</v>
      </c>
      <c r="I464" s="7">
        <v>154</v>
      </c>
      <c r="J464" s="7" t="s">
        <v>1716</v>
      </c>
      <c r="K464" s="7" t="s">
        <v>1717</v>
      </c>
    </row>
    <row r="465" spans="1:11" x14ac:dyDescent="0.3">
      <c r="A465" s="7" t="s">
        <v>1718</v>
      </c>
      <c r="B465" s="7" t="s">
        <v>1719</v>
      </c>
      <c r="C465" s="7"/>
      <c r="D465" s="7" t="s">
        <v>1329</v>
      </c>
      <c r="E465" s="8">
        <v>1299</v>
      </c>
      <c r="F465" s="8">
        <v>5999</v>
      </c>
      <c r="G465" s="9">
        <v>0.78</v>
      </c>
      <c r="H465" s="7">
        <v>3.3</v>
      </c>
      <c r="I465" s="8">
        <v>4415</v>
      </c>
      <c r="J465" s="7" t="s">
        <v>1720</v>
      </c>
      <c r="K465" s="7" t="s">
        <v>1721</v>
      </c>
    </row>
    <row r="466" spans="1:11" x14ac:dyDescent="0.3">
      <c r="A466" s="7" t="s">
        <v>83</v>
      </c>
      <c r="B466" s="7" t="s">
        <v>84</v>
      </c>
      <c r="C466" s="7"/>
      <c r="D466" s="7" t="s">
        <v>14</v>
      </c>
      <c r="E466" s="7">
        <v>349</v>
      </c>
      <c r="F466" s="7">
        <v>399</v>
      </c>
      <c r="G466" s="9">
        <v>0.13</v>
      </c>
      <c r="H466" s="7">
        <v>4.4000000000000004</v>
      </c>
      <c r="I466" s="8">
        <v>18757</v>
      </c>
      <c r="J466" s="7" t="s">
        <v>86</v>
      </c>
      <c r="K466" s="7" t="s">
        <v>1722</v>
      </c>
    </row>
    <row r="467" spans="1:11" x14ac:dyDescent="0.3">
      <c r="A467" s="7" t="s">
        <v>1723</v>
      </c>
      <c r="B467" s="7" t="s">
        <v>1724</v>
      </c>
      <c r="C467" s="7"/>
      <c r="D467" s="7" t="s">
        <v>1347</v>
      </c>
      <c r="E467" s="8">
        <v>16499</v>
      </c>
      <c r="F467" s="8">
        <v>20990</v>
      </c>
      <c r="G467" s="9">
        <v>0.21</v>
      </c>
      <c r="H467" s="7">
        <v>4</v>
      </c>
      <c r="I467" s="8">
        <v>21350</v>
      </c>
      <c r="J467" s="7" t="s">
        <v>1451</v>
      </c>
      <c r="K467" s="7" t="s">
        <v>1452</v>
      </c>
    </row>
    <row r="468" spans="1:11" x14ac:dyDescent="0.3">
      <c r="A468" s="7" t="s">
        <v>1725</v>
      </c>
      <c r="B468" s="7" t="s">
        <v>1726</v>
      </c>
      <c r="C468" s="7"/>
      <c r="D468" s="7" t="s">
        <v>1380</v>
      </c>
      <c r="E468" s="7">
        <v>499</v>
      </c>
      <c r="F468" s="7">
        <v>499</v>
      </c>
      <c r="G468" s="9">
        <v>0</v>
      </c>
      <c r="H468" s="7">
        <v>4.2</v>
      </c>
      <c r="I468" s="8">
        <v>31539</v>
      </c>
      <c r="J468" s="7" t="s">
        <v>1727</v>
      </c>
      <c r="K468" s="7" t="s">
        <v>1728</v>
      </c>
    </row>
    <row r="469" spans="1:11" x14ac:dyDescent="0.3">
      <c r="A469" s="7" t="s">
        <v>105</v>
      </c>
      <c r="B469" s="7" t="s">
        <v>106</v>
      </c>
      <c r="C469" s="7"/>
      <c r="D469" s="7" t="s">
        <v>14</v>
      </c>
      <c r="E469" s="7">
        <v>970</v>
      </c>
      <c r="F469" s="8">
        <v>1799</v>
      </c>
      <c r="G469" s="9">
        <v>0.46</v>
      </c>
      <c r="H469" s="7">
        <v>4.5</v>
      </c>
      <c r="I469" s="7">
        <v>815</v>
      </c>
      <c r="J469" s="7" t="s">
        <v>108</v>
      </c>
      <c r="K469" s="7" t="s">
        <v>109</v>
      </c>
    </row>
    <row r="470" spans="1:11" x14ac:dyDescent="0.3">
      <c r="A470" s="7" t="s">
        <v>1729</v>
      </c>
      <c r="B470" s="7" t="s">
        <v>1730</v>
      </c>
      <c r="C470" s="7"/>
      <c r="D470" s="7" t="s">
        <v>1670</v>
      </c>
      <c r="E470" s="7">
        <v>999</v>
      </c>
      <c r="F470" s="8">
        <v>2899</v>
      </c>
      <c r="G470" s="9">
        <v>0.66</v>
      </c>
      <c r="H470" s="7">
        <v>4.5999999999999996</v>
      </c>
      <c r="I470" s="8">
        <v>6129</v>
      </c>
      <c r="J470" s="7" t="s">
        <v>1731</v>
      </c>
      <c r="K470" s="7" t="s">
        <v>1732</v>
      </c>
    </row>
    <row r="471" spans="1:11" x14ac:dyDescent="0.3">
      <c r="A471" s="7" t="s">
        <v>1733</v>
      </c>
      <c r="B471" s="7" t="s">
        <v>1734</v>
      </c>
      <c r="C471" s="7"/>
      <c r="D471" s="7" t="s">
        <v>1347</v>
      </c>
      <c r="E471" s="8">
        <v>10499</v>
      </c>
      <c r="F471" s="8">
        <v>13499</v>
      </c>
      <c r="G471" s="9">
        <v>0.22</v>
      </c>
      <c r="H471" s="7">
        <v>4.2</v>
      </c>
      <c r="I471" s="7">
        <v>284</v>
      </c>
      <c r="J471" s="7" t="s">
        <v>1385</v>
      </c>
      <c r="K471" s="7" t="s">
        <v>1386</v>
      </c>
    </row>
    <row r="472" spans="1:11" x14ac:dyDescent="0.3">
      <c r="A472" s="7" t="s">
        <v>93</v>
      </c>
      <c r="B472" s="7" t="s">
        <v>94</v>
      </c>
      <c r="C472" s="7"/>
      <c r="D472" s="7" t="s">
        <v>14</v>
      </c>
      <c r="E472" s="7">
        <v>249</v>
      </c>
      <c r="F472" s="7">
        <v>399</v>
      </c>
      <c r="G472" s="9">
        <v>0.38</v>
      </c>
      <c r="H472" s="7">
        <v>4</v>
      </c>
      <c r="I472" s="8">
        <v>43994</v>
      </c>
      <c r="J472" s="7" t="s">
        <v>20</v>
      </c>
      <c r="K472" s="7" t="s">
        <v>21</v>
      </c>
    </row>
    <row r="473" spans="1:11" x14ac:dyDescent="0.3">
      <c r="A473" s="7" t="s">
        <v>1735</v>
      </c>
      <c r="B473" s="7" t="s">
        <v>1736</v>
      </c>
      <c r="C473" s="7"/>
      <c r="D473" s="7" t="s">
        <v>1737</v>
      </c>
      <c r="E473" s="7">
        <v>251</v>
      </c>
      <c r="F473" s="7">
        <v>999</v>
      </c>
      <c r="G473" s="9">
        <v>0.75</v>
      </c>
      <c r="H473" s="7">
        <v>3.7</v>
      </c>
      <c r="I473" s="8">
        <v>3234</v>
      </c>
      <c r="J473" s="7" t="s">
        <v>1738</v>
      </c>
      <c r="K473" s="7" t="s">
        <v>1739</v>
      </c>
    </row>
    <row r="474" spans="1:11" x14ac:dyDescent="0.3">
      <c r="A474" s="7" t="s">
        <v>96</v>
      </c>
      <c r="B474" s="7" t="s">
        <v>97</v>
      </c>
      <c r="C474" s="7"/>
      <c r="D474" s="7" t="s">
        <v>14</v>
      </c>
      <c r="E474" s="7">
        <v>199</v>
      </c>
      <c r="F474" s="7">
        <v>499</v>
      </c>
      <c r="G474" s="9">
        <v>0.6</v>
      </c>
      <c r="H474" s="7">
        <v>4.0999999999999996</v>
      </c>
      <c r="I474" s="8">
        <v>13045</v>
      </c>
      <c r="J474" s="7" t="s">
        <v>1740</v>
      </c>
      <c r="K474" s="7" t="s">
        <v>1741</v>
      </c>
    </row>
    <row r="475" spans="1:11" x14ac:dyDescent="0.3">
      <c r="A475" s="7" t="s">
        <v>1742</v>
      </c>
      <c r="B475" s="7" t="s">
        <v>1743</v>
      </c>
      <c r="C475" s="7"/>
      <c r="D475" s="7" t="s">
        <v>1347</v>
      </c>
      <c r="E475" s="8">
        <v>6499</v>
      </c>
      <c r="F475" s="8">
        <v>7999</v>
      </c>
      <c r="G475" s="9">
        <v>0.19</v>
      </c>
      <c r="H475" s="7">
        <v>4.0999999999999996</v>
      </c>
      <c r="I475" s="8">
        <v>313832</v>
      </c>
      <c r="J475" s="7" t="s">
        <v>1456</v>
      </c>
      <c r="K475" s="7" t="s">
        <v>1457</v>
      </c>
    </row>
    <row r="476" spans="1:11" x14ac:dyDescent="0.3">
      <c r="A476" s="7" t="s">
        <v>1744</v>
      </c>
      <c r="B476" s="7" t="s">
        <v>1745</v>
      </c>
      <c r="C476" s="7"/>
      <c r="D476" s="7" t="s">
        <v>1329</v>
      </c>
      <c r="E476" s="8">
        <v>2999</v>
      </c>
      <c r="F476" s="8">
        <v>9999</v>
      </c>
      <c r="G476" s="9">
        <v>0.7</v>
      </c>
      <c r="H476" s="7">
        <v>4.2</v>
      </c>
      <c r="I476" s="8">
        <v>20879</v>
      </c>
      <c r="J476" s="7" t="s">
        <v>1746</v>
      </c>
      <c r="K476" s="7" t="s">
        <v>1747</v>
      </c>
    </row>
    <row r="477" spans="1:11" x14ac:dyDescent="0.3">
      <c r="A477" s="7" t="s">
        <v>1748</v>
      </c>
      <c r="B477" s="7" t="s">
        <v>1749</v>
      </c>
      <c r="C477" s="7"/>
      <c r="D477" s="7" t="s">
        <v>1750</v>
      </c>
      <c r="E477" s="7">
        <v>279</v>
      </c>
      <c r="F477" s="8">
        <v>1499</v>
      </c>
      <c r="G477" s="9">
        <v>0.81</v>
      </c>
      <c r="H477" s="7">
        <v>4.2</v>
      </c>
      <c r="I477" s="8">
        <v>2646</v>
      </c>
      <c r="J477" s="7" t="s">
        <v>1751</v>
      </c>
      <c r="K477" s="7" t="s">
        <v>1752</v>
      </c>
    </row>
    <row r="478" spans="1:11" x14ac:dyDescent="0.3">
      <c r="A478" s="7" t="s">
        <v>1753</v>
      </c>
      <c r="B478" s="7" t="s">
        <v>1754</v>
      </c>
      <c r="C478" s="7"/>
      <c r="D478" s="7" t="s">
        <v>1552</v>
      </c>
      <c r="E478" s="7">
        <v>269</v>
      </c>
      <c r="F478" s="8">
        <v>1499</v>
      </c>
      <c r="G478" s="9">
        <v>0.82</v>
      </c>
      <c r="H478" s="7">
        <v>4.5</v>
      </c>
      <c r="I478" s="8">
        <v>28978</v>
      </c>
      <c r="J478" s="7" t="s">
        <v>1755</v>
      </c>
      <c r="K478" s="7" t="s">
        <v>1756</v>
      </c>
    </row>
    <row r="479" spans="1:11" x14ac:dyDescent="0.3">
      <c r="A479" s="7" t="s">
        <v>1757</v>
      </c>
      <c r="B479" s="7" t="s">
        <v>1758</v>
      </c>
      <c r="C479" s="7"/>
      <c r="D479" s="7" t="s">
        <v>1347</v>
      </c>
      <c r="E479" s="8">
        <v>8999</v>
      </c>
      <c r="F479" s="8">
        <v>13499</v>
      </c>
      <c r="G479" s="9">
        <v>0.33</v>
      </c>
      <c r="H479" s="7">
        <v>3.8</v>
      </c>
      <c r="I479" s="8">
        <v>3145</v>
      </c>
      <c r="J479" s="7" t="s">
        <v>1759</v>
      </c>
      <c r="K479" s="7" t="s">
        <v>1760</v>
      </c>
    </row>
    <row r="480" spans="1:11" x14ac:dyDescent="0.3">
      <c r="A480" s="7" t="s">
        <v>118</v>
      </c>
      <c r="B480" s="7" t="s">
        <v>119</v>
      </c>
      <c r="C480" s="7"/>
      <c r="D480" s="7" t="s">
        <v>14</v>
      </c>
      <c r="E480" s="7">
        <v>59</v>
      </c>
      <c r="F480" s="7">
        <v>199</v>
      </c>
      <c r="G480" s="9">
        <v>0.7</v>
      </c>
      <c r="H480" s="7">
        <v>4</v>
      </c>
      <c r="I480" s="8">
        <v>9377</v>
      </c>
      <c r="J480" s="7" t="s">
        <v>121</v>
      </c>
      <c r="K480" s="7" t="s">
        <v>122</v>
      </c>
    </row>
    <row r="481" spans="1:11" x14ac:dyDescent="0.3">
      <c r="A481" s="7" t="s">
        <v>1761</v>
      </c>
      <c r="B481" s="7" t="s">
        <v>1762</v>
      </c>
      <c r="C481" s="7"/>
      <c r="D481" s="7" t="s">
        <v>1380</v>
      </c>
      <c r="E481" s="7">
        <v>599</v>
      </c>
      <c r="F481" s="8">
        <v>1299</v>
      </c>
      <c r="G481" s="9">
        <v>0.54</v>
      </c>
      <c r="H481" s="7">
        <v>4.0999999999999996</v>
      </c>
      <c r="I481" s="8">
        <v>192589</v>
      </c>
      <c r="J481" s="7" t="s">
        <v>1381</v>
      </c>
      <c r="K481" s="7" t="s">
        <v>1382</v>
      </c>
    </row>
    <row r="482" spans="1:11" x14ac:dyDescent="0.3">
      <c r="A482" s="7" t="s">
        <v>1763</v>
      </c>
      <c r="B482" s="7" t="s">
        <v>1764</v>
      </c>
      <c r="C482" s="7"/>
      <c r="D482" s="7" t="s">
        <v>1707</v>
      </c>
      <c r="E482" s="7">
        <v>349</v>
      </c>
      <c r="F482" s="7">
        <v>999</v>
      </c>
      <c r="G482" s="9">
        <v>0.65</v>
      </c>
      <c r="H482" s="7">
        <v>3.8</v>
      </c>
      <c r="I482" s="8">
        <v>16557</v>
      </c>
      <c r="J482" s="7" t="s">
        <v>1765</v>
      </c>
      <c r="K482" s="7" t="s">
        <v>1766</v>
      </c>
    </row>
    <row r="483" spans="1:11" x14ac:dyDescent="0.3">
      <c r="A483" s="7" t="s">
        <v>1767</v>
      </c>
      <c r="B483" s="7" t="s">
        <v>1539</v>
      </c>
      <c r="C483" s="7"/>
      <c r="D483" s="7" t="s">
        <v>1347</v>
      </c>
      <c r="E483" s="8">
        <v>13999</v>
      </c>
      <c r="F483" s="8">
        <v>19499</v>
      </c>
      <c r="G483" s="9">
        <v>0.28000000000000003</v>
      </c>
      <c r="H483" s="7">
        <v>4.0999999999999996</v>
      </c>
      <c r="I483" s="8">
        <v>18998</v>
      </c>
      <c r="J483" s="7" t="s">
        <v>1440</v>
      </c>
      <c r="K483" s="7" t="s">
        <v>1441</v>
      </c>
    </row>
    <row r="484" spans="1:11" x14ac:dyDescent="0.3">
      <c r="A484" s="7" t="s">
        <v>1768</v>
      </c>
      <c r="B484" s="7" t="s">
        <v>1769</v>
      </c>
      <c r="C484" s="7"/>
      <c r="D484" s="7" t="s">
        <v>1707</v>
      </c>
      <c r="E484" s="7">
        <v>349</v>
      </c>
      <c r="F484" s="7">
        <v>999</v>
      </c>
      <c r="G484" s="9">
        <v>0.65</v>
      </c>
      <c r="H484" s="7">
        <v>3.8</v>
      </c>
      <c r="I484" s="8">
        <v>16557</v>
      </c>
      <c r="J484" s="7" t="s">
        <v>1765</v>
      </c>
      <c r="K484" s="7" t="s">
        <v>1766</v>
      </c>
    </row>
    <row r="485" spans="1:11" x14ac:dyDescent="0.3">
      <c r="A485" s="7" t="s">
        <v>1770</v>
      </c>
      <c r="B485" s="7" t="s">
        <v>1771</v>
      </c>
      <c r="C485" s="7"/>
      <c r="D485" s="7" t="s">
        <v>1421</v>
      </c>
      <c r="E485" s="7">
        <v>499</v>
      </c>
      <c r="F485" s="7">
        <v>599</v>
      </c>
      <c r="G485" s="9">
        <v>0.17</v>
      </c>
      <c r="H485" s="7">
        <v>4.2</v>
      </c>
      <c r="I485" s="8">
        <v>21916</v>
      </c>
      <c r="J485" s="7" t="s">
        <v>1772</v>
      </c>
      <c r="K485" s="7" t="s">
        <v>1773</v>
      </c>
    </row>
    <row r="486" spans="1:11" x14ac:dyDescent="0.3">
      <c r="A486" s="7" t="s">
        <v>1774</v>
      </c>
      <c r="B486" s="7" t="s">
        <v>1444</v>
      </c>
      <c r="C486" s="7"/>
      <c r="D486" s="7" t="s">
        <v>1329</v>
      </c>
      <c r="E486" s="8">
        <v>2199</v>
      </c>
      <c r="F486" s="8">
        <v>9999</v>
      </c>
      <c r="G486" s="9">
        <v>0.78</v>
      </c>
      <c r="H486" s="7">
        <v>4.2</v>
      </c>
      <c r="I486" s="8">
        <v>29472</v>
      </c>
      <c r="J486" s="7" t="s">
        <v>1445</v>
      </c>
      <c r="K486" s="7" t="s">
        <v>1446</v>
      </c>
    </row>
    <row r="487" spans="1:11" x14ac:dyDescent="0.3">
      <c r="A487" s="7" t="s">
        <v>1775</v>
      </c>
      <c r="B487" s="7" t="s">
        <v>1776</v>
      </c>
      <c r="C487" s="7"/>
      <c r="D487" s="7" t="s">
        <v>1613</v>
      </c>
      <c r="E487" s="7">
        <v>95</v>
      </c>
      <c r="F487" s="7">
        <v>499</v>
      </c>
      <c r="G487" s="9">
        <v>0.81</v>
      </c>
      <c r="H487" s="7">
        <v>4.2</v>
      </c>
      <c r="I487" s="8">
        <v>1949</v>
      </c>
      <c r="J487" s="7" t="s">
        <v>1777</v>
      </c>
      <c r="K487" s="7" t="s">
        <v>1778</v>
      </c>
    </row>
    <row r="488" spans="1:11" x14ac:dyDescent="0.3">
      <c r="A488" s="7" t="s">
        <v>1779</v>
      </c>
      <c r="B488" s="7" t="s">
        <v>1780</v>
      </c>
      <c r="C488" s="7"/>
      <c r="D488" s="7" t="s">
        <v>14</v>
      </c>
      <c r="E488" s="7">
        <v>139</v>
      </c>
      <c r="F488" s="7">
        <v>249</v>
      </c>
      <c r="G488" s="9">
        <v>0.44</v>
      </c>
      <c r="H488" s="7">
        <v>4</v>
      </c>
      <c r="I488" s="8">
        <v>9377</v>
      </c>
      <c r="J488" s="7" t="s">
        <v>121</v>
      </c>
      <c r="K488" s="7" t="s">
        <v>122</v>
      </c>
    </row>
    <row r="489" spans="1:11" x14ac:dyDescent="0.3">
      <c r="A489" s="7" t="s">
        <v>1781</v>
      </c>
      <c r="B489" s="7" t="s">
        <v>1782</v>
      </c>
      <c r="C489" s="7"/>
      <c r="D489" s="7" t="s">
        <v>1329</v>
      </c>
      <c r="E489" s="8">
        <v>4499</v>
      </c>
      <c r="F489" s="8">
        <v>7999</v>
      </c>
      <c r="G489" s="9">
        <v>0.44</v>
      </c>
      <c r="H489" s="7">
        <v>3.5</v>
      </c>
      <c r="I489" s="7">
        <v>37</v>
      </c>
      <c r="J489" s="7" t="s">
        <v>1783</v>
      </c>
      <c r="K489" s="7" t="s">
        <v>1784</v>
      </c>
    </row>
    <row r="490" spans="1:11" x14ac:dyDescent="0.3">
      <c r="A490" s="7" t="s">
        <v>1785</v>
      </c>
      <c r="B490" s="7" t="s">
        <v>1786</v>
      </c>
      <c r="C490" s="7"/>
      <c r="D490" s="7" t="s">
        <v>1552</v>
      </c>
      <c r="E490" s="7">
        <v>89</v>
      </c>
      <c r="F490" s="7">
        <v>599</v>
      </c>
      <c r="G490" s="9">
        <v>0.85</v>
      </c>
      <c r="H490" s="7">
        <v>4.3</v>
      </c>
      <c r="I490" s="8">
        <v>2351</v>
      </c>
      <c r="J490" s="7" t="s">
        <v>1787</v>
      </c>
      <c r="K490" s="7" t="s">
        <v>1788</v>
      </c>
    </row>
    <row r="491" spans="1:11" x14ac:dyDescent="0.3">
      <c r="A491" s="7" t="s">
        <v>1789</v>
      </c>
      <c r="B491" s="7" t="s">
        <v>1790</v>
      </c>
      <c r="C491" s="7"/>
      <c r="D491" s="7" t="s">
        <v>1347</v>
      </c>
      <c r="E491" s="8">
        <v>15499</v>
      </c>
      <c r="F491" s="8">
        <v>20999</v>
      </c>
      <c r="G491" s="9">
        <v>0.26</v>
      </c>
      <c r="H491" s="7">
        <v>4.0999999999999996</v>
      </c>
      <c r="I491" s="8">
        <v>19253</v>
      </c>
      <c r="J491" s="7" t="s">
        <v>1477</v>
      </c>
      <c r="K491" s="7" t="s">
        <v>1478</v>
      </c>
    </row>
    <row r="492" spans="1:11" x14ac:dyDescent="0.3">
      <c r="A492" s="7" t="s">
        <v>1791</v>
      </c>
      <c r="B492" s="7" t="s">
        <v>1792</v>
      </c>
      <c r="C492" s="7"/>
      <c r="D492" s="7" t="s">
        <v>1347</v>
      </c>
      <c r="E492" s="8">
        <v>13999</v>
      </c>
      <c r="F492" s="8">
        <v>15999</v>
      </c>
      <c r="G492" s="9">
        <v>0.13</v>
      </c>
      <c r="H492" s="7">
        <v>3.9</v>
      </c>
      <c r="I492" s="8">
        <v>2180</v>
      </c>
      <c r="J492" s="7" t="s">
        <v>1793</v>
      </c>
      <c r="K492" s="7" t="s">
        <v>1794</v>
      </c>
    </row>
    <row r="493" spans="1:11" x14ac:dyDescent="0.3">
      <c r="A493" s="7" t="s">
        <v>1795</v>
      </c>
      <c r="B493" s="7" t="s">
        <v>1796</v>
      </c>
      <c r="C493" s="7"/>
      <c r="D493" s="7" t="s">
        <v>1329</v>
      </c>
      <c r="E493" s="8">
        <v>1999</v>
      </c>
      <c r="F493" s="8">
        <v>4999</v>
      </c>
      <c r="G493" s="9">
        <v>0.6</v>
      </c>
      <c r="H493" s="7">
        <v>3.9</v>
      </c>
      <c r="I493" s="8">
        <v>7571</v>
      </c>
      <c r="J493" s="7" t="s">
        <v>1797</v>
      </c>
      <c r="K493" s="7" t="s">
        <v>1798</v>
      </c>
    </row>
    <row r="494" spans="1:11" x14ac:dyDescent="0.3">
      <c r="A494" s="7" t="s">
        <v>1799</v>
      </c>
      <c r="B494" s="7" t="s">
        <v>1800</v>
      </c>
      <c r="C494" s="7"/>
      <c r="D494" s="7" t="s">
        <v>1329</v>
      </c>
      <c r="E494" s="8">
        <v>1399</v>
      </c>
      <c r="F494" s="8">
        <v>5999</v>
      </c>
      <c r="G494" s="9">
        <v>0.77</v>
      </c>
      <c r="H494" s="7">
        <v>3.3</v>
      </c>
      <c r="I494" s="8">
        <v>4415</v>
      </c>
      <c r="J494" s="7" t="s">
        <v>1720</v>
      </c>
      <c r="K494" s="7" t="s">
        <v>1721</v>
      </c>
    </row>
    <row r="495" spans="1:11" x14ac:dyDescent="0.3">
      <c r="A495" s="7" t="s">
        <v>1801</v>
      </c>
      <c r="B495" s="7" t="s">
        <v>1802</v>
      </c>
      <c r="C495" s="7"/>
      <c r="D495" s="7" t="s">
        <v>1416</v>
      </c>
      <c r="E495" s="7">
        <v>599</v>
      </c>
      <c r="F495" s="7">
        <v>999</v>
      </c>
      <c r="G495" s="9">
        <v>0.4</v>
      </c>
      <c r="H495" s="7">
        <v>4</v>
      </c>
      <c r="I495" s="8">
        <v>18654</v>
      </c>
      <c r="J495" s="7" t="s">
        <v>1803</v>
      </c>
      <c r="K495" s="7" t="s">
        <v>1804</v>
      </c>
    </row>
    <row r="496" spans="1:11" x14ac:dyDescent="0.3">
      <c r="A496" s="7" t="s">
        <v>1805</v>
      </c>
      <c r="B496" s="7" t="s">
        <v>1806</v>
      </c>
      <c r="C496" s="7"/>
      <c r="D496" s="7" t="s">
        <v>1421</v>
      </c>
      <c r="E496" s="7">
        <v>199</v>
      </c>
      <c r="F496" s="8">
        <v>1099</v>
      </c>
      <c r="G496" s="9">
        <v>0.82</v>
      </c>
      <c r="H496" s="7">
        <v>4</v>
      </c>
      <c r="I496" s="8">
        <v>3197</v>
      </c>
      <c r="J496" s="7" t="s">
        <v>1807</v>
      </c>
      <c r="K496" s="7" t="s">
        <v>1808</v>
      </c>
    </row>
    <row r="497" spans="1:11" x14ac:dyDescent="0.3">
      <c r="A497" s="7" t="s">
        <v>1809</v>
      </c>
      <c r="B497" s="7" t="s">
        <v>1810</v>
      </c>
      <c r="C497" s="7"/>
      <c r="D497" s="7" t="s">
        <v>1329</v>
      </c>
      <c r="E497" s="8">
        <v>1799</v>
      </c>
      <c r="F497" s="8">
        <v>6990</v>
      </c>
      <c r="G497" s="9">
        <v>0.74</v>
      </c>
      <c r="H497" s="7">
        <v>4</v>
      </c>
      <c r="I497" s="8">
        <v>26880</v>
      </c>
      <c r="J497" s="7" t="s">
        <v>1811</v>
      </c>
      <c r="K497" s="7" t="s">
        <v>1812</v>
      </c>
    </row>
    <row r="498" spans="1:11" x14ac:dyDescent="0.3">
      <c r="A498" s="7" t="s">
        <v>1813</v>
      </c>
      <c r="B498" s="7" t="s">
        <v>1814</v>
      </c>
      <c r="C498" s="7"/>
      <c r="D498" s="7" t="s">
        <v>1329</v>
      </c>
      <c r="E498" s="8">
        <v>1499</v>
      </c>
      <c r="F498" s="8">
        <v>6990</v>
      </c>
      <c r="G498" s="9">
        <v>0.79</v>
      </c>
      <c r="H498" s="7">
        <v>3.9</v>
      </c>
      <c r="I498" s="8">
        <v>21796</v>
      </c>
      <c r="J498" s="7" t="s">
        <v>1376</v>
      </c>
      <c r="K498" s="7" t="s">
        <v>1377</v>
      </c>
    </row>
    <row r="499" spans="1:11" x14ac:dyDescent="0.3">
      <c r="A499" s="7" t="s">
        <v>1815</v>
      </c>
      <c r="B499" s="7" t="s">
        <v>1816</v>
      </c>
      <c r="C499" s="7"/>
      <c r="D499" s="7" t="s">
        <v>1347</v>
      </c>
      <c r="E499" s="8">
        <v>20999</v>
      </c>
      <c r="F499" s="8">
        <v>29990</v>
      </c>
      <c r="G499" s="9">
        <v>0.3</v>
      </c>
      <c r="H499" s="7">
        <v>4.3</v>
      </c>
      <c r="I499" s="8">
        <v>9499</v>
      </c>
      <c r="J499" s="7" t="s">
        <v>1681</v>
      </c>
      <c r="K499" s="7" t="s">
        <v>1682</v>
      </c>
    </row>
    <row r="500" spans="1:11" x14ac:dyDescent="0.3">
      <c r="A500" s="7" t="s">
        <v>1817</v>
      </c>
      <c r="B500" s="7" t="s">
        <v>1818</v>
      </c>
      <c r="C500" s="7"/>
      <c r="D500" s="7" t="s">
        <v>1347</v>
      </c>
      <c r="E500" s="8">
        <v>12999</v>
      </c>
      <c r="F500" s="8">
        <v>13499</v>
      </c>
      <c r="G500" s="9">
        <v>0.04</v>
      </c>
      <c r="H500" s="7">
        <v>4.0999999999999996</v>
      </c>
      <c r="I500" s="8">
        <v>56098</v>
      </c>
      <c r="J500" s="7" t="s">
        <v>1819</v>
      </c>
      <c r="K500" s="7" t="s">
        <v>1820</v>
      </c>
    </row>
    <row r="501" spans="1:11" x14ac:dyDescent="0.3">
      <c r="A501" s="7" t="s">
        <v>1821</v>
      </c>
      <c r="B501" s="7" t="s">
        <v>1822</v>
      </c>
      <c r="C501" s="7"/>
      <c r="D501" s="7" t="s">
        <v>1347</v>
      </c>
      <c r="E501" s="8">
        <v>16999</v>
      </c>
      <c r="F501" s="8">
        <v>20999</v>
      </c>
      <c r="G501" s="9">
        <v>0.19</v>
      </c>
      <c r="H501" s="7">
        <v>4.0999999999999996</v>
      </c>
      <c r="I501" s="8">
        <v>31822</v>
      </c>
      <c r="J501" s="7" t="s">
        <v>1823</v>
      </c>
      <c r="K501" s="7" t="s">
        <v>1824</v>
      </c>
    </row>
    <row r="502" spans="1:11" x14ac:dyDescent="0.3">
      <c r="A502" s="7" t="s">
        <v>1825</v>
      </c>
      <c r="B502" s="7" t="s">
        <v>1826</v>
      </c>
      <c r="C502" s="7"/>
      <c r="D502" s="7" t="s">
        <v>1347</v>
      </c>
      <c r="E502" s="8">
        <v>19999</v>
      </c>
      <c r="F502" s="8">
        <v>27990</v>
      </c>
      <c r="G502" s="9">
        <v>0.28999999999999998</v>
      </c>
      <c r="H502" s="7">
        <v>4.3</v>
      </c>
      <c r="I502" s="8">
        <v>9499</v>
      </c>
      <c r="J502" s="7" t="s">
        <v>1681</v>
      </c>
      <c r="K502" s="7" t="s">
        <v>1682</v>
      </c>
    </row>
    <row r="503" spans="1:11" x14ac:dyDescent="0.3">
      <c r="A503" s="7" t="s">
        <v>1827</v>
      </c>
      <c r="B503" s="7" t="s">
        <v>1828</v>
      </c>
      <c r="C503" s="7"/>
      <c r="D503" s="7" t="s">
        <v>1347</v>
      </c>
      <c r="E503" s="8">
        <v>12999</v>
      </c>
      <c r="F503" s="8">
        <v>18999</v>
      </c>
      <c r="G503" s="9">
        <v>0.32</v>
      </c>
      <c r="H503" s="7">
        <v>4.0999999999999996</v>
      </c>
      <c r="I503" s="8">
        <v>50772</v>
      </c>
      <c r="J503" s="7" t="s">
        <v>1618</v>
      </c>
      <c r="K503" s="7" t="s">
        <v>1619</v>
      </c>
    </row>
    <row r="504" spans="1:11" x14ac:dyDescent="0.3">
      <c r="A504" s="7" t="s">
        <v>1829</v>
      </c>
      <c r="B504" s="7" t="s">
        <v>1830</v>
      </c>
      <c r="C504" s="7"/>
      <c r="D504" s="7" t="s">
        <v>1329</v>
      </c>
      <c r="E504" s="8">
        <v>2999</v>
      </c>
      <c r="F504" s="8">
        <v>5999</v>
      </c>
      <c r="G504" s="9">
        <v>0.5</v>
      </c>
      <c r="H504" s="7">
        <v>4.0999999999999996</v>
      </c>
      <c r="I504" s="8">
        <v>7148</v>
      </c>
      <c r="J504" s="7" t="s">
        <v>1831</v>
      </c>
      <c r="K504" s="7" t="s">
        <v>1832</v>
      </c>
    </row>
    <row r="505" spans="1:11" x14ac:dyDescent="0.3">
      <c r="A505" s="7" t="s">
        <v>145</v>
      </c>
      <c r="B505" s="7" t="s">
        <v>146</v>
      </c>
      <c r="C505" s="7"/>
      <c r="D505" s="7" t="s">
        <v>14</v>
      </c>
      <c r="E505" s="7">
        <v>299</v>
      </c>
      <c r="F505" s="7">
        <v>999</v>
      </c>
      <c r="G505" s="9">
        <v>0.7</v>
      </c>
      <c r="H505" s="7">
        <v>4.3</v>
      </c>
      <c r="I505" s="8">
        <v>20850</v>
      </c>
      <c r="J505" s="7" t="s">
        <v>1833</v>
      </c>
      <c r="K505" s="7" t="s">
        <v>1834</v>
      </c>
    </row>
    <row r="506" spans="1:11" x14ac:dyDescent="0.3">
      <c r="A506" s="7" t="s">
        <v>140</v>
      </c>
      <c r="B506" s="7" t="s">
        <v>141</v>
      </c>
      <c r="C506" s="7"/>
      <c r="D506" s="7" t="s">
        <v>14</v>
      </c>
      <c r="E506" s="7">
        <v>970</v>
      </c>
      <c r="F506" s="8">
        <v>1999</v>
      </c>
      <c r="G506" s="9">
        <v>0.51</v>
      </c>
      <c r="H506" s="7">
        <v>4.4000000000000004</v>
      </c>
      <c r="I506" s="7">
        <v>184</v>
      </c>
      <c r="J506" s="7" t="s">
        <v>143</v>
      </c>
      <c r="K506" s="7" t="s">
        <v>144</v>
      </c>
    </row>
    <row r="507" spans="1:11" x14ac:dyDescent="0.3">
      <c r="A507" s="7" t="s">
        <v>1835</v>
      </c>
      <c r="B507" s="7" t="s">
        <v>1836</v>
      </c>
      <c r="C507" s="7"/>
      <c r="D507" s="7" t="s">
        <v>1421</v>
      </c>
      <c r="E507" s="7">
        <v>329</v>
      </c>
      <c r="F507" s="7">
        <v>999</v>
      </c>
      <c r="G507" s="9">
        <v>0.67</v>
      </c>
      <c r="H507" s="7">
        <v>4.2</v>
      </c>
      <c r="I507" s="8">
        <v>3492</v>
      </c>
      <c r="J507" s="7" t="s">
        <v>1837</v>
      </c>
      <c r="K507" s="7" t="s">
        <v>1838</v>
      </c>
    </row>
    <row r="508" spans="1:11" x14ac:dyDescent="0.3">
      <c r="A508" s="7" t="s">
        <v>1839</v>
      </c>
      <c r="B508" s="7" t="s">
        <v>1840</v>
      </c>
      <c r="C508" s="7"/>
      <c r="D508" s="7" t="s">
        <v>1329</v>
      </c>
      <c r="E508" s="8">
        <v>1299</v>
      </c>
      <c r="F508" s="8">
        <v>5999</v>
      </c>
      <c r="G508" s="9">
        <v>0.78</v>
      </c>
      <c r="H508" s="7">
        <v>3.3</v>
      </c>
      <c r="I508" s="8">
        <v>4415</v>
      </c>
      <c r="J508" s="7" t="s">
        <v>1720</v>
      </c>
      <c r="K508" s="7" t="s">
        <v>1721</v>
      </c>
    </row>
    <row r="509" spans="1:11" x14ac:dyDescent="0.3">
      <c r="A509" s="7" t="s">
        <v>1841</v>
      </c>
      <c r="B509" s="7" t="s">
        <v>1842</v>
      </c>
      <c r="C509" s="7"/>
      <c r="D509" s="7" t="s">
        <v>1362</v>
      </c>
      <c r="E509" s="8">
        <v>1989</v>
      </c>
      <c r="F509" s="8">
        <v>3500</v>
      </c>
      <c r="G509" s="9">
        <v>0.43</v>
      </c>
      <c r="H509" s="7">
        <v>4.4000000000000004</v>
      </c>
      <c r="I509" s="8">
        <v>67260</v>
      </c>
      <c r="J509" s="7" t="s">
        <v>1363</v>
      </c>
      <c r="K509" s="7" t="s">
        <v>1364</v>
      </c>
    </row>
    <row r="510" spans="1:11" x14ac:dyDescent="0.3">
      <c r="A510" s="7" t="s">
        <v>1843</v>
      </c>
      <c r="B510" s="7" t="s">
        <v>1333</v>
      </c>
      <c r="C510" s="7"/>
      <c r="D510" s="7" t="s">
        <v>1329</v>
      </c>
      <c r="E510" s="8">
        <v>1999</v>
      </c>
      <c r="F510" s="8">
        <v>9999</v>
      </c>
      <c r="G510" s="9">
        <v>0.8</v>
      </c>
      <c r="H510" s="7">
        <v>4.3</v>
      </c>
      <c r="I510" s="8">
        <v>27704</v>
      </c>
      <c r="J510" s="7" t="s">
        <v>1334</v>
      </c>
      <c r="K510" s="7" t="s">
        <v>1335</v>
      </c>
    </row>
    <row r="511" spans="1:11" x14ac:dyDescent="0.3">
      <c r="A511" s="7" t="s">
        <v>1844</v>
      </c>
      <c r="B511" s="7" t="s">
        <v>1845</v>
      </c>
      <c r="C511" s="7"/>
      <c r="D511" s="7" t="s">
        <v>1347</v>
      </c>
      <c r="E511" s="8">
        <v>12999</v>
      </c>
      <c r="F511" s="8">
        <v>18999</v>
      </c>
      <c r="G511" s="9">
        <v>0.32</v>
      </c>
      <c r="H511" s="7">
        <v>4.0999999999999996</v>
      </c>
      <c r="I511" s="8">
        <v>50772</v>
      </c>
      <c r="J511" s="7" t="s">
        <v>1618</v>
      </c>
      <c r="K511" s="7" t="s">
        <v>1619</v>
      </c>
    </row>
    <row r="512" spans="1:11" x14ac:dyDescent="0.3">
      <c r="A512" s="7" t="s">
        <v>1846</v>
      </c>
      <c r="B512" s="7" t="s">
        <v>1847</v>
      </c>
      <c r="C512" s="7"/>
      <c r="D512" s="7" t="s">
        <v>1329</v>
      </c>
      <c r="E512" s="8">
        <v>1499</v>
      </c>
      <c r="F512" s="8">
        <v>4999</v>
      </c>
      <c r="G512" s="9">
        <v>0.7</v>
      </c>
      <c r="H512" s="7">
        <v>4</v>
      </c>
      <c r="I512" s="8">
        <v>92588</v>
      </c>
      <c r="J512" s="7" t="s">
        <v>1848</v>
      </c>
      <c r="K512" s="7" t="s">
        <v>1849</v>
      </c>
    </row>
    <row r="513" spans="1:11" x14ac:dyDescent="0.3">
      <c r="A513" s="7" t="s">
        <v>1850</v>
      </c>
      <c r="B513" s="7" t="s">
        <v>1851</v>
      </c>
      <c r="C513" s="7"/>
      <c r="D513" s="7" t="s">
        <v>1347</v>
      </c>
      <c r="E513" s="8">
        <v>16999</v>
      </c>
      <c r="F513" s="8">
        <v>20999</v>
      </c>
      <c r="G513" s="9">
        <v>0.19</v>
      </c>
      <c r="H513" s="7">
        <v>4.0999999999999996</v>
      </c>
      <c r="I513" s="8">
        <v>31822</v>
      </c>
      <c r="J513" s="7" t="s">
        <v>1823</v>
      </c>
      <c r="K513" s="7" t="s">
        <v>1824</v>
      </c>
    </row>
    <row r="514" spans="1:11" x14ac:dyDescent="0.3">
      <c r="A514" s="7" t="s">
        <v>1852</v>
      </c>
      <c r="B514" s="7" t="s">
        <v>1853</v>
      </c>
      <c r="C514" s="7"/>
      <c r="D514" s="7" t="s">
        <v>1329</v>
      </c>
      <c r="E514" s="8">
        <v>1999</v>
      </c>
      <c r="F514" s="8">
        <v>8499</v>
      </c>
      <c r="G514" s="9">
        <v>0.76</v>
      </c>
      <c r="H514" s="7">
        <v>4.3</v>
      </c>
      <c r="I514" s="7">
        <v>240</v>
      </c>
      <c r="J514" s="7" t="s">
        <v>1854</v>
      </c>
      <c r="K514" s="7" t="s">
        <v>1855</v>
      </c>
    </row>
    <row r="515" spans="1:11" x14ac:dyDescent="0.3">
      <c r="A515" s="7" t="s">
        <v>1856</v>
      </c>
      <c r="B515" s="7" t="s">
        <v>1857</v>
      </c>
      <c r="C515" s="7"/>
      <c r="D515" s="7" t="s">
        <v>1329</v>
      </c>
      <c r="E515" s="8">
        <v>4999</v>
      </c>
      <c r="F515" s="8">
        <v>6999</v>
      </c>
      <c r="G515" s="9">
        <v>0.28999999999999998</v>
      </c>
      <c r="H515" s="7">
        <v>3.8</v>
      </c>
      <c r="I515" s="7">
        <v>758</v>
      </c>
      <c r="J515" s="7" t="s">
        <v>1858</v>
      </c>
      <c r="K515" s="7" t="s">
        <v>1859</v>
      </c>
    </row>
    <row r="516" spans="1:11" x14ac:dyDescent="0.3">
      <c r="A516" s="7" t="s">
        <v>175</v>
      </c>
      <c r="B516" s="7" t="s">
        <v>176</v>
      </c>
      <c r="C516" s="7"/>
      <c r="D516" s="7" t="s">
        <v>14</v>
      </c>
      <c r="E516" s="7">
        <v>99</v>
      </c>
      <c r="F516" s="7">
        <v>666.66</v>
      </c>
      <c r="G516" s="9">
        <v>0.85</v>
      </c>
      <c r="H516" s="7">
        <v>3.9</v>
      </c>
      <c r="I516" s="8">
        <v>24870</v>
      </c>
      <c r="J516" s="7" t="s">
        <v>1548</v>
      </c>
      <c r="K516" s="7" t="s">
        <v>1549</v>
      </c>
    </row>
    <row r="517" spans="1:11" x14ac:dyDescent="0.3">
      <c r="A517" s="7" t="s">
        <v>1860</v>
      </c>
      <c r="B517" s="7" t="s">
        <v>1861</v>
      </c>
      <c r="C517" s="7"/>
      <c r="D517" s="7" t="s">
        <v>1329</v>
      </c>
      <c r="E517" s="8">
        <v>2499</v>
      </c>
      <c r="F517" s="8">
        <v>5999</v>
      </c>
      <c r="G517" s="9">
        <v>0.57999999999999996</v>
      </c>
      <c r="H517" s="7">
        <v>3.7</v>
      </c>
      <c r="I517" s="7">
        <v>828</v>
      </c>
      <c r="J517" s="7" t="s">
        <v>1862</v>
      </c>
      <c r="K517" s="7" t="s">
        <v>1863</v>
      </c>
    </row>
    <row r="518" spans="1:11" x14ac:dyDescent="0.3">
      <c r="A518" s="7" t="s">
        <v>1864</v>
      </c>
      <c r="B518" s="7" t="s">
        <v>1865</v>
      </c>
      <c r="C518" s="7"/>
      <c r="D518" s="7" t="s">
        <v>1371</v>
      </c>
      <c r="E518" s="8">
        <v>1399</v>
      </c>
      <c r="F518" s="8">
        <v>1630</v>
      </c>
      <c r="G518" s="9">
        <v>0.14000000000000001</v>
      </c>
      <c r="H518" s="7">
        <v>4</v>
      </c>
      <c r="I518" s="8">
        <v>9378</v>
      </c>
      <c r="J518" s="7" t="s">
        <v>1695</v>
      </c>
      <c r="K518" s="7" t="s">
        <v>1696</v>
      </c>
    </row>
    <row r="519" spans="1:11" x14ac:dyDescent="0.3">
      <c r="A519" s="7" t="s">
        <v>1866</v>
      </c>
      <c r="B519" s="7" t="s">
        <v>1867</v>
      </c>
      <c r="C519" s="7"/>
      <c r="D519" s="7" t="s">
        <v>1329</v>
      </c>
      <c r="E519" s="8">
        <v>1499</v>
      </c>
      <c r="F519" s="8">
        <v>9999</v>
      </c>
      <c r="G519" s="9">
        <v>0.85</v>
      </c>
      <c r="H519" s="7">
        <v>4.2</v>
      </c>
      <c r="I519" s="8">
        <v>22638</v>
      </c>
      <c r="J519" s="7" t="s">
        <v>1430</v>
      </c>
      <c r="K519" s="7" t="s">
        <v>1431</v>
      </c>
    </row>
    <row r="520" spans="1:11" x14ac:dyDescent="0.3">
      <c r="A520" s="7" t="s">
        <v>179</v>
      </c>
      <c r="B520" s="7" t="s">
        <v>180</v>
      </c>
      <c r="C520" s="7"/>
      <c r="D520" s="7" t="s">
        <v>14</v>
      </c>
      <c r="E520" s="7">
        <v>899</v>
      </c>
      <c r="F520" s="8">
        <v>1900</v>
      </c>
      <c r="G520" s="9">
        <v>0.53</v>
      </c>
      <c r="H520" s="7">
        <v>4.4000000000000004</v>
      </c>
      <c r="I520" s="8">
        <v>13552</v>
      </c>
      <c r="J520" s="7" t="s">
        <v>182</v>
      </c>
      <c r="K520" s="7" t="s">
        <v>183</v>
      </c>
    </row>
    <row r="521" spans="1:11" x14ac:dyDescent="0.3">
      <c r="A521" s="7" t="s">
        <v>1868</v>
      </c>
      <c r="B521" s="7" t="s">
        <v>1869</v>
      </c>
      <c r="C521" s="7"/>
      <c r="D521" s="7" t="s">
        <v>1421</v>
      </c>
      <c r="E521" s="7">
        <v>249</v>
      </c>
      <c r="F521" s="7">
        <v>599</v>
      </c>
      <c r="G521" s="9">
        <v>0.57999999999999996</v>
      </c>
      <c r="H521" s="7">
        <v>3.9</v>
      </c>
      <c r="I521" s="8">
        <v>2147</v>
      </c>
      <c r="J521" s="7" t="s">
        <v>1870</v>
      </c>
      <c r="K521" s="7" t="s">
        <v>1871</v>
      </c>
    </row>
    <row r="522" spans="1:11" x14ac:dyDescent="0.3">
      <c r="A522" s="7" t="s">
        <v>1872</v>
      </c>
      <c r="B522" s="7" t="s">
        <v>1873</v>
      </c>
      <c r="C522" s="7"/>
      <c r="D522" s="7" t="s">
        <v>1670</v>
      </c>
      <c r="E522" s="7">
        <v>299</v>
      </c>
      <c r="F522" s="8">
        <v>1199</v>
      </c>
      <c r="G522" s="9">
        <v>0.75</v>
      </c>
      <c r="H522" s="7">
        <v>4.5</v>
      </c>
      <c r="I522" s="7">
        <v>596</v>
      </c>
      <c r="J522" s="7" t="s">
        <v>1874</v>
      </c>
      <c r="K522" s="7" t="s">
        <v>1875</v>
      </c>
    </row>
    <row r="523" spans="1:11" x14ac:dyDescent="0.3">
      <c r="A523" s="7" t="s">
        <v>1876</v>
      </c>
      <c r="B523" s="7" t="s">
        <v>1877</v>
      </c>
      <c r="C523" s="7"/>
      <c r="D523" s="7" t="s">
        <v>1613</v>
      </c>
      <c r="E523" s="7">
        <v>79</v>
      </c>
      <c r="F523" s="7">
        <v>499</v>
      </c>
      <c r="G523" s="9">
        <v>0.84</v>
      </c>
      <c r="H523" s="7">
        <v>4.2</v>
      </c>
      <c r="I523" s="8">
        <v>1949</v>
      </c>
      <c r="J523" s="7" t="s">
        <v>1777</v>
      </c>
      <c r="K523" s="7" t="s">
        <v>1778</v>
      </c>
    </row>
    <row r="524" spans="1:11" x14ac:dyDescent="0.3">
      <c r="A524" s="7" t="s">
        <v>1878</v>
      </c>
      <c r="B524" s="7" t="s">
        <v>1879</v>
      </c>
      <c r="C524" s="7"/>
      <c r="D524" s="7" t="s">
        <v>1347</v>
      </c>
      <c r="E524" s="8">
        <v>13999</v>
      </c>
      <c r="F524" s="8">
        <v>15999</v>
      </c>
      <c r="G524" s="9">
        <v>0.13</v>
      </c>
      <c r="H524" s="7">
        <v>3.9</v>
      </c>
      <c r="I524" s="8">
        <v>2180</v>
      </c>
      <c r="J524" s="7" t="s">
        <v>1880</v>
      </c>
      <c r="K524" s="7" t="s">
        <v>1881</v>
      </c>
    </row>
    <row r="525" spans="1:11" x14ac:dyDescent="0.3">
      <c r="A525" s="7" t="s">
        <v>1882</v>
      </c>
      <c r="B525" s="7" t="s">
        <v>1883</v>
      </c>
      <c r="C525" s="7"/>
      <c r="D525" s="7" t="s">
        <v>1380</v>
      </c>
      <c r="E525" s="7">
        <v>949</v>
      </c>
      <c r="F525" s="7">
        <v>999</v>
      </c>
      <c r="G525" s="9">
        <v>0.05</v>
      </c>
      <c r="H525" s="7">
        <v>4.2</v>
      </c>
      <c r="I525" s="8">
        <v>31539</v>
      </c>
      <c r="J525" s="7" t="s">
        <v>1727</v>
      </c>
      <c r="K525" s="7" t="s">
        <v>1728</v>
      </c>
    </row>
    <row r="526" spans="1:11" x14ac:dyDescent="0.3">
      <c r="A526" s="7" t="s">
        <v>1884</v>
      </c>
      <c r="B526" s="7" t="s">
        <v>1885</v>
      </c>
      <c r="C526" s="7"/>
      <c r="D526" s="7" t="s">
        <v>1552</v>
      </c>
      <c r="E526" s="7">
        <v>99</v>
      </c>
      <c r="F526" s="7">
        <v>499</v>
      </c>
      <c r="G526" s="9">
        <v>0.8</v>
      </c>
      <c r="H526" s="7">
        <v>4.0999999999999996</v>
      </c>
      <c r="I526" s="8">
        <v>2451</v>
      </c>
      <c r="J526" s="7" t="s">
        <v>1886</v>
      </c>
      <c r="K526" s="7" t="s">
        <v>1887</v>
      </c>
    </row>
    <row r="527" spans="1:11" x14ac:dyDescent="0.3">
      <c r="A527" s="7" t="s">
        <v>1888</v>
      </c>
      <c r="B527" s="7" t="s">
        <v>1889</v>
      </c>
      <c r="C527" s="7"/>
      <c r="D527" s="7" t="s">
        <v>1329</v>
      </c>
      <c r="E527" s="8">
        <v>2499</v>
      </c>
      <c r="F527" s="8">
        <v>7990</v>
      </c>
      <c r="G527" s="9">
        <v>0.69</v>
      </c>
      <c r="H527" s="7">
        <v>4.0999999999999996</v>
      </c>
      <c r="I527" s="7">
        <v>154</v>
      </c>
      <c r="J527" s="7" t="s">
        <v>1716</v>
      </c>
      <c r="K527" s="7" t="s">
        <v>1717</v>
      </c>
    </row>
    <row r="528" spans="1:11" x14ac:dyDescent="0.3">
      <c r="A528" s="7" t="s">
        <v>1890</v>
      </c>
      <c r="B528" s="7" t="s">
        <v>1891</v>
      </c>
      <c r="C528" s="7"/>
      <c r="D528" s="7" t="s">
        <v>1892</v>
      </c>
      <c r="E528" s="7">
        <v>689</v>
      </c>
      <c r="F528" s="8">
        <v>1999</v>
      </c>
      <c r="G528" s="9">
        <v>0.66</v>
      </c>
      <c r="H528" s="7">
        <v>4.3</v>
      </c>
      <c r="I528" s="8">
        <v>1193</v>
      </c>
      <c r="J528" s="7" t="s">
        <v>1893</v>
      </c>
      <c r="K528" s="7" t="s">
        <v>1894</v>
      </c>
    </row>
    <row r="529" spans="1:11" x14ac:dyDescent="0.3">
      <c r="A529" s="7" t="s">
        <v>1895</v>
      </c>
      <c r="B529" s="7" t="s">
        <v>1896</v>
      </c>
      <c r="C529" s="7"/>
      <c r="D529" s="7" t="s">
        <v>1737</v>
      </c>
      <c r="E529" s="7">
        <v>499</v>
      </c>
      <c r="F529" s="8">
        <v>1899</v>
      </c>
      <c r="G529" s="9">
        <v>0.74</v>
      </c>
      <c r="H529" s="7">
        <v>4.0999999999999996</v>
      </c>
      <c r="I529" s="8">
        <v>1475</v>
      </c>
      <c r="J529" s="7" t="s">
        <v>1897</v>
      </c>
      <c r="K529" s="7" t="s">
        <v>1898</v>
      </c>
    </row>
    <row r="530" spans="1:11" x14ac:dyDescent="0.3">
      <c r="A530" s="7" t="s">
        <v>1899</v>
      </c>
      <c r="B530" s="7" t="s">
        <v>1900</v>
      </c>
      <c r="C530" s="7"/>
      <c r="D530" s="7" t="s">
        <v>1670</v>
      </c>
      <c r="E530" s="7">
        <v>299</v>
      </c>
      <c r="F530" s="7">
        <v>999</v>
      </c>
      <c r="G530" s="9">
        <v>0.7</v>
      </c>
      <c r="H530" s="7">
        <v>4.3</v>
      </c>
      <c r="I530" s="8">
        <v>8891</v>
      </c>
      <c r="J530" s="7" t="s">
        <v>1901</v>
      </c>
      <c r="K530" s="7" t="s">
        <v>1902</v>
      </c>
    </row>
    <row r="531" spans="1:11" x14ac:dyDescent="0.3">
      <c r="A531" s="7" t="s">
        <v>1903</v>
      </c>
      <c r="B531" s="7" t="s">
        <v>1904</v>
      </c>
      <c r="C531" s="7"/>
      <c r="D531" s="7" t="s">
        <v>1552</v>
      </c>
      <c r="E531" s="7">
        <v>209</v>
      </c>
      <c r="F531" s="7">
        <v>499</v>
      </c>
      <c r="G531" s="9">
        <v>0.57999999999999996</v>
      </c>
      <c r="H531" s="7">
        <v>3.6</v>
      </c>
      <c r="I531" s="7">
        <v>104</v>
      </c>
      <c r="J531" s="7" t="s">
        <v>1905</v>
      </c>
      <c r="K531" s="7" t="s">
        <v>1906</v>
      </c>
    </row>
    <row r="532" spans="1:11" x14ac:dyDescent="0.3">
      <c r="A532" s="7" t="s">
        <v>1907</v>
      </c>
      <c r="B532" s="7" t="s">
        <v>1908</v>
      </c>
      <c r="C532" s="7"/>
      <c r="D532" s="7" t="s">
        <v>1347</v>
      </c>
      <c r="E532" s="8">
        <v>8499</v>
      </c>
      <c r="F532" s="8">
        <v>12999</v>
      </c>
      <c r="G532" s="9">
        <v>0.35</v>
      </c>
      <c r="H532" s="7">
        <v>4.0999999999999996</v>
      </c>
      <c r="I532" s="8">
        <v>6662</v>
      </c>
      <c r="J532" s="7" t="s">
        <v>1909</v>
      </c>
      <c r="K532" s="7" t="s">
        <v>1910</v>
      </c>
    </row>
    <row r="533" spans="1:11" x14ac:dyDescent="0.3">
      <c r="A533" s="7" t="s">
        <v>1911</v>
      </c>
      <c r="B533" s="7" t="s">
        <v>1912</v>
      </c>
      <c r="C533" s="7"/>
      <c r="D533" s="7" t="s">
        <v>1342</v>
      </c>
      <c r="E533" s="8">
        <v>2179</v>
      </c>
      <c r="F533" s="8">
        <v>3999</v>
      </c>
      <c r="G533" s="9">
        <v>0.46</v>
      </c>
      <c r="H533" s="7">
        <v>4</v>
      </c>
      <c r="I533" s="8">
        <v>8380</v>
      </c>
      <c r="J533" s="7" t="s">
        <v>1913</v>
      </c>
      <c r="K533" s="7" t="s">
        <v>1914</v>
      </c>
    </row>
    <row r="534" spans="1:11" x14ac:dyDescent="0.3">
      <c r="A534" s="7" t="s">
        <v>1915</v>
      </c>
      <c r="B534" s="7" t="s">
        <v>1916</v>
      </c>
      <c r="C534" s="7"/>
      <c r="D534" s="7" t="s">
        <v>1347</v>
      </c>
      <c r="E534" s="8">
        <v>16999</v>
      </c>
      <c r="F534" s="8">
        <v>20999</v>
      </c>
      <c r="G534" s="9">
        <v>0.19</v>
      </c>
      <c r="H534" s="7">
        <v>4.0999999999999996</v>
      </c>
      <c r="I534" s="8">
        <v>31822</v>
      </c>
      <c r="J534" s="7" t="s">
        <v>1823</v>
      </c>
      <c r="K534" s="7" t="s">
        <v>1824</v>
      </c>
    </row>
    <row r="535" spans="1:11" x14ac:dyDescent="0.3">
      <c r="A535" s="7" t="s">
        <v>1917</v>
      </c>
      <c r="B535" s="7" t="s">
        <v>1918</v>
      </c>
      <c r="C535" s="7"/>
      <c r="D535" s="7" t="s">
        <v>1347</v>
      </c>
      <c r="E535" s="8">
        <v>44999</v>
      </c>
      <c r="F535" s="8">
        <v>49999</v>
      </c>
      <c r="G535" s="9">
        <v>0.1</v>
      </c>
      <c r="H535" s="7">
        <v>4.3</v>
      </c>
      <c r="I535" s="8">
        <v>3075</v>
      </c>
      <c r="J535" s="7" t="s">
        <v>1919</v>
      </c>
      <c r="K535" s="7" t="s">
        <v>1920</v>
      </c>
    </row>
    <row r="536" spans="1:11" x14ac:dyDescent="0.3">
      <c r="A536" s="7" t="s">
        <v>1921</v>
      </c>
      <c r="B536" s="7" t="s">
        <v>1922</v>
      </c>
      <c r="C536" s="7"/>
      <c r="D536" s="7" t="s">
        <v>1371</v>
      </c>
      <c r="E536" s="8">
        <v>2599</v>
      </c>
      <c r="F536" s="8">
        <v>2999</v>
      </c>
      <c r="G536" s="9">
        <v>0.13</v>
      </c>
      <c r="H536" s="7">
        <v>3.9</v>
      </c>
      <c r="I536" s="8">
        <v>14266</v>
      </c>
      <c r="J536" s="7" t="s">
        <v>1923</v>
      </c>
      <c r="K536" s="7" t="s">
        <v>1924</v>
      </c>
    </row>
    <row r="537" spans="1:11" x14ac:dyDescent="0.3">
      <c r="A537" s="7" t="s">
        <v>1925</v>
      </c>
      <c r="B537" s="7" t="s">
        <v>1926</v>
      </c>
      <c r="C537" s="7"/>
      <c r="D537" s="7" t="s">
        <v>1329</v>
      </c>
      <c r="E537" s="8">
        <v>2799</v>
      </c>
      <c r="F537" s="8">
        <v>6499</v>
      </c>
      <c r="G537" s="9">
        <v>0.56999999999999995</v>
      </c>
      <c r="H537" s="7">
        <v>4.0999999999999996</v>
      </c>
      <c r="I537" s="8">
        <v>38879</v>
      </c>
      <c r="J537" s="7" t="s">
        <v>1927</v>
      </c>
      <c r="K537" s="7" t="s">
        <v>1928</v>
      </c>
    </row>
    <row r="538" spans="1:11" x14ac:dyDescent="0.3">
      <c r="A538" s="7" t="s">
        <v>1929</v>
      </c>
      <c r="B538" s="7" t="s">
        <v>1930</v>
      </c>
      <c r="C538" s="7"/>
      <c r="D538" s="7" t="s">
        <v>1931</v>
      </c>
      <c r="E538" s="8">
        <v>1399</v>
      </c>
      <c r="F538" s="8">
        <v>2990</v>
      </c>
      <c r="G538" s="9">
        <v>0.53</v>
      </c>
      <c r="H538" s="7">
        <v>4.0999999999999996</v>
      </c>
      <c r="I538" s="8">
        <v>97175</v>
      </c>
      <c r="J538" s="7" t="s">
        <v>1932</v>
      </c>
      <c r="K538" s="10" t="s">
        <v>1933</v>
      </c>
    </row>
    <row r="539" spans="1:11" x14ac:dyDescent="0.3">
      <c r="A539" s="7" t="s">
        <v>1934</v>
      </c>
      <c r="B539" s="7" t="s">
        <v>1935</v>
      </c>
      <c r="C539" s="7"/>
      <c r="D539" s="7" t="s">
        <v>1362</v>
      </c>
      <c r="E539" s="7">
        <v>649</v>
      </c>
      <c r="F539" s="8">
        <v>2400</v>
      </c>
      <c r="G539" s="9">
        <v>0.73</v>
      </c>
      <c r="H539" s="7">
        <v>4.4000000000000004</v>
      </c>
      <c r="I539" s="8">
        <v>67260</v>
      </c>
      <c r="J539" s="7" t="s">
        <v>1363</v>
      </c>
      <c r="K539" s="7" t="s">
        <v>1364</v>
      </c>
    </row>
    <row r="540" spans="1:11" x14ac:dyDescent="0.3">
      <c r="A540" s="7" t="s">
        <v>1936</v>
      </c>
      <c r="B540" s="7" t="s">
        <v>1937</v>
      </c>
      <c r="C540" s="7"/>
      <c r="D540" s="7" t="s">
        <v>1421</v>
      </c>
      <c r="E540" s="7">
        <v>799</v>
      </c>
      <c r="F540" s="8">
        <v>3990</v>
      </c>
      <c r="G540" s="9">
        <v>0.8</v>
      </c>
      <c r="H540" s="7">
        <v>3.8</v>
      </c>
      <c r="I540" s="7">
        <v>119</v>
      </c>
      <c r="J540" s="7" t="s">
        <v>1938</v>
      </c>
      <c r="K540" s="7" t="s">
        <v>1939</v>
      </c>
    </row>
    <row r="541" spans="1:11" x14ac:dyDescent="0.3">
      <c r="A541" s="7" t="s">
        <v>1940</v>
      </c>
      <c r="B541" s="7" t="s">
        <v>1941</v>
      </c>
      <c r="C541" s="7" t="str">
        <f>_xlfn.TEXTBEFORE(B541, "Cover") &amp; "Cover"</f>
        <v>LIRAMARK Webcam Cover</v>
      </c>
      <c r="D541" s="7" t="s">
        <v>1942</v>
      </c>
      <c r="E541" s="7">
        <v>149</v>
      </c>
      <c r="F541" s="7">
        <v>149</v>
      </c>
      <c r="G541" s="9">
        <v>0</v>
      </c>
      <c r="H541" s="7">
        <v>4.3</v>
      </c>
      <c r="I541" s="8">
        <v>10833</v>
      </c>
      <c r="J541" s="7" t="s">
        <v>1943</v>
      </c>
      <c r="K541" s="7" t="s">
        <v>1944</v>
      </c>
    </row>
    <row r="542" spans="1:11" x14ac:dyDescent="0.3">
      <c r="A542" s="7" t="s">
        <v>245</v>
      </c>
      <c r="B542" s="7" t="s">
        <v>246</v>
      </c>
      <c r="C542" s="7"/>
      <c r="D542" s="7" t="s">
        <v>14</v>
      </c>
      <c r="E542" s="7">
        <v>799</v>
      </c>
      <c r="F542" s="8">
        <v>2100</v>
      </c>
      <c r="G542" s="9">
        <v>0.62</v>
      </c>
      <c r="H542" s="7">
        <v>4.3</v>
      </c>
      <c r="I542" s="8">
        <v>8188</v>
      </c>
      <c r="J542" s="7" t="s">
        <v>248</v>
      </c>
      <c r="K542" s="7" t="s">
        <v>249</v>
      </c>
    </row>
    <row r="543" spans="1:11" x14ac:dyDescent="0.3">
      <c r="A543" s="7" t="s">
        <v>1945</v>
      </c>
      <c r="B543" s="7" t="s">
        <v>1946</v>
      </c>
      <c r="C543" s="7"/>
      <c r="D543" s="7" t="s">
        <v>1371</v>
      </c>
      <c r="E543" s="8">
        <v>3799</v>
      </c>
      <c r="F543" s="8">
        <v>5299</v>
      </c>
      <c r="G543" s="9">
        <v>0.28000000000000003</v>
      </c>
      <c r="H543" s="7">
        <v>3.5</v>
      </c>
      <c r="I543" s="8">
        <v>1641</v>
      </c>
      <c r="J543" s="7" t="s">
        <v>1947</v>
      </c>
      <c r="K543" s="7" t="s">
        <v>1948</v>
      </c>
    </row>
    <row r="544" spans="1:11" x14ac:dyDescent="0.3">
      <c r="A544" s="7" t="s">
        <v>1949</v>
      </c>
      <c r="B544" s="7" t="s">
        <v>1950</v>
      </c>
      <c r="C544" s="7"/>
      <c r="D544" s="7" t="s">
        <v>1750</v>
      </c>
      <c r="E544" s="7">
        <v>199</v>
      </c>
      <c r="F544" s="8">
        <v>1899</v>
      </c>
      <c r="G544" s="9">
        <v>0.9</v>
      </c>
      <c r="H544" s="7">
        <v>4</v>
      </c>
      <c r="I544" s="8">
        <v>4740</v>
      </c>
      <c r="J544" s="7" t="s">
        <v>1951</v>
      </c>
      <c r="K544" s="7" t="s">
        <v>1952</v>
      </c>
    </row>
    <row r="545" spans="1:11" x14ac:dyDescent="0.3">
      <c r="A545" s="7" t="s">
        <v>1953</v>
      </c>
      <c r="B545" s="7" t="s">
        <v>1954</v>
      </c>
      <c r="C545" s="7"/>
      <c r="D545" s="7" t="s">
        <v>1347</v>
      </c>
      <c r="E545" s="8">
        <v>23999</v>
      </c>
      <c r="F545" s="8">
        <v>32999</v>
      </c>
      <c r="G545" s="9">
        <v>0.27</v>
      </c>
      <c r="H545" s="7">
        <v>3.9</v>
      </c>
      <c r="I545" s="8">
        <v>8866</v>
      </c>
      <c r="J545" s="7" t="s">
        <v>1955</v>
      </c>
      <c r="K545" s="7" t="s">
        <v>1956</v>
      </c>
    </row>
    <row r="546" spans="1:11" x14ac:dyDescent="0.3">
      <c r="A546" s="7" t="s">
        <v>1957</v>
      </c>
      <c r="B546" s="7" t="s">
        <v>1958</v>
      </c>
      <c r="C546" s="7"/>
      <c r="D546" s="7" t="s">
        <v>1347</v>
      </c>
      <c r="E546" s="8">
        <v>29990</v>
      </c>
      <c r="F546" s="8">
        <v>39990</v>
      </c>
      <c r="G546" s="9">
        <v>0.25</v>
      </c>
      <c r="H546" s="7">
        <v>4.3</v>
      </c>
      <c r="I546" s="8">
        <v>8399</v>
      </c>
      <c r="J546" s="7" t="s">
        <v>1959</v>
      </c>
      <c r="K546" s="7" t="s">
        <v>1960</v>
      </c>
    </row>
    <row r="547" spans="1:11" x14ac:dyDescent="0.3">
      <c r="A547" s="7" t="s">
        <v>1961</v>
      </c>
      <c r="B547" s="7" t="s">
        <v>1962</v>
      </c>
      <c r="C547" s="7"/>
      <c r="D547" s="7" t="s">
        <v>1329</v>
      </c>
      <c r="E547" s="7">
        <v>281</v>
      </c>
      <c r="F547" s="8">
        <v>1999</v>
      </c>
      <c r="G547" s="9">
        <v>0.86</v>
      </c>
      <c r="H547" s="7">
        <v>2.8</v>
      </c>
      <c r="I547" s="7">
        <v>87</v>
      </c>
      <c r="J547" s="7" t="s">
        <v>1963</v>
      </c>
      <c r="K547" s="7" t="s">
        <v>1964</v>
      </c>
    </row>
    <row r="548" spans="1:11" x14ac:dyDescent="0.3">
      <c r="A548" s="7" t="s">
        <v>1965</v>
      </c>
      <c r="B548" s="7" t="s">
        <v>1966</v>
      </c>
      <c r="C548" s="7"/>
      <c r="D548" s="7" t="s">
        <v>1347</v>
      </c>
      <c r="E548" s="8">
        <v>7998</v>
      </c>
      <c r="F548" s="8">
        <v>11999</v>
      </c>
      <c r="G548" s="9">
        <v>0.33</v>
      </c>
      <c r="H548" s="7">
        <v>3.8</v>
      </c>
      <c r="I548" s="7">
        <v>125</v>
      </c>
      <c r="J548" s="7" t="s">
        <v>1967</v>
      </c>
      <c r="K548" s="7" t="s">
        <v>1968</v>
      </c>
    </row>
    <row r="549" spans="1:11" x14ac:dyDescent="0.3">
      <c r="A549" s="7" t="s">
        <v>1969</v>
      </c>
      <c r="B549" s="7" t="s">
        <v>1970</v>
      </c>
      <c r="C549" s="7"/>
      <c r="D549" s="7" t="s">
        <v>1329</v>
      </c>
      <c r="E549" s="7">
        <v>249</v>
      </c>
      <c r="F549" s="7">
        <v>999</v>
      </c>
      <c r="G549" s="9">
        <v>0.75</v>
      </c>
      <c r="H549" s="7">
        <v>4.5</v>
      </c>
      <c r="I549" s="7">
        <v>38</v>
      </c>
      <c r="J549" s="7" t="s">
        <v>1971</v>
      </c>
      <c r="K549" s="7" t="s">
        <v>1972</v>
      </c>
    </row>
    <row r="550" spans="1:11" x14ac:dyDescent="0.3">
      <c r="A550" s="7" t="s">
        <v>1973</v>
      </c>
      <c r="B550" s="7" t="s">
        <v>1974</v>
      </c>
      <c r="C550" s="7"/>
      <c r="D550" s="7" t="s">
        <v>1670</v>
      </c>
      <c r="E550" s="7">
        <v>299</v>
      </c>
      <c r="F550" s="7">
        <v>599</v>
      </c>
      <c r="G550" s="9">
        <v>0.5</v>
      </c>
      <c r="H550" s="7">
        <v>4.3</v>
      </c>
      <c r="I550" s="8">
        <v>4674</v>
      </c>
      <c r="J550" s="7" t="s">
        <v>1975</v>
      </c>
      <c r="K550" s="7" t="s">
        <v>1976</v>
      </c>
    </row>
    <row r="551" spans="1:11" x14ac:dyDescent="0.3">
      <c r="A551" s="7" t="s">
        <v>1977</v>
      </c>
      <c r="B551" s="7" t="s">
        <v>1978</v>
      </c>
      <c r="C551" s="7"/>
      <c r="D551" s="7" t="s">
        <v>1329</v>
      </c>
      <c r="E551" s="7">
        <v>499</v>
      </c>
      <c r="F551" s="8">
        <v>1899</v>
      </c>
      <c r="G551" s="9">
        <v>0.74</v>
      </c>
      <c r="H551" s="7">
        <v>4.0999999999999996</v>
      </c>
      <c r="I551" s="7">
        <v>412</v>
      </c>
      <c r="J551" s="7" t="s">
        <v>1979</v>
      </c>
      <c r="K551" s="7" t="s">
        <v>1980</v>
      </c>
    </row>
    <row r="552" spans="1:11" x14ac:dyDescent="0.3">
      <c r="A552" s="7" t="s">
        <v>1981</v>
      </c>
      <c r="B552" s="7" t="s">
        <v>1982</v>
      </c>
      <c r="C552" s="7"/>
      <c r="D552" s="7" t="s">
        <v>1329</v>
      </c>
      <c r="E552" s="7">
        <v>899</v>
      </c>
      <c r="F552" s="8">
        <v>3499</v>
      </c>
      <c r="G552" s="9">
        <v>0.74</v>
      </c>
      <c r="H552" s="7">
        <v>3</v>
      </c>
      <c r="I552" s="7">
        <v>681</v>
      </c>
      <c r="J552" s="7" t="s">
        <v>1983</v>
      </c>
      <c r="K552" s="7" t="s">
        <v>1984</v>
      </c>
    </row>
    <row r="553" spans="1:11" x14ac:dyDescent="0.3">
      <c r="A553" s="7" t="s">
        <v>1985</v>
      </c>
      <c r="B553" s="7" t="s">
        <v>1986</v>
      </c>
      <c r="C553" s="7"/>
      <c r="D553" s="7" t="s">
        <v>1342</v>
      </c>
      <c r="E553" s="8">
        <v>1599</v>
      </c>
      <c r="F553" s="8">
        <v>3499</v>
      </c>
      <c r="G553" s="9">
        <v>0.54</v>
      </c>
      <c r="H553" s="7">
        <v>4</v>
      </c>
      <c r="I553" s="8">
        <v>36384</v>
      </c>
      <c r="J553" s="7" t="s">
        <v>1987</v>
      </c>
      <c r="K553" s="7" t="s">
        <v>1988</v>
      </c>
    </row>
    <row r="554" spans="1:11" x14ac:dyDescent="0.3">
      <c r="A554" s="7" t="s">
        <v>1989</v>
      </c>
      <c r="B554" s="7" t="s">
        <v>1990</v>
      </c>
      <c r="C554" s="7"/>
      <c r="D554" s="7" t="s">
        <v>1991</v>
      </c>
      <c r="E554" s="7">
        <v>120</v>
      </c>
      <c r="F554" s="7">
        <v>999</v>
      </c>
      <c r="G554" s="9">
        <v>0.88</v>
      </c>
      <c r="H554" s="7">
        <v>3.9</v>
      </c>
      <c r="I554" s="8">
        <v>6491</v>
      </c>
      <c r="J554" s="7" t="s">
        <v>1992</v>
      </c>
      <c r="K554" s="7" t="s">
        <v>1993</v>
      </c>
    </row>
    <row r="555" spans="1:11" x14ac:dyDescent="0.3">
      <c r="A555" s="7" t="s">
        <v>1994</v>
      </c>
      <c r="B555" s="7" t="s">
        <v>1995</v>
      </c>
      <c r="C555" s="7"/>
      <c r="D555" s="7" t="s">
        <v>1329</v>
      </c>
      <c r="E555" s="8">
        <v>3999</v>
      </c>
      <c r="F555" s="8">
        <v>6999</v>
      </c>
      <c r="G555" s="9">
        <v>0.43</v>
      </c>
      <c r="H555" s="7">
        <v>4.0999999999999996</v>
      </c>
      <c r="I555" s="8">
        <v>10229</v>
      </c>
      <c r="J555" s="7" t="s">
        <v>1996</v>
      </c>
      <c r="K555" s="7" t="s">
        <v>1997</v>
      </c>
    </row>
    <row r="556" spans="1:11" x14ac:dyDescent="0.3">
      <c r="A556" s="7" t="s">
        <v>1998</v>
      </c>
      <c r="B556" s="7" t="s">
        <v>1828</v>
      </c>
      <c r="C556" s="7"/>
      <c r="D556" s="7" t="s">
        <v>1347</v>
      </c>
      <c r="E556" s="8">
        <v>12999</v>
      </c>
      <c r="F556" s="8">
        <v>18999</v>
      </c>
      <c r="G556" s="9">
        <v>0.32</v>
      </c>
      <c r="H556" s="7">
        <v>4.0999999999999996</v>
      </c>
      <c r="I556" s="8">
        <v>50772</v>
      </c>
      <c r="J556" s="7" t="s">
        <v>1618</v>
      </c>
      <c r="K556" s="7" t="s">
        <v>1619</v>
      </c>
    </row>
    <row r="557" spans="1:11" x14ac:dyDescent="0.3">
      <c r="A557" s="7" t="s">
        <v>1999</v>
      </c>
      <c r="B557" s="7" t="s">
        <v>2000</v>
      </c>
      <c r="C557" s="7"/>
      <c r="D557" s="7" t="s">
        <v>1750</v>
      </c>
      <c r="E557" s="8">
        <v>1599</v>
      </c>
      <c r="F557" s="8">
        <v>2599</v>
      </c>
      <c r="G557" s="9">
        <v>0.38</v>
      </c>
      <c r="H557" s="7">
        <v>4.3</v>
      </c>
      <c r="I557" s="8">
        <v>1801</v>
      </c>
      <c r="J557" s="7" t="s">
        <v>2001</v>
      </c>
      <c r="K557" s="7" t="s">
        <v>2002</v>
      </c>
    </row>
    <row r="558" spans="1:11" x14ac:dyDescent="0.3">
      <c r="A558" s="7" t="s">
        <v>2003</v>
      </c>
      <c r="B558" s="7" t="s">
        <v>2004</v>
      </c>
      <c r="C558" s="7"/>
      <c r="D558" s="7" t="s">
        <v>1421</v>
      </c>
      <c r="E558" s="7">
        <v>699</v>
      </c>
      <c r="F558" s="8">
        <v>1199</v>
      </c>
      <c r="G558" s="9">
        <v>0.42</v>
      </c>
      <c r="H558" s="7">
        <v>4</v>
      </c>
      <c r="I558" s="8">
        <v>14404</v>
      </c>
      <c r="J558" s="7" t="s">
        <v>1624</v>
      </c>
      <c r="K558" s="7" t="s">
        <v>1625</v>
      </c>
    </row>
    <row r="559" spans="1:11" x14ac:dyDescent="0.3">
      <c r="A559" s="7" t="s">
        <v>2005</v>
      </c>
      <c r="B559" s="7" t="s">
        <v>2006</v>
      </c>
      <c r="C559" s="7"/>
      <c r="D559" s="7" t="s">
        <v>2007</v>
      </c>
      <c r="E559" s="7">
        <v>99</v>
      </c>
      <c r="F559" s="7">
        <v>999</v>
      </c>
      <c r="G559" s="9">
        <v>0.9</v>
      </c>
      <c r="H559" s="7">
        <v>4.4000000000000004</v>
      </c>
      <c r="I559" s="7">
        <v>305</v>
      </c>
      <c r="J559" s="7" t="s">
        <v>2008</v>
      </c>
      <c r="K559" s="7" t="s">
        <v>2009</v>
      </c>
    </row>
    <row r="560" spans="1:11" x14ac:dyDescent="0.3">
      <c r="A560" s="7" t="s">
        <v>2010</v>
      </c>
      <c r="B560" s="7" t="s">
        <v>2011</v>
      </c>
      <c r="C560" s="7"/>
      <c r="D560" s="7" t="s">
        <v>1347</v>
      </c>
      <c r="E560" s="8">
        <v>7915</v>
      </c>
      <c r="F560" s="8">
        <v>9999</v>
      </c>
      <c r="G560" s="9">
        <v>0.21</v>
      </c>
      <c r="H560" s="7">
        <v>4.3</v>
      </c>
      <c r="I560" s="8">
        <v>1376</v>
      </c>
      <c r="J560" s="7" t="s">
        <v>2012</v>
      </c>
      <c r="K560" s="7" t="s">
        <v>2013</v>
      </c>
    </row>
    <row r="561" spans="1:11" x14ac:dyDescent="0.3">
      <c r="A561" s="7" t="s">
        <v>2014</v>
      </c>
      <c r="B561" s="7" t="s">
        <v>2015</v>
      </c>
      <c r="C561" s="7"/>
      <c r="D561" s="7" t="s">
        <v>1329</v>
      </c>
      <c r="E561" s="8">
        <v>1499</v>
      </c>
      <c r="F561" s="8">
        <v>7999</v>
      </c>
      <c r="G561" s="9">
        <v>0.81</v>
      </c>
      <c r="H561" s="7">
        <v>4.2</v>
      </c>
      <c r="I561" s="8">
        <v>22638</v>
      </c>
      <c r="J561" s="7" t="s">
        <v>1430</v>
      </c>
      <c r="K561" s="7" t="s">
        <v>1431</v>
      </c>
    </row>
    <row r="562" spans="1:11" x14ac:dyDescent="0.3">
      <c r="A562" s="7" t="s">
        <v>2016</v>
      </c>
      <c r="B562" s="7" t="s">
        <v>2017</v>
      </c>
      <c r="C562" s="7"/>
      <c r="D562" s="7" t="s">
        <v>1371</v>
      </c>
      <c r="E562" s="8">
        <v>1055</v>
      </c>
      <c r="F562" s="8">
        <v>1249</v>
      </c>
      <c r="G562" s="9">
        <v>0.16</v>
      </c>
      <c r="H562" s="7">
        <v>3.8</v>
      </c>
      <c r="I562" s="8">
        <v>2352</v>
      </c>
      <c r="J562" s="7" t="s">
        <v>2018</v>
      </c>
      <c r="K562" s="7" t="s">
        <v>2019</v>
      </c>
    </row>
    <row r="563" spans="1:11" x14ac:dyDescent="0.3">
      <c r="A563" s="7" t="s">
        <v>2020</v>
      </c>
      <c r="B563" s="7" t="s">
        <v>2021</v>
      </c>
      <c r="C563" s="7"/>
      <c r="D563" s="7" t="s">
        <v>1670</v>
      </c>
      <c r="E563" s="7">
        <v>150</v>
      </c>
      <c r="F563" s="7">
        <v>599</v>
      </c>
      <c r="G563" s="9">
        <v>0.75</v>
      </c>
      <c r="H563" s="7">
        <v>4.3</v>
      </c>
      <c r="I563" s="7">
        <v>714</v>
      </c>
      <c r="J563" s="7" t="s">
        <v>2022</v>
      </c>
      <c r="K563" s="7" t="s">
        <v>2023</v>
      </c>
    </row>
    <row r="564" spans="1:11" x14ac:dyDescent="0.3">
      <c r="A564" s="7" t="s">
        <v>316</v>
      </c>
      <c r="B564" s="7" t="s">
        <v>317</v>
      </c>
      <c r="C564" s="7"/>
      <c r="D564" s="7" t="s">
        <v>14</v>
      </c>
      <c r="E564" s="7">
        <v>219</v>
      </c>
      <c r="F564" s="7">
        <v>700</v>
      </c>
      <c r="G564" s="9">
        <v>0.69</v>
      </c>
      <c r="H564" s="7">
        <v>4.3</v>
      </c>
      <c r="I564" s="8">
        <v>20052</v>
      </c>
      <c r="J564" s="7" t="s">
        <v>319</v>
      </c>
      <c r="K564" s="7" t="s">
        <v>320</v>
      </c>
    </row>
    <row r="565" spans="1:11" x14ac:dyDescent="0.3">
      <c r="A565" s="7" t="s">
        <v>2024</v>
      </c>
      <c r="B565" s="7" t="s">
        <v>2025</v>
      </c>
      <c r="C565" s="7"/>
      <c r="D565" s="7" t="s">
        <v>1750</v>
      </c>
      <c r="E565" s="7">
        <v>474</v>
      </c>
      <c r="F565" s="8">
        <v>1799</v>
      </c>
      <c r="G565" s="9">
        <v>0.74</v>
      </c>
      <c r="H565" s="7">
        <v>4.3</v>
      </c>
      <c r="I565" s="8">
        <v>1454</v>
      </c>
      <c r="J565" s="7" t="s">
        <v>2026</v>
      </c>
      <c r="K565" s="7" t="s">
        <v>2027</v>
      </c>
    </row>
    <row r="566" spans="1:11" x14ac:dyDescent="0.3">
      <c r="A566" s="7" t="s">
        <v>333</v>
      </c>
      <c r="B566" s="7" t="s">
        <v>334</v>
      </c>
      <c r="C566" s="7"/>
      <c r="D566" s="7" t="s">
        <v>14</v>
      </c>
      <c r="E566" s="7">
        <v>115</v>
      </c>
      <c r="F566" s="7">
        <v>499</v>
      </c>
      <c r="G566" s="9">
        <v>0.77</v>
      </c>
      <c r="H566" s="7">
        <v>4</v>
      </c>
      <c r="I566" s="8">
        <v>7732</v>
      </c>
      <c r="J566" s="7" t="s">
        <v>336</v>
      </c>
      <c r="K566" s="7" t="s">
        <v>337</v>
      </c>
    </row>
    <row r="567" spans="1:11" x14ac:dyDescent="0.3">
      <c r="A567" s="7" t="s">
        <v>2028</v>
      </c>
      <c r="B567" s="7" t="s">
        <v>2029</v>
      </c>
      <c r="C567" s="7"/>
      <c r="D567" s="7" t="s">
        <v>1421</v>
      </c>
      <c r="E567" s="7">
        <v>239</v>
      </c>
      <c r="F567" s="7">
        <v>599</v>
      </c>
      <c r="G567" s="9">
        <v>0.6</v>
      </c>
      <c r="H567" s="7">
        <v>3.9</v>
      </c>
      <c r="I567" s="8">
        <v>2147</v>
      </c>
      <c r="J567" s="7" t="s">
        <v>1870</v>
      </c>
      <c r="K567" s="7" t="s">
        <v>1871</v>
      </c>
    </row>
    <row r="568" spans="1:11" x14ac:dyDescent="0.3">
      <c r="A568" s="7" t="s">
        <v>2030</v>
      </c>
      <c r="B568" s="7" t="s">
        <v>2031</v>
      </c>
      <c r="C568" s="7"/>
      <c r="D568" s="7" t="s">
        <v>1347</v>
      </c>
      <c r="E568" s="8">
        <v>7499</v>
      </c>
      <c r="F568" s="8">
        <v>9499</v>
      </c>
      <c r="G568" s="9">
        <v>0.21</v>
      </c>
      <c r="H568" s="7">
        <v>4.0999999999999996</v>
      </c>
      <c r="I568" s="8">
        <v>313832</v>
      </c>
      <c r="J568" s="7" t="s">
        <v>1456</v>
      </c>
      <c r="K568" s="7" t="s">
        <v>1457</v>
      </c>
    </row>
    <row r="569" spans="1:11" x14ac:dyDescent="0.3">
      <c r="A569" s="7" t="s">
        <v>2032</v>
      </c>
      <c r="B569" s="7" t="s">
        <v>2033</v>
      </c>
      <c r="C569" s="7"/>
      <c r="D569" s="7" t="s">
        <v>1329</v>
      </c>
      <c r="E569" s="7">
        <v>265</v>
      </c>
      <c r="F569" s="7">
        <v>999</v>
      </c>
      <c r="G569" s="9">
        <v>0.73</v>
      </c>
      <c r="H569" s="7">
        <v>3.7</v>
      </c>
      <c r="I569" s="7">
        <v>465</v>
      </c>
      <c r="J569" s="7" t="s">
        <v>2034</v>
      </c>
      <c r="K569" s="7" t="s">
        <v>2035</v>
      </c>
    </row>
    <row r="570" spans="1:11" x14ac:dyDescent="0.3">
      <c r="A570" s="7" t="s">
        <v>2036</v>
      </c>
      <c r="B570" s="7" t="s">
        <v>2037</v>
      </c>
      <c r="C570" s="7"/>
      <c r="D570" s="7" t="s">
        <v>1347</v>
      </c>
      <c r="E570" s="8">
        <v>37990</v>
      </c>
      <c r="F570" s="8">
        <v>74999</v>
      </c>
      <c r="G570" s="9">
        <v>0.49</v>
      </c>
      <c r="H570" s="7">
        <v>4.2</v>
      </c>
      <c r="I570" s="8">
        <v>27790</v>
      </c>
      <c r="J570" s="7" t="s">
        <v>2038</v>
      </c>
      <c r="K570" s="7" t="s">
        <v>2039</v>
      </c>
    </row>
    <row r="571" spans="1:11" x14ac:dyDescent="0.3">
      <c r="A571" s="7" t="s">
        <v>343</v>
      </c>
      <c r="B571" s="7" t="s">
        <v>344</v>
      </c>
      <c r="C571" s="7"/>
      <c r="D571" s="7" t="s">
        <v>14</v>
      </c>
      <c r="E571" s="7">
        <v>199</v>
      </c>
      <c r="F571" s="7">
        <v>499</v>
      </c>
      <c r="G571" s="9">
        <v>0.6</v>
      </c>
      <c r="H571" s="7">
        <v>4.0999999999999996</v>
      </c>
      <c r="I571" s="7">
        <v>602</v>
      </c>
      <c r="J571" s="7" t="s">
        <v>346</v>
      </c>
      <c r="K571" s="7" t="s">
        <v>347</v>
      </c>
    </row>
    <row r="572" spans="1:11" x14ac:dyDescent="0.3">
      <c r="A572" s="7" t="s">
        <v>348</v>
      </c>
      <c r="B572" s="7" t="s">
        <v>349</v>
      </c>
      <c r="C572" s="7"/>
      <c r="D572" s="7" t="s">
        <v>14</v>
      </c>
      <c r="E572" s="7">
        <v>179</v>
      </c>
      <c r="F572" s="7">
        <v>399</v>
      </c>
      <c r="G572" s="9">
        <v>0.55000000000000004</v>
      </c>
      <c r="H572" s="7">
        <v>4</v>
      </c>
      <c r="I572" s="8">
        <v>1423</v>
      </c>
      <c r="J572" s="7" t="s">
        <v>351</v>
      </c>
      <c r="K572" s="7" t="s">
        <v>352</v>
      </c>
    </row>
    <row r="573" spans="1:11" x14ac:dyDescent="0.3">
      <c r="A573" s="7" t="s">
        <v>2040</v>
      </c>
      <c r="B573" s="7" t="s">
        <v>2041</v>
      </c>
      <c r="C573" s="7"/>
      <c r="D573" s="7" t="s">
        <v>1527</v>
      </c>
      <c r="E573" s="8">
        <v>1799</v>
      </c>
      <c r="F573" s="8">
        <v>3999</v>
      </c>
      <c r="G573" s="9">
        <v>0.55000000000000004</v>
      </c>
      <c r="H573" s="7">
        <v>4.5999999999999996</v>
      </c>
      <c r="I573" s="7">
        <v>245</v>
      </c>
      <c r="J573" s="7" t="s">
        <v>2042</v>
      </c>
      <c r="K573" s="7" t="s">
        <v>2043</v>
      </c>
    </row>
    <row r="574" spans="1:11" x14ac:dyDescent="0.3">
      <c r="A574" s="7" t="s">
        <v>2044</v>
      </c>
      <c r="B574" s="7" t="s">
        <v>2045</v>
      </c>
      <c r="C574" s="7"/>
      <c r="D574" s="7" t="s">
        <v>1347</v>
      </c>
      <c r="E574" s="8">
        <v>8499</v>
      </c>
      <c r="F574" s="8">
        <v>11999</v>
      </c>
      <c r="G574" s="9">
        <v>0.28999999999999998</v>
      </c>
      <c r="H574" s="7">
        <v>3.9</v>
      </c>
      <c r="I574" s="7">
        <v>276</v>
      </c>
      <c r="J574" s="7" t="s">
        <v>2046</v>
      </c>
      <c r="K574" s="7" t="s">
        <v>2047</v>
      </c>
    </row>
    <row r="575" spans="1:11" x14ac:dyDescent="0.3">
      <c r="A575" s="7" t="s">
        <v>2048</v>
      </c>
      <c r="B575" s="7" t="s">
        <v>2049</v>
      </c>
      <c r="C575" s="7"/>
      <c r="D575" s="7" t="s">
        <v>1329</v>
      </c>
      <c r="E575" s="8">
        <v>1999</v>
      </c>
      <c r="F575" s="8">
        <v>3999</v>
      </c>
      <c r="G575" s="9">
        <v>0.5</v>
      </c>
      <c r="H575" s="7">
        <v>4</v>
      </c>
      <c r="I575" s="8">
        <v>30254</v>
      </c>
      <c r="J575" s="7" t="s">
        <v>2050</v>
      </c>
      <c r="K575" s="7" t="s">
        <v>2051</v>
      </c>
    </row>
    <row r="576" spans="1:11" x14ac:dyDescent="0.3">
      <c r="A576" s="7" t="s">
        <v>2052</v>
      </c>
      <c r="B576" s="7" t="s">
        <v>1468</v>
      </c>
      <c r="C576" s="7"/>
      <c r="D576" s="7" t="s">
        <v>1329</v>
      </c>
      <c r="E576" s="8">
        <v>3999</v>
      </c>
      <c r="F576" s="8">
        <v>17999</v>
      </c>
      <c r="G576" s="9">
        <v>0.78</v>
      </c>
      <c r="H576" s="7">
        <v>4.3</v>
      </c>
      <c r="I576" s="8">
        <v>17161</v>
      </c>
      <c r="J576" s="7" t="s">
        <v>1469</v>
      </c>
      <c r="K576" s="7" t="s">
        <v>1470</v>
      </c>
    </row>
    <row r="577" spans="1:11" x14ac:dyDescent="0.3">
      <c r="A577" s="7" t="s">
        <v>2053</v>
      </c>
      <c r="B577" s="7" t="s">
        <v>2054</v>
      </c>
      <c r="C577" s="7"/>
      <c r="D577" s="7" t="s">
        <v>1421</v>
      </c>
      <c r="E577" s="7">
        <v>219</v>
      </c>
      <c r="F577" s="7">
        <v>499</v>
      </c>
      <c r="G577" s="9">
        <v>0.56000000000000005</v>
      </c>
      <c r="H577" s="7">
        <v>4.4000000000000004</v>
      </c>
      <c r="I577" s="7">
        <v>14</v>
      </c>
      <c r="J577" s="7" t="s">
        <v>2055</v>
      </c>
      <c r="K577" s="7" t="s">
        <v>2056</v>
      </c>
    </row>
    <row r="578" spans="1:11" x14ac:dyDescent="0.3">
      <c r="A578" s="7" t="s">
        <v>2057</v>
      </c>
      <c r="B578" s="7" t="s">
        <v>2058</v>
      </c>
      <c r="C578" s="7"/>
      <c r="D578" s="7" t="s">
        <v>1527</v>
      </c>
      <c r="E578" s="7">
        <v>599</v>
      </c>
      <c r="F578" s="8">
        <v>1399</v>
      </c>
      <c r="G578" s="9">
        <v>0.56999999999999995</v>
      </c>
      <c r="H578" s="7">
        <v>4.0999999999999996</v>
      </c>
      <c r="I578" s="8">
        <v>14560</v>
      </c>
      <c r="J578" s="7" t="s">
        <v>2059</v>
      </c>
      <c r="K578" s="7" t="s">
        <v>2060</v>
      </c>
    </row>
    <row r="579" spans="1:11" x14ac:dyDescent="0.3">
      <c r="A579" s="7" t="s">
        <v>2061</v>
      </c>
      <c r="B579" s="7" t="s">
        <v>2062</v>
      </c>
      <c r="C579" s="7"/>
      <c r="D579" s="7" t="s">
        <v>1342</v>
      </c>
      <c r="E579" s="8">
        <v>2499</v>
      </c>
      <c r="F579" s="8">
        <v>2999</v>
      </c>
      <c r="G579" s="9">
        <v>0.17</v>
      </c>
      <c r="H579" s="7">
        <v>4.0999999999999996</v>
      </c>
      <c r="I579" s="8">
        <v>3156</v>
      </c>
      <c r="J579" s="7" t="s">
        <v>2063</v>
      </c>
      <c r="K579" s="10" t="s">
        <v>2064</v>
      </c>
    </row>
    <row r="580" spans="1:11" x14ac:dyDescent="0.3">
      <c r="A580" s="7" t="s">
        <v>2065</v>
      </c>
      <c r="B580" s="7" t="s">
        <v>2066</v>
      </c>
      <c r="C580" s="7"/>
      <c r="D580" s="7" t="s">
        <v>2067</v>
      </c>
      <c r="E580" s="7">
        <v>89</v>
      </c>
      <c r="F580" s="7">
        <v>499</v>
      </c>
      <c r="G580" s="9">
        <v>0.82</v>
      </c>
      <c r="H580" s="7">
        <v>4.0999999999999996</v>
      </c>
      <c r="I580" s="8">
        <v>9340</v>
      </c>
      <c r="J580" s="7" t="s">
        <v>2068</v>
      </c>
      <c r="K580" s="7" t="s">
        <v>2069</v>
      </c>
    </row>
    <row r="581" spans="1:11" x14ac:dyDescent="0.3">
      <c r="A581" s="7" t="s">
        <v>2070</v>
      </c>
      <c r="B581" s="7" t="s">
        <v>2071</v>
      </c>
      <c r="C581" s="7"/>
      <c r="D581" s="7" t="s">
        <v>1329</v>
      </c>
      <c r="E581" s="8">
        <v>2999</v>
      </c>
      <c r="F581" s="8">
        <v>11999</v>
      </c>
      <c r="G581" s="9">
        <v>0.75</v>
      </c>
      <c r="H581" s="7">
        <v>4.4000000000000004</v>
      </c>
      <c r="I581" s="7">
        <v>768</v>
      </c>
      <c r="J581" s="7" t="s">
        <v>2072</v>
      </c>
      <c r="K581" s="7" t="s">
        <v>2073</v>
      </c>
    </row>
    <row r="582" spans="1:11" x14ac:dyDescent="0.3">
      <c r="A582" s="7" t="s">
        <v>2074</v>
      </c>
      <c r="B582" s="7" t="s">
        <v>2075</v>
      </c>
      <c r="C582" s="7"/>
      <c r="D582" s="7" t="s">
        <v>1552</v>
      </c>
      <c r="E582" s="7">
        <v>314</v>
      </c>
      <c r="F582" s="8">
        <v>1499</v>
      </c>
      <c r="G582" s="9">
        <v>0.79</v>
      </c>
      <c r="H582" s="7">
        <v>4.5</v>
      </c>
      <c r="I582" s="8">
        <v>28978</v>
      </c>
      <c r="J582" s="7" t="s">
        <v>1755</v>
      </c>
      <c r="K582" s="7" t="s">
        <v>1756</v>
      </c>
    </row>
    <row r="583" spans="1:11" x14ac:dyDescent="0.3">
      <c r="A583" s="7" t="s">
        <v>2076</v>
      </c>
      <c r="B583" s="7" t="s">
        <v>2077</v>
      </c>
      <c r="C583" s="7"/>
      <c r="D583" s="7" t="s">
        <v>1347</v>
      </c>
      <c r="E583" s="8">
        <v>13999</v>
      </c>
      <c r="F583" s="8">
        <v>19499</v>
      </c>
      <c r="G583" s="9">
        <v>0.28000000000000003</v>
      </c>
      <c r="H583" s="7">
        <v>4.0999999999999996</v>
      </c>
      <c r="I583" s="8">
        <v>18998</v>
      </c>
      <c r="J583" s="7" t="s">
        <v>1440</v>
      </c>
      <c r="K583" s="7" t="s">
        <v>1441</v>
      </c>
    </row>
    <row r="584" spans="1:11" x14ac:dyDescent="0.3">
      <c r="A584" s="7" t="s">
        <v>2078</v>
      </c>
      <c r="B584" s="7" t="s">
        <v>2079</v>
      </c>
      <c r="C584" s="7"/>
      <c r="D584" s="7" t="s">
        <v>1465</v>
      </c>
      <c r="E584" s="7">
        <v>139</v>
      </c>
      <c r="F584" s="7">
        <v>499</v>
      </c>
      <c r="G584" s="9">
        <v>0.72</v>
      </c>
      <c r="H584" s="7">
        <v>4.2</v>
      </c>
      <c r="I584" s="8">
        <v>4971</v>
      </c>
      <c r="J584" s="7" t="s">
        <v>2080</v>
      </c>
      <c r="K584" s="7" t="s">
        <v>2081</v>
      </c>
    </row>
    <row r="585" spans="1:11" x14ac:dyDescent="0.3">
      <c r="A585" s="7" t="s">
        <v>2082</v>
      </c>
      <c r="B585" s="7" t="s">
        <v>2083</v>
      </c>
      <c r="C585" s="7"/>
      <c r="D585" s="7" t="s">
        <v>1707</v>
      </c>
      <c r="E585" s="8">
        <v>2599</v>
      </c>
      <c r="F585" s="8">
        <v>6999</v>
      </c>
      <c r="G585" s="9">
        <v>0.63</v>
      </c>
      <c r="H585" s="7">
        <v>4.5</v>
      </c>
      <c r="I585" s="8">
        <v>1526</v>
      </c>
      <c r="J585" s="7" t="s">
        <v>2084</v>
      </c>
      <c r="K585" s="7" t="s">
        <v>2085</v>
      </c>
    </row>
    <row r="586" spans="1:11" x14ac:dyDescent="0.3">
      <c r="A586" s="7" t="s">
        <v>2086</v>
      </c>
      <c r="B586" s="7" t="s">
        <v>2087</v>
      </c>
      <c r="C586" s="7"/>
      <c r="D586" s="7" t="s">
        <v>1380</v>
      </c>
      <c r="E586" s="7">
        <v>365</v>
      </c>
      <c r="F586" s="7">
        <v>999</v>
      </c>
      <c r="G586" s="9">
        <v>0.63</v>
      </c>
      <c r="H586" s="7">
        <v>4.0999999999999996</v>
      </c>
      <c r="I586" s="8">
        <v>363711</v>
      </c>
      <c r="J586" s="7" t="s">
        <v>1402</v>
      </c>
      <c r="K586" s="7" t="s">
        <v>1403</v>
      </c>
    </row>
    <row r="587" spans="1:11" x14ac:dyDescent="0.3">
      <c r="A587" s="7" t="s">
        <v>2088</v>
      </c>
      <c r="B587" s="7" t="s">
        <v>2089</v>
      </c>
      <c r="C587" s="7"/>
      <c r="D587" s="7" t="s">
        <v>1380</v>
      </c>
      <c r="E587" s="8">
        <v>1499</v>
      </c>
      <c r="F587" s="8">
        <v>4490</v>
      </c>
      <c r="G587" s="9">
        <v>0.67</v>
      </c>
      <c r="H587" s="7">
        <v>3.9</v>
      </c>
      <c r="I587" s="8">
        <v>136954</v>
      </c>
      <c r="J587" s="7" t="s">
        <v>2090</v>
      </c>
      <c r="K587" s="7" t="s">
        <v>2091</v>
      </c>
    </row>
    <row r="588" spans="1:11" x14ac:dyDescent="0.3">
      <c r="A588" s="7" t="s">
        <v>1332</v>
      </c>
      <c r="B588" s="7" t="s">
        <v>1333</v>
      </c>
      <c r="C588" s="7"/>
      <c r="D588" s="7" t="s">
        <v>1329</v>
      </c>
      <c r="E588" s="8">
        <v>1998</v>
      </c>
      <c r="F588" s="8">
        <v>9999</v>
      </c>
      <c r="G588" s="9">
        <v>0.8</v>
      </c>
      <c r="H588" s="7">
        <v>4.3</v>
      </c>
      <c r="I588" s="8">
        <v>27709</v>
      </c>
      <c r="J588" s="7" t="s">
        <v>1334</v>
      </c>
      <c r="K588" s="7" t="s">
        <v>1335</v>
      </c>
    </row>
    <row r="589" spans="1:11" x14ac:dyDescent="0.3">
      <c r="A589" s="7" t="s">
        <v>1336</v>
      </c>
      <c r="B589" s="7" t="s">
        <v>1337</v>
      </c>
      <c r="C589" s="7"/>
      <c r="D589" s="7" t="s">
        <v>1329</v>
      </c>
      <c r="E589" s="8">
        <v>1799</v>
      </c>
      <c r="F589" s="8">
        <v>7990</v>
      </c>
      <c r="G589" s="9">
        <v>0.77</v>
      </c>
      <c r="H589" s="7">
        <v>3.8</v>
      </c>
      <c r="I589" s="8">
        <v>17833</v>
      </c>
      <c r="J589" s="7" t="s">
        <v>1338</v>
      </c>
      <c r="K589" s="7" t="s">
        <v>1339</v>
      </c>
    </row>
    <row r="590" spans="1:11" x14ac:dyDescent="0.3">
      <c r="A590" s="7" t="s">
        <v>2092</v>
      </c>
      <c r="B590" s="7" t="s">
        <v>2093</v>
      </c>
      <c r="C590" s="7"/>
      <c r="D590" s="7" t="s">
        <v>2094</v>
      </c>
      <c r="E590" s="7">
        <v>289</v>
      </c>
      <c r="F590" s="7">
        <v>650</v>
      </c>
      <c r="G590" s="9">
        <v>0.56000000000000005</v>
      </c>
      <c r="H590" s="7">
        <v>4.3</v>
      </c>
      <c r="I590" s="8">
        <v>253105</v>
      </c>
      <c r="J590" s="7" t="s">
        <v>2095</v>
      </c>
      <c r="K590" s="7" t="s">
        <v>2096</v>
      </c>
    </row>
    <row r="591" spans="1:11" x14ac:dyDescent="0.3">
      <c r="A591" s="7" t="s">
        <v>2097</v>
      </c>
      <c r="B591" s="7" t="s">
        <v>2098</v>
      </c>
      <c r="C591" s="7" t="str">
        <f>_xlfn.TEXTBEFORE(B591, "Mouse") &amp; "Mouse"</f>
        <v>Logitech B170 Wireless Mouse</v>
      </c>
      <c r="D591" s="7" t="s">
        <v>2099</v>
      </c>
      <c r="E591" s="7">
        <v>599</v>
      </c>
      <c r="F591" s="7">
        <v>895</v>
      </c>
      <c r="G591" s="9">
        <v>0.33</v>
      </c>
      <c r="H591" s="7">
        <v>4.4000000000000004</v>
      </c>
      <c r="I591" s="8">
        <v>61314</v>
      </c>
      <c r="J591" s="7" t="s">
        <v>2100</v>
      </c>
      <c r="K591" s="7" t="s">
        <v>2101</v>
      </c>
    </row>
    <row r="592" spans="1:11" x14ac:dyDescent="0.3">
      <c r="A592" s="7" t="s">
        <v>2102</v>
      </c>
      <c r="B592" s="7" t="s">
        <v>2103</v>
      </c>
      <c r="C592" s="7" t="s">
        <v>2104</v>
      </c>
      <c r="D592" s="7" t="s">
        <v>2105</v>
      </c>
      <c r="E592" s="7">
        <v>217</v>
      </c>
      <c r="F592" s="7">
        <v>237</v>
      </c>
      <c r="G592" s="9">
        <v>0.08</v>
      </c>
      <c r="H592" s="7">
        <v>3.8</v>
      </c>
      <c r="I592" s="8">
        <v>7354</v>
      </c>
      <c r="J592" s="7" t="s">
        <v>2106</v>
      </c>
      <c r="K592" s="7" t="s">
        <v>2107</v>
      </c>
    </row>
    <row r="593" spans="1:11" x14ac:dyDescent="0.3">
      <c r="A593" s="7" t="s">
        <v>2108</v>
      </c>
      <c r="B593" s="7" t="s">
        <v>2109</v>
      </c>
      <c r="C593" s="7"/>
      <c r="D593" s="7" t="s">
        <v>1380</v>
      </c>
      <c r="E593" s="8">
        <v>1299</v>
      </c>
      <c r="F593" s="8">
        <v>2990</v>
      </c>
      <c r="G593" s="9">
        <v>0.56999999999999995</v>
      </c>
      <c r="H593" s="7">
        <v>3.8</v>
      </c>
      <c r="I593" s="8">
        <v>180998</v>
      </c>
      <c r="J593" s="7" t="s">
        <v>2110</v>
      </c>
      <c r="K593" s="7" t="s">
        <v>2111</v>
      </c>
    </row>
    <row r="594" spans="1:11" x14ac:dyDescent="0.3">
      <c r="A594" s="7" t="s">
        <v>2112</v>
      </c>
      <c r="B594" s="7" t="s">
        <v>2113</v>
      </c>
      <c r="C594" s="7"/>
      <c r="D594" s="7" t="s">
        <v>2114</v>
      </c>
      <c r="E594" s="7">
        <v>263</v>
      </c>
      <c r="F594" s="7">
        <v>699</v>
      </c>
      <c r="G594" s="9">
        <v>0.62</v>
      </c>
      <c r="H594" s="7">
        <v>3.5</v>
      </c>
      <c r="I594" s="7">
        <v>690</v>
      </c>
      <c r="J594" s="7" t="s">
        <v>2115</v>
      </c>
      <c r="K594" s="7" t="s">
        <v>2116</v>
      </c>
    </row>
    <row r="595" spans="1:11" x14ac:dyDescent="0.3">
      <c r="A595" s="7" t="s">
        <v>1360</v>
      </c>
      <c r="B595" s="7" t="s">
        <v>1361</v>
      </c>
      <c r="C595" s="7"/>
      <c r="D595" s="7" t="s">
        <v>1362</v>
      </c>
      <c r="E595" s="7">
        <v>569</v>
      </c>
      <c r="F595" s="8">
        <v>1000</v>
      </c>
      <c r="G595" s="9">
        <v>0.43</v>
      </c>
      <c r="H595" s="7">
        <v>4.4000000000000004</v>
      </c>
      <c r="I595" s="8">
        <v>67262</v>
      </c>
      <c r="J595" s="7" t="s">
        <v>1363</v>
      </c>
      <c r="K595" s="7" t="s">
        <v>1364</v>
      </c>
    </row>
    <row r="596" spans="1:11" x14ac:dyDescent="0.3">
      <c r="A596" s="7" t="s">
        <v>1365</v>
      </c>
      <c r="B596" s="7" t="s">
        <v>1366</v>
      </c>
      <c r="C596" s="7"/>
      <c r="D596" s="7" t="s">
        <v>1329</v>
      </c>
      <c r="E596" s="8">
        <v>1999</v>
      </c>
      <c r="F596" s="8">
        <v>4999</v>
      </c>
      <c r="G596" s="9">
        <v>0.6</v>
      </c>
      <c r="H596" s="7">
        <v>4.0999999999999996</v>
      </c>
      <c r="I596" s="8">
        <v>10689</v>
      </c>
      <c r="J596" s="7" t="s">
        <v>1367</v>
      </c>
      <c r="K596" s="7" t="s">
        <v>1368</v>
      </c>
    </row>
    <row r="597" spans="1:11" x14ac:dyDescent="0.3">
      <c r="A597" s="7" t="s">
        <v>2117</v>
      </c>
      <c r="B597" s="7" t="s">
        <v>2118</v>
      </c>
      <c r="C597" s="7"/>
      <c r="D597" s="7" t="s">
        <v>1380</v>
      </c>
      <c r="E597" s="8">
        <v>1399</v>
      </c>
      <c r="F597" s="8">
        <v>3990</v>
      </c>
      <c r="G597" s="9">
        <v>0.65</v>
      </c>
      <c r="H597" s="7">
        <v>4.0999999999999996</v>
      </c>
      <c r="I597" s="8">
        <v>141841</v>
      </c>
      <c r="J597" s="7" t="s">
        <v>2119</v>
      </c>
      <c r="K597" s="7" t="s">
        <v>2120</v>
      </c>
    </row>
    <row r="598" spans="1:11" x14ac:dyDescent="0.3">
      <c r="A598" s="7" t="s">
        <v>2121</v>
      </c>
      <c r="B598" s="7" t="s">
        <v>2122</v>
      </c>
      <c r="C598" s="7"/>
      <c r="D598" s="7" t="s">
        <v>2123</v>
      </c>
      <c r="E598" s="7">
        <v>349</v>
      </c>
      <c r="F598" s="8">
        <v>1499</v>
      </c>
      <c r="G598" s="9">
        <v>0.77</v>
      </c>
      <c r="H598" s="7">
        <v>4.3</v>
      </c>
      <c r="I598" s="8">
        <v>24791</v>
      </c>
      <c r="J598" s="7" t="s">
        <v>2124</v>
      </c>
      <c r="K598" s="7" t="s">
        <v>2125</v>
      </c>
    </row>
    <row r="599" spans="1:11" x14ac:dyDescent="0.3">
      <c r="A599" s="7" t="s">
        <v>2126</v>
      </c>
      <c r="B599" s="7" t="s">
        <v>2127</v>
      </c>
      <c r="C599" s="7"/>
      <c r="D599" s="7" t="s">
        <v>1380</v>
      </c>
      <c r="E599" s="7">
        <v>149</v>
      </c>
      <c r="F599" s="7">
        <v>399</v>
      </c>
      <c r="G599" s="9">
        <v>0.63</v>
      </c>
      <c r="H599" s="7">
        <v>3.5</v>
      </c>
      <c r="I599" s="8">
        <v>21764</v>
      </c>
      <c r="J599" s="7" t="s">
        <v>2128</v>
      </c>
      <c r="K599" s="7" t="s">
        <v>2129</v>
      </c>
    </row>
    <row r="600" spans="1:11" x14ac:dyDescent="0.3">
      <c r="A600" s="7" t="s">
        <v>1378</v>
      </c>
      <c r="B600" s="7" t="s">
        <v>1379</v>
      </c>
      <c r="C600" s="7"/>
      <c r="D600" s="7" t="s">
        <v>1380</v>
      </c>
      <c r="E600" s="7">
        <v>599</v>
      </c>
      <c r="F600" s="7">
        <v>999</v>
      </c>
      <c r="G600" s="9">
        <v>0.4</v>
      </c>
      <c r="H600" s="7">
        <v>4.0999999999999996</v>
      </c>
      <c r="I600" s="8">
        <v>192587</v>
      </c>
      <c r="J600" s="7" t="s">
        <v>1381</v>
      </c>
      <c r="K600" s="7" t="s">
        <v>1382</v>
      </c>
    </row>
    <row r="601" spans="1:11" x14ac:dyDescent="0.3">
      <c r="A601" s="7" t="s">
        <v>2130</v>
      </c>
      <c r="B601" s="7" t="s">
        <v>2131</v>
      </c>
      <c r="C601" s="7"/>
      <c r="D601" s="7" t="s">
        <v>1931</v>
      </c>
      <c r="E601" s="8">
        <v>1220</v>
      </c>
      <c r="F601" s="8">
        <v>3990</v>
      </c>
      <c r="G601" s="9">
        <v>0.69</v>
      </c>
      <c r="H601" s="7">
        <v>4.0999999999999996</v>
      </c>
      <c r="I601" s="8">
        <v>107151</v>
      </c>
      <c r="J601" s="7" t="s">
        <v>2132</v>
      </c>
      <c r="K601" s="7" t="s">
        <v>2133</v>
      </c>
    </row>
    <row r="602" spans="1:11" x14ac:dyDescent="0.3">
      <c r="A602" s="7" t="s">
        <v>1374</v>
      </c>
      <c r="B602" s="7" t="s">
        <v>1375</v>
      </c>
      <c r="C602" s="7"/>
      <c r="D602" s="7" t="s">
        <v>1329</v>
      </c>
      <c r="E602" s="8">
        <v>1499</v>
      </c>
      <c r="F602" s="8">
        <v>6990</v>
      </c>
      <c r="G602" s="9">
        <v>0.79</v>
      </c>
      <c r="H602" s="7">
        <v>3.9</v>
      </c>
      <c r="I602" s="8">
        <v>21797</v>
      </c>
      <c r="J602" s="7" t="s">
        <v>2134</v>
      </c>
      <c r="K602" s="7" t="s">
        <v>2135</v>
      </c>
    </row>
    <row r="603" spans="1:11" x14ac:dyDescent="0.3">
      <c r="A603" s="7" t="s">
        <v>2136</v>
      </c>
      <c r="B603" s="7" t="s">
        <v>2137</v>
      </c>
      <c r="C603" s="7"/>
      <c r="D603" s="7" t="s">
        <v>1380</v>
      </c>
      <c r="E603" s="7">
        <v>499</v>
      </c>
      <c r="F603" s="7">
        <v>999</v>
      </c>
      <c r="G603" s="9">
        <v>0.5</v>
      </c>
      <c r="H603" s="7">
        <v>3.9</v>
      </c>
      <c r="I603" s="8">
        <v>92995</v>
      </c>
      <c r="J603" s="7" t="s">
        <v>2138</v>
      </c>
      <c r="K603" s="7" t="s">
        <v>2139</v>
      </c>
    </row>
    <row r="604" spans="1:11" x14ac:dyDescent="0.3">
      <c r="A604" s="7" t="s">
        <v>2140</v>
      </c>
      <c r="B604" s="7" t="s">
        <v>2141</v>
      </c>
      <c r="C604" s="7" t="s">
        <v>2142</v>
      </c>
      <c r="D604" s="7" t="s">
        <v>1564</v>
      </c>
      <c r="E604" s="7">
        <v>99</v>
      </c>
      <c r="F604" s="7">
        <v>999</v>
      </c>
      <c r="G604" s="9">
        <v>0.9</v>
      </c>
      <c r="H604" s="7">
        <v>4.0999999999999996</v>
      </c>
      <c r="I604" s="8">
        <v>8751</v>
      </c>
      <c r="J604" s="7" t="s">
        <v>2143</v>
      </c>
      <c r="K604" s="7" t="s">
        <v>2144</v>
      </c>
    </row>
    <row r="605" spans="1:11" x14ac:dyDescent="0.3">
      <c r="A605" s="7" t="s">
        <v>1395</v>
      </c>
      <c r="B605" s="7" t="s">
        <v>1396</v>
      </c>
      <c r="C605" s="7"/>
      <c r="D605" s="7" t="s">
        <v>1397</v>
      </c>
      <c r="E605" s="7">
        <v>349</v>
      </c>
      <c r="F605" s="8">
        <v>1299</v>
      </c>
      <c r="G605" s="9">
        <v>0.73</v>
      </c>
      <c r="H605" s="7">
        <v>4</v>
      </c>
      <c r="I605" s="8">
        <v>14283</v>
      </c>
      <c r="J605" s="7" t="s">
        <v>1398</v>
      </c>
      <c r="K605" s="7" t="s">
        <v>1399</v>
      </c>
    </row>
    <row r="606" spans="1:11" x14ac:dyDescent="0.3">
      <c r="A606" s="7" t="s">
        <v>2145</v>
      </c>
      <c r="B606" s="7" t="s">
        <v>2146</v>
      </c>
      <c r="C606" s="7"/>
      <c r="D606" s="7" t="s">
        <v>2094</v>
      </c>
      <c r="E606" s="7">
        <v>475</v>
      </c>
      <c r="F606" s="8">
        <v>1500</v>
      </c>
      <c r="G606" s="9">
        <v>0.68</v>
      </c>
      <c r="H606" s="7">
        <v>4.2</v>
      </c>
      <c r="I606" s="8">
        <v>64273</v>
      </c>
      <c r="J606" s="7" t="s">
        <v>2147</v>
      </c>
      <c r="K606" s="7" t="s">
        <v>2148</v>
      </c>
    </row>
    <row r="607" spans="1:11" x14ac:dyDescent="0.3">
      <c r="A607" s="7" t="s">
        <v>2149</v>
      </c>
      <c r="B607" s="7" t="s">
        <v>2150</v>
      </c>
      <c r="C607" s="7" t="str">
        <f t="shared" ref="C607:C608" si="0">_xlfn.TEXTBEFORE(B607, "Mouse") &amp; "Mouse"</f>
        <v>HP X1000 Wired USB Mouse</v>
      </c>
      <c r="D607" s="7" t="s">
        <v>2099</v>
      </c>
      <c r="E607" s="7">
        <v>269</v>
      </c>
      <c r="F607" s="7">
        <v>649</v>
      </c>
      <c r="G607" s="9">
        <v>0.59</v>
      </c>
      <c r="H607" s="7">
        <v>4.3</v>
      </c>
      <c r="I607" s="8">
        <v>54315</v>
      </c>
      <c r="J607" s="7" t="s">
        <v>2151</v>
      </c>
      <c r="K607" s="7" t="s">
        <v>2152</v>
      </c>
    </row>
    <row r="608" spans="1:11" x14ac:dyDescent="0.3">
      <c r="A608" s="7" t="s">
        <v>2153</v>
      </c>
      <c r="B608" s="7" t="s">
        <v>2154</v>
      </c>
      <c r="C608" s="7" t="str">
        <f t="shared" si="0"/>
        <v>Portronics Toad 23 Wireless Optical Mouse</v>
      </c>
      <c r="D608" s="7" t="s">
        <v>2099</v>
      </c>
      <c r="E608" s="7">
        <v>299</v>
      </c>
      <c r="F608" s="7">
        <v>599</v>
      </c>
      <c r="G608" s="9">
        <v>0.5</v>
      </c>
      <c r="H608" s="7">
        <v>4.0999999999999996</v>
      </c>
      <c r="I608" s="8">
        <v>1597</v>
      </c>
      <c r="J608" s="7" t="s">
        <v>2155</v>
      </c>
      <c r="K608" s="7" t="s">
        <v>2156</v>
      </c>
    </row>
    <row r="609" spans="1:11" x14ac:dyDescent="0.3">
      <c r="A609" s="7" t="s">
        <v>1424</v>
      </c>
      <c r="B609" s="7" t="s">
        <v>1425</v>
      </c>
      <c r="C609" s="7"/>
      <c r="D609" s="7" t="s">
        <v>1329</v>
      </c>
      <c r="E609" s="8">
        <v>1599</v>
      </c>
      <c r="F609" s="8">
        <v>3999</v>
      </c>
      <c r="G609" s="9">
        <v>0.6</v>
      </c>
      <c r="H609" s="7">
        <v>4</v>
      </c>
      <c r="I609" s="8">
        <v>30254</v>
      </c>
      <c r="J609" s="7" t="s">
        <v>2050</v>
      </c>
      <c r="K609" s="7" t="s">
        <v>2051</v>
      </c>
    </row>
    <row r="610" spans="1:11" x14ac:dyDescent="0.3">
      <c r="A610" s="7" t="s">
        <v>1428</v>
      </c>
      <c r="B610" s="7" t="s">
        <v>1429</v>
      </c>
      <c r="C610" s="7"/>
      <c r="D610" s="7" t="s">
        <v>1329</v>
      </c>
      <c r="E610" s="8">
        <v>1499</v>
      </c>
      <c r="F610" s="8">
        <v>7999</v>
      </c>
      <c r="G610" s="9">
        <v>0.81</v>
      </c>
      <c r="H610" s="7">
        <v>4.2</v>
      </c>
      <c r="I610" s="8">
        <v>22638</v>
      </c>
      <c r="J610" s="7" t="s">
        <v>1430</v>
      </c>
      <c r="K610" s="7" t="s">
        <v>1431</v>
      </c>
    </row>
    <row r="611" spans="1:11" x14ac:dyDescent="0.3">
      <c r="A611" s="7" t="s">
        <v>2157</v>
      </c>
      <c r="B611" s="7" t="s">
        <v>2158</v>
      </c>
      <c r="C611" s="7"/>
      <c r="D611" s="7" t="s">
        <v>1380</v>
      </c>
      <c r="E611" s="7">
        <v>329</v>
      </c>
      <c r="F611" s="7">
        <v>999</v>
      </c>
      <c r="G611" s="9">
        <v>0.67</v>
      </c>
      <c r="H611" s="7">
        <v>3.9</v>
      </c>
      <c r="I611" s="8">
        <v>77027</v>
      </c>
      <c r="J611" s="7" t="s">
        <v>2159</v>
      </c>
      <c r="K611" s="7" t="s">
        <v>2160</v>
      </c>
    </row>
    <row r="612" spans="1:11" x14ac:dyDescent="0.3">
      <c r="A612" s="7" t="s">
        <v>2161</v>
      </c>
      <c r="B612" s="7" t="s">
        <v>2162</v>
      </c>
      <c r="C612" s="7" t="str">
        <f>_xlfn.TEXTBEFORE(B612, "Keyboard") &amp; "Keyboard"</f>
        <v>Dell KB216 Wired Multimedia USB Keyboard</v>
      </c>
      <c r="D612" s="7" t="s">
        <v>2163</v>
      </c>
      <c r="E612" s="7">
        <v>549</v>
      </c>
      <c r="F612" s="8">
        <v>1799</v>
      </c>
      <c r="G612" s="9">
        <v>0.69</v>
      </c>
      <c r="H612" s="7">
        <v>4.3</v>
      </c>
      <c r="I612" s="8">
        <v>28829</v>
      </c>
      <c r="J612" s="7" t="s">
        <v>2164</v>
      </c>
      <c r="K612" s="7" t="s">
        <v>2165</v>
      </c>
    </row>
    <row r="613" spans="1:11" x14ac:dyDescent="0.3">
      <c r="A613" s="7" t="s">
        <v>1443</v>
      </c>
      <c r="B613" s="7" t="s">
        <v>1444</v>
      </c>
      <c r="C613" s="7"/>
      <c r="D613" s="7" t="s">
        <v>1329</v>
      </c>
      <c r="E613" s="8">
        <v>2199</v>
      </c>
      <c r="F613" s="8">
        <v>9999</v>
      </c>
      <c r="G613" s="9">
        <v>0.78</v>
      </c>
      <c r="H613" s="7">
        <v>4.2</v>
      </c>
      <c r="I613" s="8">
        <v>29478</v>
      </c>
      <c r="J613" s="7" t="s">
        <v>2166</v>
      </c>
      <c r="K613" s="7" t="s">
        <v>2167</v>
      </c>
    </row>
    <row r="614" spans="1:11" x14ac:dyDescent="0.3">
      <c r="A614" s="7" t="s">
        <v>2168</v>
      </c>
      <c r="B614" s="7" t="s">
        <v>2169</v>
      </c>
      <c r="C614" s="7" t="str">
        <f>_xlfn.TEXTBEFORE(B614, "Mouse") &amp; "Mouse"</f>
        <v>Dell MS116 1000Dpi USB Wired Optical Mouse</v>
      </c>
      <c r="D614" s="7" t="s">
        <v>2099</v>
      </c>
      <c r="E614" s="7">
        <v>299</v>
      </c>
      <c r="F614" s="7">
        <v>650</v>
      </c>
      <c r="G614" s="9">
        <v>0.54</v>
      </c>
      <c r="H614" s="7">
        <v>4.5</v>
      </c>
      <c r="I614" s="8">
        <v>33176</v>
      </c>
      <c r="J614" s="7" t="s">
        <v>2170</v>
      </c>
      <c r="K614" s="7" t="s">
        <v>2171</v>
      </c>
    </row>
    <row r="615" spans="1:11" x14ac:dyDescent="0.3">
      <c r="A615" s="7" t="s">
        <v>2172</v>
      </c>
      <c r="B615" s="7" t="s">
        <v>2173</v>
      </c>
      <c r="C615" s="7"/>
      <c r="D615" s="7" t="s">
        <v>2174</v>
      </c>
      <c r="E615" s="7">
        <v>798</v>
      </c>
      <c r="F615" s="8">
        <v>1995</v>
      </c>
      <c r="G615" s="9">
        <v>0.6</v>
      </c>
      <c r="H615" s="7">
        <v>4</v>
      </c>
      <c r="I615" s="8">
        <v>68664</v>
      </c>
      <c r="J615" s="7" t="s">
        <v>2175</v>
      </c>
      <c r="K615" s="7" t="s">
        <v>2176</v>
      </c>
    </row>
    <row r="616" spans="1:11" x14ac:dyDescent="0.3">
      <c r="A616" s="7" t="s">
        <v>11</v>
      </c>
      <c r="B616" s="7" t="s">
        <v>12</v>
      </c>
      <c r="C616" s="7"/>
      <c r="D616" s="7" t="s">
        <v>14</v>
      </c>
      <c r="E616" s="7">
        <v>399</v>
      </c>
      <c r="F616" s="8">
        <v>1099</v>
      </c>
      <c r="G616" s="9">
        <v>0.64</v>
      </c>
      <c r="H616" s="7">
        <v>4.2</v>
      </c>
      <c r="I616" s="8">
        <v>24269</v>
      </c>
      <c r="J616" s="7" t="s">
        <v>15</v>
      </c>
      <c r="K616" s="7" t="s">
        <v>369</v>
      </c>
    </row>
    <row r="617" spans="1:11" x14ac:dyDescent="0.3">
      <c r="A617" s="7" t="s">
        <v>2177</v>
      </c>
      <c r="B617" s="7" t="s">
        <v>2178</v>
      </c>
      <c r="C617" s="7"/>
      <c r="D617" s="7" t="s">
        <v>2179</v>
      </c>
      <c r="E617" s="7">
        <v>266</v>
      </c>
      <c r="F617" s="7">
        <v>315</v>
      </c>
      <c r="G617" s="9">
        <v>0.16</v>
      </c>
      <c r="H617" s="7">
        <v>4.5</v>
      </c>
      <c r="I617" s="8">
        <v>28030</v>
      </c>
      <c r="J617" s="7" t="s">
        <v>2180</v>
      </c>
      <c r="K617" s="7" t="s">
        <v>2181</v>
      </c>
    </row>
    <row r="618" spans="1:11" x14ac:dyDescent="0.3">
      <c r="A618" s="7" t="s">
        <v>2182</v>
      </c>
      <c r="B618" s="7" t="s">
        <v>2183</v>
      </c>
      <c r="C618" s="7"/>
      <c r="D618" s="7" t="s">
        <v>2184</v>
      </c>
      <c r="E618" s="7">
        <v>50</v>
      </c>
      <c r="F618" s="7">
        <v>50</v>
      </c>
      <c r="G618" s="9">
        <v>0</v>
      </c>
      <c r="H618" s="7">
        <v>4.3</v>
      </c>
      <c r="I618" s="8">
        <v>5792</v>
      </c>
      <c r="J618" s="7" t="s">
        <v>2185</v>
      </c>
      <c r="K618" s="7" t="s">
        <v>2186</v>
      </c>
    </row>
    <row r="619" spans="1:11" x14ac:dyDescent="0.3">
      <c r="A619" s="7" t="s">
        <v>2187</v>
      </c>
      <c r="B619" s="7" t="s">
        <v>2188</v>
      </c>
      <c r="C619" s="7"/>
      <c r="D619" s="7" t="s">
        <v>2189</v>
      </c>
      <c r="E619" s="7">
        <v>130</v>
      </c>
      <c r="F619" s="7">
        <v>165</v>
      </c>
      <c r="G619" s="9">
        <v>0.21</v>
      </c>
      <c r="H619" s="7">
        <v>3.9</v>
      </c>
      <c r="I619" s="8">
        <v>14778</v>
      </c>
      <c r="J619" s="7" t="s">
        <v>2190</v>
      </c>
      <c r="K619" s="7" t="s">
        <v>2191</v>
      </c>
    </row>
    <row r="620" spans="1:11" x14ac:dyDescent="0.3">
      <c r="A620" s="7" t="s">
        <v>2192</v>
      </c>
      <c r="B620" s="7" t="s">
        <v>2193</v>
      </c>
      <c r="C620" s="7"/>
      <c r="D620" s="7" t="s">
        <v>1380</v>
      </c>
      <c r="E620" s="7">
        <v>449</v>
      </c>
      <c r="F620" s="8">
        <v>1290</v>
      </c>
      <c r="G620" s="9">
        <v>0.65</v>
      </c>
      <c r="H620" s="7">
        <v>4.0999999999999996</v>
      </c>
      <c r="I620" s="8">
        <v>91770</v>
      </c>
      <c r="J620" s="7" t="s">
        <v>2194</v>
      </c>
      <c r="K620" s="7" t="s">
        <v>2195</v>
      </c>
    </row>
    <row r="621" spans="1:11" x14ac:dyDescent="0.3">
      <c r="A621" s="7" t="s">
        <v>1467</v>
      </c>
      <c r="B621" s="7" t="s">
        <v>1468</v>
      </c>
      <c r="C621" s="7"/>
      <c r="D621" s="7" t="s">
        <v>1329</v>
      </c>
      <c r="E621" s="8">
        <v>3999</v>
      </c>
      <c r="F621" s="8">
        <v>16999</v>
      </c>
      <c r="G621" s="9">
        <v>0.76</v>
      </c>
      <c r="H621" s="7">
        <v>4.3</v>
      </c>
      <c r="I621" s="8">
        <v>17162</v>
      </c>
      <c r="J621" s="7" t="s">
        <v>1469</v>
      </c>
      <c r="K621" s="7" t="s">
        <v>1470</v>
      </c>
    </row>
    <row r="622" spans="1:11" x14ac:dyDescent="0.3">
      <c r="A622" s="7" t="s">
        <v>2196</v>
      </c>
      <c r="B622" s="7" t="s">
        <v>2197</v>
      </c>
      <c r="C622" s="7"/>
      <c r="D622" s="7" t="s">
        <v>1380</v>
      </c>
      <c r="E622" s="7">
        <v>399</v>
      </c>
      <c r="F622" s="8">
        <v>1290</v>
      </c>
      <c r="G622" s="9">
        <v>0.69</v>
      </c>
      <c r="H622" s="7">
        <v>4.2</v>
      </c>
      <c r="I622" s="7">
        <v>206</v>
      </c>
      <c r="J622" s="7" t="s">
        <v>2198</v>
      </c>
      <c r="K622" s="7" t="s">
        <v>2199</v>
      </c>
    </row>
    <row r="623" spans="1:11" x14ac:dyDescent="0.3">
      <c r="A623" s="7" t="s">
        <v>2200</v>
      </c>
      <c r="B623" s="7" t="s">
        <v>2201</v>
      </c>
      <c r="C623" s="7" t="str">
        <f>_xlfn.TEXTBEFORE(B623, "Keyboard and Mouse Set") &amp; "Keyboard and Mouse Set"</f>
        <v>Dell USB Wireless Keyboard and Mouse Set</v>
      </c>
      <c r="D623" s="7" t="s">
        <v>2202</v>
      </c>
      <c r="E623" s="8">
        <v>1399</v>
      </c>
      <c r="F623" s="8">
        <v>2498</v>
      </c>
      <c r="G623" s="9">
        <v>0.44</v>
      </c>
      <c r="H623" s="7">
        <v>4.2</v>
      </c>
      <c r="I623" s="8">
        <v>33717</v>
      </c>
      <c r="J623" s="7" t="s">
        <v>2203</v>
      </c>
      <c r="K623" s="7" t="s">
        <v>2204</v>
      </c>
    </row>
    <row r="624" spans="1:11" x14ac:dyDescent="0.3">
      <c r="A624" s="7" t="s">
        <v>17</v>
      </c>
      <c r="B624" s="7" t="s">
        <v>18</v>
      </c>
      <c r="C624" s="7"/>
      <c r="D624" s="7" t="s">
        <v>14</v>
      </c>
      <c r="E624" s="7">
        <v>199</v>
      </c>
      <c r="F624" s="7">
        <v>349</v>
      </c>
      <c r="G624" s="9">
        <v>0.43</v>
      </c>
      <c r="H624" s="7">
        <v>4</v>
      </c>
      <c r="I624" s="8">
        <v>43994</v>
      </c>
      <c r="J624" s="7" t="s">
        <v>20</v>
      </c>
      <c r="K624" s="7" t="s">
        <v>21</v>
      </c>
    </row>
    <row r="625" spans="1:11" x14ac:dyDescent="0.3">
      <c r="A625" s="7" t="s">
        <v>22</v>
      </c>
      <c r="B625" s="7" t="s">
        <v>23</v>
      </c>
      <c r="C625" s="7"/>
      <c r="D625" s="7" t="s">
        <v>14</v>
      </c>
      <c r="E625" s="7">
        <v>199</v>
      </c>
      <c r="F625" s="7">
        <v>999</v>
      </c>
      <c r="G625" s="9">
        <v>0.8</v>
      </c>
      <c r="H625" s="7">
        <v>3.9</v>
      </c>
      <c r="I625" s="8">
        <v>7928</v>
      </c>
      <c r="J625" s="7" t="s">
        <v>25</v>
      </c>
      <c r="K625" s="7" t="s">
        <v>26</v>
      </c>
    </row>
    <row r="626" spans="1:11" x14ac:dyDescent="0.3">
      <c r="A626" s="7" t="s">
        <v>1471</v>
      </c>
      <c r="B626" s="7" t="s">
        <v>1472</v>
      </c>
      <c r="C626" s="7"/>
      <c r="D626" s="7" t="s">
        <v>1329</v>
      </c>
      <c r="E626" s="8">
        <v>2998</v>
      </c>
      <c r="F626" s="8">
        <v>5999</v>
      </c>
      <c r="G626" s="9">
        <v>0.5</v>
      </c>
      <c r="H626" s="7">
        <v>4.0999999999999996</v>
      </c>
      <c r="I626" s="8">
        <v>5179</v>
      </c>
      <c r="J626" s="7" t="s">
        <v>2205</v>
      </c>
      <c r="K626" s="7" t="s">
        <v>2206</v>
      </c>
    </row>
    <row r="627" spans="1:11" x14ac:dyDescent="0.3">
      <c r="A627" s="7" t="s">
        <v>2207</v>
      </c>
      <c r="B627" s="7" t="s">
        <v>2208</v>
      </c>
      <c r="C627" s="7"/>
      <c r="D627" s="7" t="s">
        <v>2209</v>
      </c>
      <c r="E627" s="8">
        <v>4098</v>
      </c>
      <c r="F627" s="8">
        <v>4999</v>
      </c>
      <c r="G627" s="9">
        <v>0.18</v>
      </c>
      <c r="H627" s="7">
        <v>4.5</v>
      </c>
      <c r="I627" s="8">
        <v>50810</v>
      </c>
      <c r="J627" s="7" t="s">
        <v>2210</v>
      </c>
      <c r="K627" s="7" t="s">
        <v>2211</v>
      </c>
    </row>
    <row r="628" spans="1:11" x14ac:dyDescent="0.3">
      <c r="A628" s="7" t="s">
        <v>2212</v>
      </c>
      <c r="B628" s="7" t="s">
        <v>2213</v>
      </c>
      <c r="C628" s="7"/>
      <c r="D628" s="7" t="s">
        <v>2214</v>
      </c>
      <c r="E628" s="7">
        <v>499</v>
      </c>
      <c r="F628" s="8">
        <v>1999</v>
      </c>
      <c r="G628" s="9">
        <v>0.75</v>
      </c>
      <c r="H628" s="7">
        <v>3.7</v>
      </c>
      <c r="I628" s="8">
        <v>3369</v>
      </c>
      <c r="J628" s="7" t="s">
        <v>2215</v>
      </c>
      <c r="K628" s="7" t="s">
        <v>2216</v>
      </c>
    </row>
    <row r="629" spans="1:11" x14ac:dyDescent="0.3">
      <c r="A629" s="7" t="s">
        <v>2217</v>
      </c>
      <c r="B629" s="7" t="s">
        <v>2218</v>
      </c>
      <c r="C629" s="7" t="str">
        <f>_xlfn.TEXTBEFORE(B629, "Mouse") &amp; "Mouse"</f>
        <v>ZEBRONICS Zeb-Dash Plus 2.4GHz High Precision Wireless Mouse</v>
      </c>
      <c r="D629" s="7" t="s">
        <v>2099</v>
      </c>
      <c r="E629" s="7">
        <v>299</v>
      </c>
      <c r="F629" s="7">
        <v>449</v>
      </c>
      <c r="G629" s="9">
        <v>0.33</v>
      </c>
      <c r="H629" s="7">
        <v>3.5</v>
      </c>
      <c r="I629" s="8">
        <v>11827</v>
      </c>
      <c r="J629" s="7" t="s">
        <v>2219</v>
      </c>
      <c r="K629" s="7" t="s">
        <v>2220</v>
      </c>
    </row>
    <row r="630" spans="1:11" x14ac:dyDescent="0.3">
      <c r="A630" s="7" t="s">
        <v>27</v>
      </c>
      <c r="B630" s="7" t="s">
        <v>28</v>
      </c>
      <c r="C630" s="7"/>
      <c r="D630" s="7" t="s">
        <v>14</v>
      </c>
      <c r="E630" s="7">
        <v>329</v>
      </c>
      <c r="F630" s="7">
        <v>699</v>
      </c>
      <c r="G630" s="9">
        <v>0.53</v>
      </c>
      <c r="H630" s="7">
        <v>4.2</v>
      </c>
      <c r="I630" s="8">
        <v>94364</v>
      </c>
      <c r="J630" s="7" t="s">
        <v>30</v>
      </c>
      <c r="K630" s="7" t="s">
        <v>31</v>
      </c>
    </row>
    <row r="631" spans="1:11" x14ac:dyDescent="0.3">
      <c r="A631" s="7" t="s">
        <v>2221</v>
      </c>
      <c r="B631" s="7" t="s">
        <v>2222</v>
      </c>
      <c r="C631" s="7" t="str">
        <f>_xlfn.TEXTBEFORE(B631, "Keyboard and Mouse Set") &amp; "Keyboard and Mouse Set"</f>
        <v>Zebronics Zeb-Companion 107 USB Wireless Keyboard and Mouse Set</v>
      </c>
      <c r="D631" s="7" t="s">
        <v>2202</v>
      </c>
      <c r="E631" s="7">
        <v>699</v>
      </c>
      <c r="F631" s="7">
        <v>999</v>
      </c>
      <c r="G631" s="9">
        <v>0.3</v>
      </c>
      <c r="H631" s="7">
        <v>3.5</v>
      </c>
      <c r="I631" s="8">
        <v>15295</v>
      </c>
      <c r="J631" s="7" t="s">
        <v>2223</v>
      </c>
      <c r="K631" s="7" t="s">
        <v>2224</v>
      </c>
    </row>
    <row r="632" spans="1:11" x14ac:dyDescent="0.3">
      <c r="A632" s="7" t="s">
        <v>2225</v>
      </c>
      <c r="B632" s="7" t="s">
        <v>2226</v>
      </c>
      <c r="C632" s="7"/>
      <c r="D632" s="7" t="s">
        <v>2227</v>
      </c>
      <c r="E632" s="7">
        <v>799</v>
      </c>
      <c r="F632" s="8">
        <v>3990</v>
      </c>
      <c r="G632" s="9">
        <v>0.8</v>
      </c>
      <c r="H632" s="7">
        <v>4.3</v>
      </c>
      <c r="I632" s="8">
        <v>27139</v>
      </c>
      <c r="J632" s="7" t="s">
        <v>2228</v>
      </c>
      <c r="K632" s="7" t="s">
        <v>2229</v>
      </c>
    </row>
    <row r="633" spans="1:11" x14ac:dyDescent="0.3">
      <c r="A633" s="7" t="s">
        <v>2230</v>
      </c>
      <c r="B633" s="7" t="s">
        <v>2231</v>
      </c>
      <c r="C633" s="7"/>
      <c r="D633" s="7" t="s">
        <v>1380</v>
      </c>
      <c r="E633" s="8">
        <v>1399</v>
      </c>
      <c r="F633" s="8">
        <v>5499</v>
      </c>
      <c r="G633" s="9">
        <v>0.75</v>
      </c>
      <c r="H633" s="7">
        <v>3.9</v>
      </c>
      <c r="I633" s="8">
        <v>9504</v>
      </c>
      <c r="J633" s="7" t="s">
        <v>2232</v>
      </c>
      <c r="K633" s="7" t="s">
        <v>2233</v>
      </c>
    </row>
    <row r="634" spans="1:11" x14ac:dyDescent="0.3">
      <c r="A634" s="7" t="s">
        <v>32</v>
      </c>
      <c r="B634" s="7" t="s">
        <v>33</v>
      </c>
      <c r="C634" s="7"/>
      <c r="D634" s="7" t="s">
        <v>14</v>
      </c>
      <c r="E634" s="7">
        <v>154</v>
      </c>
      <c r="F634" s="7">
        <v>399</v>
      </c>
      <c r="G634" s="9">
        <v>0.61</v>
      </c>
      <c r="H634" s="7">
        <v>4.2</v>
      </c>
      <c r="I634" s="8">
        <v>16905</v>
      </c>
      <c r="J634" s="7" t="s">
        <v>35</v>
      </c>
      <c r="K634" s="7" t="s">
        <v>36</v>
      </c>
    </row>
    <row r="635" spans="1:11" x14ac:dyDescent="0.3">
      <c r="A635" s="7" t="s">
        <v>2234</v>
      </c>
      <c r="B635" s="7" t="s">
        <v>2235</v>
      </c>
      <c r="C635" s="7"/>
      <c r="D635" s="7" t="s">
        <v>2094</v>
      </c>
      <c r="E635" s="7">
        <v>519</v>
      </c>
      <c r="F635" s="8">
        <v>1350</v>
      </c>
      <c r="G635" s="9">
        <v>0.62</v>
      </c>
      <c r="H635" s="7">
        <v>4.3</v>
      </c>
      <c r="I635" s="8">
        <v>30058</v>
      </c>
      <c r="J635" s="7" t="s">
        <v>2236</v>
      </c>
      <c r="K635" s="7" t="s">
        <v>2237</v>
      </c>
    </row>
    <row r="636" spans="1:11" x14ac:dyDescent="0.3">
      <c r="A636" s="7" t="s">
        <v>1521</v>
      </c>
      <c r="B636" s="7" t="s">
        <v>1522</v>
      </c>
      <c r="C636" s="7"/>
      <c r="D636" s="7" t="s">
        <v>1329</v>
      </c>
      <c r="E636" s="8">
        <v>2299</v>
      </c>
      <c r="F636" s="8">
        <v>7990</v>
      </c>
      <c r="G636" s="9">
        <v>0.71</v>
      </c>
      <c r="H636" s="7">
        <v>4.2</v>
      </c>
      <c r="I636" s="8">
        <v>69619</v>
      </c>
      <c r="J636" s="7" t="s">
        <v>1523</v>
      </c>
      <c r="K636" s="7" t="s">
        <v>1524</v>
      </c>
    </row>
    <row r="637" spans="1:11" x14ac:dyDescent="0.3">
      <c r="A637" s="7" t="s">
        <v>1525</v>
      </c>
      <c r="B637" s="7" t="s">
        <v>1526</v>
      </c>
      <c r="C637" s="7"/>
      <c r="D637" s="7" t="s">
        <v>1527</v>
      </c>
      <c r="E637" s="7">
        <v>399</v>
      </c>
      <c r="F637" s="8">
        <v>1999</v>
      </c>
      <c r="G637" s="9">
        <v>0.8</v>
      </c>
      <c r="H637" s="7">
        <v>4</v>
      </c>
      <c r="I637" s="8">
        <v>3382</v>
      </c>
      <c r="J637" s="7" t="s">
        <v>1528</v>
      </c>
      <c r="K637" s="7" t="s">
        <v>1529</v>
      </c>
    </row>
    <row r="638" spans="1:11" x14ac:dyDescent="0.3">
      <c r="A638" s="7" t="s">
        <v>2238</v>
      </c>
      <c r="B638" s="7" t="s">
        <v>2239</v>
      </c>
      <c r="C638" s="7"/>
      <c r="D638" s="7" t="s">
        <v>1380</v>
      </c>
      <c r="E638" s="8">
        <v>1499</v>
      </c>
      <c r="F638" s="8">
        <v>3990</v>
      </c>
      <c r="G638" s="9">
        <v>0.62</v>
      </c>
      <c r="H638" s="7">
        <v>4.0999999999999996</v>
      </c>
      <c r="I638" s="8">
        <v>109864</v>
      </c>
      <c r="J638" s="7" t="s">
        <v>2240</v>
      </c>
      <c r="K638" s="7" t="s">
        <v>2241</v>
      </c>
    </row>
    <row r="639" spans="1:11" x14ac:dyDescent="0.3">
      <c r="A639" s="7" t="s">
        <v>2242</v>
      </c>
      <c r="B639" s="7" t="s">
        <v>2243</v>
      </c>
      <c r="C639" s="7"/>
      <c r="D639" s="7" t="s">
        <v>2244</v>
      </c>
      <c r="E639" s="8">
        <v>1295</v>
      </c>
      <c r="F639" s="8">
        <v>1295</v>
      </c>
      <c r="G639" s="9">
        <v>0</v>
      </c>
      <c r="H639" s="7">
        <v>4.5</v>
      </c>
      <c r="I639" s="8">
        <v>5760</v>
      </c>
      <c r="J639" s="7" t="s">
        <v>2245</v>
      </c>
      <c r="K639" s="7" t="s">
        <v>2246</v>
      </c>
    </row>
    <row r="640" spans="1:11" x14ac:dyDescent="0.3">
      <c r="A640" s="7" t="s">
        <v>2247</v>
      </c>
      <c r="B640" s="7" t="s">
        <v>2248</v>
      </c>
      <c r="C640" s="7"/>
      <c r="D640" s="7" t="s">
        <v>2249</v>
      </c>
      <c r="E640" s="8">
        <v>1889</v>
      </c>
      <c r="F640" s="8">
        <v>5499</v>
      </c>
      <c r="G640" s="9">
        <v>0.66</v>
      </c>
      <c r="H640" s="7">
        <v>4.2</v>
      </c>
      <c r="I640" s="8">
        <v>49551</v>
      </c>
      <c r="J640" s="7" t="s">
        <v>2250</v>
      </c>
      <c r="K640" s="7" t="s">
        <v>2251</v>
      </c>
    </row>
    <row r="641" spans="1:11" x14ac:dyDescent="0.3">
      <c r="A641" s="7" t="s">
        <v>2252</v>
      </c>
      <c r="B641" s="7" t="s">
        <v>2253</v>
      </c>
      <c r="C641" s="7"/>
      <c r="D641" s="7" t="s">
        <v>1380</v>
      </c>
      <c r="E641" s="7">
        <v>455</v>
      </c>
      <c r="F641" s="8">
        <v>1490</v>
      </c>
      <c r="G641" s="9">
        <v>0.69</v>
      </c>
      <c r="H641" s="7">
        <v>4.0999999999999996</v>
      </c>
      <c r="I641" s="8">
        <v>161677</v>
      </c>
      <c r="J641" s="7" t="s">
        <v>2254</v>
      </c>
      <c r="K641" s="7" t="s">
        <v>2255</v>
      </c>
    </row>
    <row r="642" spans="1:11" x14ac:dyDescent="0.3">
      <c r="A642" s="7" t="s">
        <v>2256</v>
      </c>
      <c r="B642" s="7" t="s">
        <v>2257</v>
      </c>
      <c r="C642" s="7"/>
      <c r="D642" s="7" t="s">
        <v>2258</v>
      </c>
      <c r="E642" s="7">
        <v>399</v>
      </c>
      <c r="F642" s="7">
        <v>995</v>
      </c>
      <c r="G642" s="9">
        <v>0.6</v>
      </c>
      <c r="H642" s="7">
        <v>3.9</v>
      </c>
      <c r="I642" s="8">
        <v>21372</v>
      </c>
      <c r="J642" s="7" t="s">
        <v>2259</v>
      </c>
      <c r="K642" s="7" t="s">
        <v>2260</v>
      </c>
    </row>
    <row r="643" spans="1:11" x14ac:dyDescent="0.3">
      <c r="A643" s="7" t="s">
        <v>1530</v>
      </c>
      <c r="B643" s="7" t="s">
        <v>1531</v>
      </c>
      <c r="C643" s="7"/>
      <c r="D643" s="7" t="s">
        <v>1362</v>
      </c>
      <c r="E643" s="8">
        <v>1059</v>
      </c>
      <c r="F643" s="8">
        <v>3999</v>
      </c>
      <c r="G643" s="9">
        <v>0.74</v>
      </c>
      <c r="H643" s="7">
        <v>4.3</v>
      </c>
      <c r="I643" s="8">
        <v>140035</v>
      </c>
      <c r="J643" s="7" t="s">
        <v>2261</v>
      </c>
      <c r="K643" s="7" t="s">
        <v>2262</v>
      </c>
    </row>
    <row r="644" spans="1:11" x14ac:dyDescent="0.3">
      <c r="A644" s="7" t="s">
        <v>37</v>
      </c>
      <c r="B644" s="7" t="s">
        <v>38</v>
      </c>
      <c r="C644" s="7"/>
      <c r="D644" s="7" t="s">
        <v>14</v>
      </c>
      <c r="E644" s="7">
        <v>149</v>
      </c>
      <c r="F644" s="8">
        <v>1000</v>
      </c>
      <c r="G644" s="9">
        <v>0.85</v>
      </c>
      <c r="H644" s="7">
        <v>3.9</v>
      </c>
      <c r="I644" s="8">
        <v>24870</v>
      </c>
      <c r="J644" s="7" t="s">
        <v>40</v>
      </c>
      <c r="K644" s="7" t="s">
        <v>41</v>
      </c>
    </row>
    <row r="645" spans="1:11" x14ac:dyDescent="0.3">
      <c r="A645" s="7" t="s">
        <v>2263</v>
      </c>
      <c r="B645" s="7" t="s">
        <v>2264</v>
      </c>
      <c r="C645" s="7"/>
      <c r="D645" s="7" t="s">
        <v>2265</v>
      </c>
      <c r="E645" s="7">
        <v>717</v>
      </c>
      <c r="F645" s="7">
        <v>761</v>
      </c>
      <c r="G645" s="9">
        <v>0.06</v>
      </c>
      <c r="H645" s="7">
        <v>4</v>
      </c>
      <c r="I645" s="8">
        <v>7199</v>
      </c>
      <c r="J645" s="7" t="s">
        <v>2266</v>
      </c>
      <c r="K645" s="7" t="s">
        <v>2267</v>
      </c>
    </row>
    <row r="646" spans="1:11" x14ac:dyDescent="0.3">
      <c r="A646" s="7" t="s">
        <v>1561</v>
      </c>
      <c r="B646" s="7" t="s">
        <v>1562</v>
      </c>
      <c r="C646" s="7" t="s">
        <v>1563</v>
      </c>
      <c r="D646" s="7" t="s">
        <v>1564</v>
      </c>
      <c r="E646" s="7">
        <v>99</v>
      </c>
      <c r="F646" s="7">
        <v>999</v>
      </c>
      <c r="G646" s="9">
        <v>0.9</v>
      </c>
      <c r="H646" s="7">
        <v>4</v>
      </c>
      <c r="I646" s="8">
        <v>1396</v>
      </c>
      <c r="J646" s="7" t="s">
        <v>1565</v>
      </c>
      <c r="K646" s="7" t="s">
        <v>1566</v>
      </c>
    </row>
    <row r="647" spans="1:11" x14ac:dyDescent="0.3">
      <c r="A647" s="7" t="s">
        <v>2268</v>
      </c>
      <c r="B647" s="7" t="s">
        <v>2269</v>
      </c>
      <c r="C647" s="7" t="s">
        <v>2270</v>
      </c>
      <c r="D647" s="7" t="s">
        <v>2271</v>
      </c>
      <c r="E647" s="7">
        <v>39</v>
      </c>
      <c r="F647" s="7">
        <v>299</v>
      </c>
      <c r="G647" s="9">
        <v>0.87</v>
      </c>
      <c r="H647" s="7">
        <v>3.5</v>
      </c>
      <c r="I647" s="8">
        <v>15233</v>
      </c>
      <c r="J647" s="7" t="s">
        <v>2272</v>
      </c>
      <c r="K647" s="7" t="s">
        <v>2273</v>
      </c>
    </row>
    <row r="648" spans="1:11" x14ac:dyDescent="0.3">
      <c r="A648" s="7" t="s">
        <v>2274</v>
      </c>
      <c r="B648" s="7" t="s">
        <v>2275</v>
      </c>
      <c r="C648" s="7"/>
      <c r="D648" s="7" t="s">
        <v>2094</v>
      </c>
      <c r="E648" s="7">
        <v>889</v>
      </c>
      <c r="F648" s="8">
        <v>2500</v>
      </c>
      <c r="G648" s="9">
        <v>0.64</v>
      </c>
      <c r="H648" s="7">
        <v>4.3</v>
      </c>
      <c r="I648" s="8">
        <v>55747</v>
      </c>
      <c r="J648" s="7" t="s">
        <v>2276</v>
      </c>
      <c r="K648" s="7" t="s">
        <v>2277</v>
      </c>
    </row>
    <row r="649" spans="1:11" x14ac:dyDescent="0.3">
      <c r="A649" s="7" t="s">
        <v>2278</v>
      </c>
      <c r="B649" s="7" t="s">
        <v>2279</v>
      </c>
      <c r="C649" s="7"/>
      <c r="D649" s="7" t="s">
        <v>1380</v>
      </c>
      <c r="E649" s="8">
        <v>1199</v>
      </c>
      <c r="F649" s="8">
        <v>4999</v>
      </c>
      <c r="G649" s="9">
        <v>0.76</v>
      </c>
      <c r="H649" s="7">
        <v>3.8</v>
      </c>
      <c r="I649" s="8">
        <v>14961</v>
      </c>
      <c r="J649" s="7" t="s">
        <v>2280</v>
      </c>
      <c r="K649" s="7" t="s">
        <v>2281</v>
      </c>
    </row>
    <row r="650" spans="1:11" x14ac:dyDescent="0.3">
      <c r="A650" s="7" t="s">
        <v>2282</v>
      </c>
      <c r="B650" s="7" t="s">
        <v>2283</v>
      </c>
      <c r="C650" s="7" t="str">
        <f>_xlfn.TEXTBEFORE(B650, "Mouse") &amp; "Mouse"</f>
        <v>Dell WM118 Wireless Mouse</v>
      </c>
      <c r="D650" s="7" t="s">
        <v>2099</v>
      </c>
      <c r="E650" s="7">
        <v>569</v>
      </c>
      <c r="F650" s="8">
        <v>1299</v>
      </c>
      <c r="G650" s="9">
        <v>0.56000000000000005</v>
      </c>
      <c r="H650" s="7">
        <v>4.4000000000000004</v>
      </c>
      <c r="I650" s="8">
        <v>9275</v>
      </c>
      <c r="J650" s="7" t="s">
        <v>2284</v>
      </c>
      <c r="K650" s="7" t="s">
        <v>2285</v>
      </c>
    </row>
    <row r="651" spans="1:11" x14ac:dyDescent="0.3">
      <c r="A651" s="7" t="s">
        <v>2286</v>
      </c>
      <c r="B651" s="7" t="s">
        <v>2287</v>
      </c>
      <c r="C651" s="7"/>
      <c r="D651" s="7" t="s">
        <v>1380</v>
      </c>
      <c r="E651" s="8">
        <v>1499</v>
      </c>
      <c r="F651" s="8">
        <v>8999</v>
      </c>
      <c r="G651" s="9">
        <v>0.83</v>
      </c>
      <c r="H651" s="7">
        <v>3.7</v>
      </c>
      <c r="I651" s="8">
        <v>28324</v>
      </c>
      <c r="J651" s="7" t="s">
        <v>2288</v>
      </c>
      <c r="K651" s="10" t="s">
        <v>2289</v>
      </c>
    </row>
    <row r="652" spans="1:11" x14ac:dyDescent="0.3">
      <c r="A652" s="7" t="s">
        <v>2290</v>
      </c>
      <c r="B652" s="7" t="s">
        <v>2291</v>
      </c>
      <c r="C652" s="7"/>
      <c r="D652" s="7" t="s">
        <v>2179</v>
      </c>
      <c r="E652" s="7">
        <v>149</v>
      </c>
      <c r="F652" s="7">
        <v>180</v>
      </c>
      <c r="G652" s="9">
        <v>0.17</v>
      </c>
      <c r="H652" s="7">
        <v>4.4000000000000004</v>
      </c>
      <c r="I652" s="7">
        <v>644</v>
      </c>
      <c r="J652" s="7" t="s">
        <v>2292</v>
      </c>
      <c r="K652" s="7" t="s">
        <v>2293</v>
      </c>
    </row>
    <row r="653" spans="1:11" x14ac:dyDescent="0.3">
      <c r="A653" s="7" t="s">
        <v>2294</v>
      </c>
      <c r="B653" s="7" t="s">
        <v>2295</v>
      </c>
      <c r="C653" s="7"/>
      <c r="D653" s="7" t="s">
        <v>2296</v>
      </c>
      <c r="E653" s="7">
        <v>399</v>
      </c>
      <c r="F653" s="7">
        <v>549</v>
      </c>
      <c r="G653" s="9">
        <v>0.27</v>
      </c>
      <c r="H653" s="7">
        <v>4.4000000000000004</v>
      </c>
      <c r="I653" s="8">
        <v>18139</v>
      </c>
      <c r="J653" s="7" t="s">
        <v>2297</v>
      </c>
      <c r="K653" s="7" t="s">
        <v>2298</v>
      </c>
    </row>
    <row r="654" spans="1:11" x14ac:dyDescent="0.3">
      <c r="A654" s="7" t="s">
        <v>2299</v>
      </c>
      <c r="B654" s="7" t="s">
        <v>2300</v>
      </c>
      <c r="C654" s="7"/>
      <c r="D654" s="7" t="s">
        <v>2301</v>
      </c>
      <c r="E654" s="7">
        <v>191</v>
      </c>
      <c r="F654" s="7">
        <v>225</v>
      </c>
      <c r="G654" s="9">
        <v>0.15</v>
      </c>
      <c r="H654" s="7">
        <v>4.4000000000000004</v>
      </c>
      <c r="I654" s="8">
        <v>7203</v>
      </c>
      <c r="J654" s="7" t="s">
        <v>2302</v>
      </c>
      <c r="K654" s="7" t="s">
        <v>2303</v>
      </c>
    </row>
    <row r="655" spans="1:11" x14ac:dyDescent="0.3">
      <c r="A655" s="7" t="s">
        <v>2304</v>
      </c>
      <c r="B655" s="7" t="s">
        <v>2305</v>
      </c>
      <c r="C655" s="7" t="s">
        <v>2306</v>
      </c>
      <c r="D655" s="7" t="s">
        <v>2307</v>
      </c>
      <c r="E655" s="7">
        <v>129</v>
      </c>
      <c r="F655" s="7">
        <v>999</v>
      </c>
      <c r="G655" s="9">
        <v>0.87</v>
      </c>
      <c r="H655" s="7">
        <v>4.2</v>
      </c>
      <c r="I655" s="7">
        <v>491</v>
      </c>
      <c r="J655" s="7" t="s">
        <v>2308</v>
      </c>
      <c r="K655" s="7" t="s">
        <v>2309</v>
      </c>
    </row>
    <row r="656" spans="1:11" x14ac:dyDescent="0.3">
      <c r="A656" s="7" t="s">
        <v>2310</v>
      </c>
      <c r="B656" s="7" t="s">
        <v>2311</v>
      </c>
      <c r="C656" s="7" t="s">
        <v>2312</v>
      </c>
      <c r="D656" s="7" t="s">
        <v>2313</v>
      </c>
      <c r="E656" s="7">
        <v>199</v>
      </c>
      <c r="F656" s="7">
        <v>599</v>
      </c>
      <c r="G656" s="9">
        <v>0.67</v>
      </c>
      <c r="H656" s="7">
        <v>4.5</v>
      </c>
      <c r="I656" s="8">
        <v>13568</v>
      </c>
      <c r="J656" s="7" t="s">
        <v>2314</v>
      </c>
      <c r="K656" s="7" t="s">
        <v>2315</v>
      </c>
    </row>
    <row r="657" spans="1:11" x14ac:dyDescent="0.3">
      <c r="A657" s="7" t="s">
        <v>2316</v>
      </c>
      <c r="B657" s="7" t="s">
        <v>2317</v>
      </c>
      <c r="C657" s="7"/>
      <c r="D657" s="7" t="s">
        <v>1380</v>
      </c>
      <c r="E657" s="7">
        <v>999</v>
      </c>
      <c r="F657" s="8">
        <v>4499</v>
      </c>
      <c r="G657" s="9">
        <v>0.78</v>
      </c>
      <c r="H657" s="7">
        <v>3.8</v>
      </c>
      <c r="I657" s="8">
        <v>3390</v>
      </c>
      <c r="J657" s="7" t="s">
        <v>2318</v>
      </c>
      <c r="K657" s="7" t="s">
        <v>2319</v>
      </c>
    </row>
    <row r="658" spans="1:11" x14ac:dyDescent="0.3">
      <c r="A658" s="7" t="s">
        <v>2320</v>
      </c>
      <c r="B658" s="7" t="s">
        <v>2321</v>
      </c>
      <c r="C658" s="7"/>
      <c r="D658" s="7" t="s">
        <v>1380</v>
      </c>
      <c r="E658" s="7">
        <v>899</v>
      </c>
      <c r="F658" s="8">
        <v>4499</v>
      </c>
      <c r="G658" s="9">
        <v>0.8</v>
      </c>
      <c r="H658" s="7">
        <v>3.8</v>
      </c>
      <c r="I658" s="8">
        <v>103052</v>
      </c>
      <c r="J658" s="7" t="s">
        <v>2322</v>
      </c>
      <c r="K658" s="7" t="s">
        <v>2323</v>
      </c>
    </row>
    <row r="659" spans="1:11" x14ac:dyDescent="0.3">
      <c r="A659" s="7" t="s">
        <v>1594</v>
      </c>
      <c r="B659" s="7" t="s">
        <v>1595</v>
      </c>
      <c r="C659" s="7"/>
      <c r="D659" s="7" t="s">
        <v>1342</v>
      </c>
      <c r="E659" s="8">
        <v>1799</v>
      </c>
      <c r="F659" s="8">
        <v>2499</v>
      </c>
      <c r="G659" s="9">
        <v>0.28000000000000003</v>
      </c>
      <c r="H659" s="7">
        <v>4.0999999999999996</v>
      </c>
      <c r="I659" s="8">
        <v>18678</v>
      </c>
      <c r="J659" s="7" t="s">
        <v>1596</v>
      </c>
      <c r="K659" s="7" t="s">
        <v>1597</v>
      </c>
    </row>
    <row r="660" spans="1:11" x14ac:dyDescent="0.3">
      <c r="A660" s="7" t="s">
        <v>42</v>
      </c>
      <c r="B660" s="7" t="s">
        <v>43</v>
      </c>
      <c r="C660" s="7"/>
      <c r="D660" s="7" t="s">
        <v>14</v>
      </c>
      <c r="E660" s="7">
        <v>176.63</v>
      </c>
      <c r="F660" s="7">
        <v>499</v>
      </c>
      <c r="G660" s="9">
        <v>0.65</v>
      </c>
      <c r="H660" s="7">
        <v>4.0999999999999996</v>
      </c>
      <c r="I660" s="8">
        <v>15189</v>
      </c>
      <c r="J660" s="7" t="s">
        <v>45</v>
      </c>
      <c r="K660" s="7" t="s">
        <v>46</v>
      </c>
    </row>
    <row r="661" spans="1:11" x14ac:dyDescent="0.3">
      <c r="A661" s="7" t="s">
        <v>2324</v>
      </c>
      <c r="B661" s="7" t="s">
        <v>2325</v>
      </c>
      <c r="C661" s="7"/>
      <c r="D661" s="7" t="s">
        <v>2244</v>
      </c>
      <c r="E661" s="7">
        <v>522</v>
      </c>
      <c r="F661" s="7">
        <v>550</v>
      </c>
      <c r="G661" s="9">
        <v>0.05</v>
      </c>
      <c r="H661" s="7">
        <v>4.4000000000000004</v>
      </c>
      <c r="I661" s="8">
        <v>12179</v>
      </c>
      <c r="J661" s="7" t="s">
        <v>2326</v>
      </c>
      <c r="K661" s="7" t="s">
        <v>2327</v>
      </c>
    </row>
    <row r="662" spans="1:11" x14ac:dyDescent="0.3">
      <c r="A662" s="7" t="s">
        <v>2328</v>
      </c>
      <c r="B662" s="7" t="s">
        <v>2329</v>
      </c>
      <c r="C662" s="7"/>
      <c r="D662" s="7" t="s">
        <v>2330</v>
      </c>
      <c r="E662" s="7">
        <v>799</v>
      </c>
      <c r="F662" s="8">
        <v>1999</v>
      </c>
      <c r="G662" s="9">
        <v>0.6</v>
      </c>
      <c r="H662" s="7">
        <v>3.8</v>
      </c>
      <c r="I662" s="8">
        <v>12958</v>
      </c>
      <c r="J662" s="7" t="s">
        <v>2331</v>
      </c>
      <c r="K662" s="7" t="s">
        <v>2332</v>
      </c>
    </row>
    <row r="663" spans="1:11" x14ac:dyDescent="0.3">
      <c r="A663" s="7" t="s">
        <v>2333</v>
      </c>
      <c r="B663" s="7" t="s">
        <v>2334</v>
      </c>
      <c r="C663" s="7" t="str">
        <f>_xlfn.TEXTBEFORE(B663, "Mouse") &amp; "Mouse"</f>
        <v>HP X200 Wireless Mouse</v>
      </c>
      <c r="D663" s="7" t="s">
        <v>2099</v>
      </c>
      <c r="E663" s="7">
        <v>681</v>
      </c>
      <c r="F663" s="8">
        <v>1199</v>
      </c>
      <c r="G663" s="9">
        <v>0.43</v>
      </c>
      <c r="H663" s="7">
        <v>4.2</v>
      </c>
      <c r="I663" s="8">
        <v>8258</v>
      </c>
      <c r="J663" s="7" t="s">
        <v>2335</v>
      </c>
      <c r="K663" s="7" t="s">
        <v>2336</v>
      </c>
    </row>
    <row r="664" spans="1:11" x14ac:dyDescent="0.3">
      <c r="A664" s="7" t="s">
        <v>2337</v>
      </c>
      <c r="B664" s="7" t="s">
        <v>2338</v>
      </c>
      <c r="C664" s="7"/>
      <c r="D664" s="7" t="s">
        <v>2339</v>
      </c>
      <c r="E664" s="8">
        <v>1199</v>
      </c>
      <c r="F664" s="8">
        <v>3490</v>
      </c>
      <c r="G664" s="9">
        <v>0.66</v>
      </c>
      <c r="H664" s="7">
        <v>4.0999999999999996</v>
      </c>
      <c r="I664" s="8">
        <v>11716</v>
      </c>
      <c r="J664" s="7" t="s">
        <v>2340</v>
      </c>
      <c r="K664" s="7" t="s">
        <v>2341</v>
      </c>
    </row>
    <row r="665" spans="1:11" x14ac:dyDescent="0.3">
      <c r="A665" s="7" t="s">
        <v>2342</v>
      </c>
      <c r="B665" s="7" t="s">
        <v>2343</v>
      </c>
      <c r="C665" s="7"/>
      <c r="D665" s="7" t="s">
        <v>2344</v>
      </c>
      <c r="E665" s="8">
        <v>2499</v>
      </c>
      <c r="F665" s="8">
        <v>4999</v>
      </c>
      <c r="G665" s="9">
        <v>0.5</v>
      </c>
      <c r="H665" s="7">
        <v>4.4000000000000004</v>
      </c>
      <c r="I665" s="8">
        <v>35024</v>
      </c>
      <c r="J665" s="7" t="s">
        <v>2345</v>
      </c>
      <c r="K665" s="7" t="s">
        <v>2346</v>
      </c>
    </row>
    <row r="666" spans="1:11" x14ac:dyDescent="0.3">
      <c r="A666" s="7" t="s">
        <v>2347</v>
      </c>
      <c r="B666" s="7" t="s">
        <v>2348</v>
      </c>
      <c r="C666" s="7"/>
      <c r="D666" s="7" t="s">
        <v>2349</v>
      </c>
      <c r="E666" s="8">
        <v>1799</v>
      </c>
      <c r="F666" s="8">
        <v>4999</v>
      </c>
      <c r="G666" s="9">
        <v>0.64</v>
      </c>
      <c r="H666" s="7">
        <v>4.0999999999999996</v>
      </c>
      <c r="I666" s="8">
        <v>55192</v>
      </c>
      <c r="J666" s="7" t="s">
        <v>2350</v>
      </c>
      <c r="K666" s="7" t="s">
        <v>2351</v>
      </c>
    </row>
    <row r="667" spans="1:11" x14ac:dyDescent="0.3">
      <c r="A667" s="7" t="s">
        <v>2352</v>
      </c>
      <c r="B667" s="7" t="s">
        <v>2353</v>
      </c>
      <c r="C667" s="7"/>
      <c r="D667" s="7" t="s">
        <v>1380</v>
      </c>
      <c r="E667" s="7">
        <v>429</v>
      </c>
      <c r="F667" s="7">
        <v>599</v>
      </c>
      <c r="G667" s="9">
        <v>0.28000000000000003</v>
      </c>
      <c r="H667" s="7">
        <v>4.0999999999999996</v>
      </c>
      <c r="I667" s="8">
        <v>119466</v>
      </c>
      <c r="J667" s="7" t="s">
        <v>2354</v>
      </c>
      <c r="K667" s="7" t="s">
        <v>2355</v>
      </c>
    </row>
    <row r="668" spans="1:11" x14ac:dyDescent="0.3">
      <c r="A668" s="7" t="s">
        <v>2356</v>
      </c>
      <c r="B668" s="7" t="s">
        <v>2357</v>
      </c>
      <c r="C668" s="7" t="s">
        <v>2358</v>
      </c>
      <c r="D668" s="7" t="s">
        <v>2105</v>
      </c>
      <c r="E668" s="7">
        <v>100</v>
      </c>
      <c r="F668" s="7">
        <v>499</v>
      </c>
      <c r="G668" s="9">
        <v>0.8</v>
      </c>
      <c r="H668" s="7">
        <v>3.5</v>
      </c>
      <c r="I668" s="8">
        <v>9638</v>
      </c>
      <c r="J668" s="7" t="s">
        <v>2359</v>
      </c>
      <c r="K668" s="7" t="s">
        <v>2360</v>
      </c>
    </row>
    <row r="669" spans="1:11" x14ac:dyDescent="0.3">
      <c r="A669" s="7" t="s">
        <v>2361</v>
      </c>
      <c r="B669" s="7" t="s">
        <v>2362</v>
      </c>
      <c r="C669" s="7" t="str">
        <f>_xlfn.TEXTBEFORE(B669, "Keyboard") &amp; "Keyboard"</f>
        <v>Zebronics ZEB-KM2100 Multimedia USB Keyboard</v>
      </c>
      <c r="D669" s="7" t="s">
        <v>2163</v>
      </c>
      <c r="E669" s="7">
        <v>329</v>
      </c>
      <c r="F669" s="7">
        <v>399</v>
      </c>
      <c r="G669" s="9">
        <v>0.18</v>
      </c>
      <c r="H669" s="7">
        <v>3.6</v>
      </c>
      <c r="I669" s="8">
        <v>33735</v>
      </c>
      <c r="J669" s="7" t="s">
        <v>2363</v>
      </c>
      <c r="K669" s="7" t="s">
        <v>2364</v>
      </c>
    </row>
    <row r="670" spans="1:11" x14ac:dyDescent="0.3">
      <c r="A670" s="7" t="s">
        <v>47</v>
      </c>
      <c r="B670" s="7" t="s">
        <v>48</v>
      </c>
      <c r="C670" s="7"/>
      <c r="D670" s="7" t="s">
        <v>14</v>
      </c>
      <c r="E670" s="7">
        <v>229</v>
      </c>
      <c r="F670" s="7">
        <v>299</v>
      </c>
      <c r="G670" s="9">
        <v>0.23</v>
      </c>
      <c r="H670" s="7">
        <v>4.3</v>
      </c>
      <c r="I670" s="8">
        <v>30411</v>
      </c>
      <c r="J670" s="7" t="s">
        <v>50</v>
      </c>
      <c r="K670" s="7" t="s">
        <v>51</v>
      </c>
    </row>
    <row r="671" spans="1:11" x14ac:dyDescent="0.3">
      <c r="A671" s="7" t="s">
        <v>2365</v>
      </c>
      <c r="B671" s="7" t="s">
        <v>2366</v>
      </c>
      <c r="C671" s="7" t="str">
        <f>_xlfn.TEXTBEFORE(B671, "Mouse") &amp; "Mouse"</f>
        <v>ZEBRONICS Zeb-Comfort Wired USB Mouse</v>
      </c>
      <c r="D671" s="7" t="s">
        <v>2099</v>
      </c>
      <c r="E671" s="7">
        <v>139</v>
      </c>
      <c r="F671" s="7">
        <v>299</v>
      </c>
      <c r="G671" s="9">
        <v>0.54</v>
      </c>
      <c r="H671" s="7">
        <v>3.8</v>
      </c>
      <c r="I671" s="8">
        <v>3044</v>
      </c>
      <c r="J671" s="7" t="s">
        <v>2367</v>
      </c>
      <c r="K671" s="7" t="s">
        <v>2368</v>
      </c>
    </row>
    <row r="672" spans="1:11" x14ac:dyDescent="0.3">
      <c r="A672" s="7" t="s">
        <v>2369</v>
      </c>
      <c r="B672" s="7" t="s">
        <v>2370</v>
      </c>
      <c r="C672" s="7"/>
      <c r="D672" s="7" t="s">
        <v>1931</v>
      </c>
      <c r="E672" s="8">
        <v>1199</v>
      </c>
      <c r="F672" s="8">
        <v>2499</v>
      </c>
      <c r="G672" s="9">
        <v>0.52</v>
      </c>
      <c r="H672" s="7">
        <v>4</v>
      </c>
      <c r="I672" s="8">
        <v>33584</v>
      </c>
      <c r="J672" s="7" t="s">
        <v>2371</v>
      </c>
      <c r="K672" s="7" t="s">
        <v>2372</v>
      </c>
    </row>
    <row r="673" spans="1:11" x14ac:dyDescent="0.3">
      <c r="A673" s="7" t="s">
        <v>2373</v>
      </c>
      <c r="B673" s="7" t="s">
        <v>2374</v>
      </c>
      <c r="C673" s="7"/>
      <c r="D673" s="7" t="s">
        <v>2375</v>
      </c>
      <c r="E673" s="8">
        <v>1049</v>
      </c>
      <c r="F673" s="8">
        <v>2299</v>
      </c>
      <c r="G673" s="9">
        <v>0.54</v>
      </c>
      <c r="H673" s="7">
        <v>3.9</v>
      </c>
      <c r="I673" s="8">
        <v>1779</v>
      </c>
      <c r="J673" s="7" t="s">
        <v>2376</v>
      </c>
      <c r="K673" s="7" t="s">
        <v>2377</v>
      </c>
    </row>
    <row r="674" spans="1:11" x14ac:dyDescent="0.3">
      <c r="A674" s="7" t="s">
        <v>1611</v>
      </c>
      <c r="B674" s="7" t="s">
        <v>1612</v>
      </c>
      <c r="C674" s="7"/>
      <c r="D674" s="7" t="s">
        <v>1613</v>
      </c>
      <c r="E674" s="7">
        <v>119</v>
      </c>
      <c r="F674" s="7">
        <v>299</v>
      </c>
      <c r="G674" s="9">
        <v>0.6</v>
      </c>
      <c r="H674" s="7">
        <v>4.0999999999999996</v>
      </c>
      <c r="I674" s="8">
        <v>5999</v>
      </c>
      <c r="J674" s="7" t="s">
        <v>1614</v>
      </c>
      <c r="K674" s="7" t="s">
        <v>2378</v>
      </c>
    </row>
    <row r="675" spans="1:11" x14ac:dyDescent="0.3">
      <c r="A675" s="7" t="s">
        <v>60</v>
      </c>
      <c r="B675" s="7" t="s">
        <v>61</v>
      </c>
      <c r="C675" s="7"/>
      <c r="D675" s="7" t="s">
        <v>14</v>
      </c>
      <c r="E675" s="7">
        <v>154</v>
      </c>
      <c r="F675" s="7">
        <v>339</v>
      </c>
      <c r="G675" s="9">
        <v>0.55000000000000004</v>
      </c>
      <c r="H675" s="7">
        <v>4.3</v>
      </c>
      <c r="I675" s="8">
        <v>13391</v>
      </c>
      <c r="J675" s="7" t="s">
        <v>63</v>
      </c>
      <c r="K675" s="7" t="s">
        <v>64</v>
      </c>
    </row>
    <row r="676" spans="1:11" x14ac:dyDescent="0.3">
      <c r="A676" s="7" t="s">
        <v>2379</v>
      </c>
      <c r="B676" s="7" t="s">
        <v>2380</v>
      </c>
      <c r="C676" s="7"/>
      <c r="D676" s="7" t="s">
        <v>2381</v>
      </c>
      <c r="E676" s="7">
        <v>225</v>
      </c>
      <c r="F676" s="7">
        <v>250</v>
      </c>
      <c r="G676" s="9">
        <v>0.1</v>
      </c>
      <c r="H676" s="7">
        <v>4.4000000000000004</v>
      </c>
      <c r="I676" s="8">
        <v>26556</v>
      </c>
      <c r="J676" s="7" t="s">
        <v>2382</v>
      </c>
      <c r="K676" s="7" t="s">
        <v>2383</v>
      </c>
    </row>
    <row r="677" spans="1:11" x14ac:dyDescent="0.3">
      <c r="A677" s="7" t="s">
        <v>2384</v>
      </c>
      <c r="B677" s="7" t="s">
        <v>2385</v>
      </c>
      <c r="C677" s="7"/>
      <c r="D677" s="7" t="s">
        <v>2114</v>
      </c>
      <c r="E677" s="7">
        <v>656</v>
      </c>
      <c r="F677" s="8">
        <v>1499</v>
      </c>
      <c r="G677" s="9">
        <v>0.56000000000000005</v>
      </c>
      <c r="H677" s="7">
        <v>4.3</v>
      </c>
      <c r="I677" s="8">
        <v>25903</v>
      </c>
      <c r="J677" s="7" t="s">
        <v>2386</v>
      </c>
      <c r="K677" s="7" t="s">
        <v>2387</v>
      </c>
    </row>
    <row r="678" spans="1:11" x14ac:dyDescent="0.3">
      <c r="A678" s="7" t="s">
        <v>2388</v>
      </c>
      <c r="B678" s="7" t="s">
        <v>2389</v>
      </c>
      <c r="C678" s="7"/>
      <c r="D678" s="7" t="s">
        <v>2094</v>
      </c>
      <c r="E678" s="8">
        <v>1109</v>
      </c>
      <c r="F678" s="8">
        <v>2800</v>
      </c>
      <c r="G678" s="9">
        <v>0.6</v>
      </c>
      <c r="H678" s="7">
        <v>4.3</v>
      </c>
      <c r="I678" s="8">
        <v>53464</v>
      </c>
      <c r="J678" s="7" t="s">
        <v>2390</v>
      </c>
      <c r="K678" s="7" t="s">
        <v>2391</v>
      </c>
    </row>
    <row r="679" spans="1:11" x14ac:dyDescent="0.3">
      <c r="A679" s="7" t="s">
        <v>1600</v>
      </c>
      <c r="B679" s="7" t="s">
        <v>1601</v>
      </c>
      <c r="C679" s="7"/>
      <c r="D679" s="7" t="s">
        <v>1329</v>
      </c>
      <c r="E679" s="8">
        <v>2999</v>
      </c>
      <c r="F679" s="8">
        <v>7990</v>
      </c>
      <c r="G679" s="9">
        <v>0.62</v>
      </c>
      <c r="H679" s="7">
        <v>4.0999999999999996</v>
      </c>
      <c r="I679" s="8">
        <v>48448</v>
      </c>
      <c r="J679" s="7" t="s">
        <v>1602</v>
      </c>
      <c r="K679" s="7" t="s">
        <v>1603</v>
      </c>
    </row>
    <row r="680" spans="1:11" x14ac:dyDescent="0.3">
      <c r="A680" s="7" t="s">
        <v>2392</v>
      </c>
      <c r="B680" s="7" t="s">
        <v>2393</v>
      </c>
      <c r="C680" s="7" t="s">
        <v>2394</v>
      </c>
      <c r="D680" s="7" t="s">
        <v>2307</v>
      </c>
      <c r="E680" s="7">
        <v>169</v>
      </c>
      <c r="F680" s="7">
        <v>299</v>
      </c>
      <c r="G680" s="9">
        <v>0.43</v>
      </c>
      <c r="H680" s="7">
        <v>4.4000000000000004</v>
      </c>
      <c r="I680" s="8">
        <v>5176</v>
      </c>
      <c r="J680" s="7" t="s">
        <v>2395</v>
      </c>
      <c r="K680" s="7" t="s">
        <v>2396</v>
      </c>
    </row>
    <row r="681" spans="1:11" x14ac:dyDescent="0.3">
      <c r="A681" s="7" t="s">
        <v>2397</v>
      </c>
      <c r="B681" s="7" t="s">
        <v>2398</v>
      </c>
      <c r="C681" s="7"/>
      <c r="D681" s="7" t="s">
        <v>2265</v>
      </c>
      <c r="E681" s="7">
        <v>309</v>
      </c>
      <c r="F681" s="7">
        <v>404</v>
      </c>
      <c r="G681" s="9">
        <v>0.24</v>
      </c>
      <c r="H681" s="7">
        <v>4.4000000000000004</v>
      </c>
      <c r="I681" s="8">
        <v>8614</v>
      </c>
      <c r="J681" s="7" t="s">
        <v>2399</v>
      </c>
      <c r="K681" s="7" t="s">
        <v>2400</v>
      </c>
    </row>
    <row r="682" spans="1:11" x14ac:dyDescent="0.3">
      <c r="A682" s="7" t="s">
        <v>2401</v>
      </c>
      <c r="B682" s="7" t="s">
        <v>2402</v>
      </c>
      <c r="C682" s="7"/>
      <c r="D682" s="7" t="s">
        <v>1931</v>
      </c>
      <c r="E682" s="7">
        <v>599</v>
      </c>
      <c r="F682" s="8">
        <v>1399</v>
      </c>
      <c r="G682" s="9">
        <v>0.56999999999999995</v>
      </c>
      <c r="H682" s="7">
        <v>3.8</v>
      </c>
      <c r="I682" s="8">
        <v>60026</v>
      </c>
      <c r="J682" s="7" t="s">
        <v>2403</v>
      </c>
      <c r="K682" s="7" t="s">
        <v>2404</v>
      </c>
    </row>
    <row r="683" spans="1:11" x14ac:dyDescent="0.3">
      <c r="A683" s="7" t="s">
        <v>2405</v>
      </c>
      <c r="B683" s="7" t="s">
        <v>2406</v>
      </c>
      <c r="C683" s="7" t="str">
        <f>_xlfn.TEXTBEFORE(B683, "Keyboard") &amp; "Keyboard"</f>
        <v>Quantum QHM-7406 Full-Sized Keyboard</v>
      </c>
      <c r="D683" s="7" t="s">
        <v>2163</v>
      </c>
      <c r="E683" s="7">
        <v>299</v>
      </c>
      <c r="F683" s="7">
        <v>599</v>
      </c>
      <c r="G683" s="9">
        <v>0.5</v>
      </c>
      <c r="H683" s="7">
        <v>3.8</v>
      </c>
      <c r="I683" s="8">
        <v>3066</v>
      </c>
      <c r="J683" s="7" t="s">
        <v>2407</v>
      </c>
      <c r="K683" s="7" t="s">
        <v>2408</v>
      </c>
    </row>
    <row r="684" spans="1:11" x14ac:dyDescent="0.3">
      <c r="A684" s="7" t="s">
        <v>2409</v>
      </c>
      <c r="B684" s="7" t="s">
        <v>2410</v>
      </c>
      <c r="C684" s="7"/>
      <c r="D684" s="7" t="s">
        <v>2114</v>
      </c>
      <c r="E684" s="7">
        <v>449</v>
      </c>
      <c r="F684" s="7">
        <v>999</v>
      </c>
      <c r="G684" s="9">
        <v>0.55000000000000004</v>
      </c>
      <c r="H684" s="7">
        <v>4</v>
      </c>
      <c r="I684" s="8">
        <v>2102</v>
      </c>
      <c r="J684" s="7" t="s">
        <v>2411</v>
      </c>
      <c r="K684" s="7" t="s">
        <v>2412</v>
      </c>
    </row>
    <row r="685" spans="1:11" x14ac:dyDescent="0.3">
      <c r="A685" s="7" t="s">
        <v>2413</v>
      </c>
      <c r="B685" s="7" t="s">
        <v>2414</v>
      </c>
      <c r="C685" s="7" t="str">
        <f>_xlfn.TEXTBEFORE(B685, "Mouse") &amp; "Mouse"</f>
        <v>Logitech M221 Wireless Mouse</v>
      </c>
      <c r="D685" s="7" t="s">
        <v>2099</v>
      </c>
      <c r="E685" s="7">
        <v>799</v>
      </c>
      <c r="F685" s="8">
        <v>1295</v>
      </c>
      <c r="G685" s="9">
        <v>0.38</v>
      </c>
      <c r="H685" s="7">
        <v>4.4000000000000004</v>
      </c>
      <c r="I685" s="8">
        <v>34852</v>
      </c>
      <c r="J685" s="7" t="s">
        <v>2415</v>
      </c>
      <c r="K685" s="7" t="s">
        <v>2416</v>
      </c>
    </row>
    <row r="686" spans="1:11" x14ac:dyDescent="0.3">
      <c r="A686" s="7" t="s">
        <v>68</v>
      </c>
      <c r="B686" s="7" t="s">
        <v>69</v>
      </c>
      <c r="C686" s="7"/>
      <c r="D686" s="7" t="s">
        <v>70</v>
      </c>
      <c r="E686" s="7">
        <v>219</v>
      </c>
      <c r="F686" s="7">
        <v>700</v>
      </c>
      <c r="G686" s="9">
        <v>0.69</v>
      </c>
      <c r="H686" s="7">
        <v>4.4000000000000004</v>
      </c>
      <c r="I686" s="8">
        <v>426972</v>
      </c>
      <c r="J686" s="7" t="s">
        <v>71</v>
      </c>
      <c r="K686" s="7" t="s">
        <v>72</v>
      </c>
    </row>
    <row r="687" spans="1:11" x14ac:dyDescent="0.3">
      <c r="A687" s="7" t="s">
        <v>2417</v>
      </c>
      <c r="B687" s="7" t="s">
        <v>2418</v>
      </c>
      <c r="C687" s="7"/>
      <c r="D687" s="7" t="s">
        <v>2419</v>
      </c>
      <c r="E687" s="7">
        <v>157</v>
      </c>
      <c r="F687" s="7">
        <v>160</v>
      </c>
      <c r="G687" s="9">
        <v>0.02</v>
      </c>
      <c r="H687" s="7">
        <v>4.5</v>
      </c>
      <c r="I687" s="8">
        <v>8618</v>
      </c>
      <c r="J687" s="7" t="s">
        <v>2420</v>
      </c>
      <c r="K687" s="7" t="s">
        <v>2421</v>
      </c>
    </row>
    <row r="688" spans="1:11" x14ac:dyDescent="0.3">
      <c r="A688" s="7" t="s">
        <v>1634</v>
      </c>
      <c r="B688" s="7" t="s">
        <v>1635</v>
      </c>
      <c r="C688" s="7"/>
      <c r="D688" s="7" t="s">
        <v>1362</v>
      </c>
      <c r="E688" s="7">
        <v>369</v>
      </c>
      <c r="F688" s="8">
        <v>1600</v>
      </c>
      <c r="G688" s="9">
        <v>0.77</v>
      </c>
      <c r="H688" s="7">
        <v>4</v>
      </c>
      <c r="I688" s="8">
        <v>32625</v>
      </c>
      <c r="J688" s="7" t="s">
        <v>1636</v>
      </c>
      <c r="K688" s="7" t="s">
        <v>1637</v>
      </c>
    </row>
    <row r="689" spans="1:11" x14ac:dyDescent="0.3">
      <c r="A689" s="7" t="s">
        <v>2422</v>
      </c>
      <c r="B689" s="7" t="s">
        <v>2423</v>
      </c>
      <c r="C689" s="7" t="str">
        <f>_xlfn.TEXTBEFORE(B689, "Mouse") &amp; "Mouse"</f>
        <v>HP 150 Wireless USB Mouse</v>
      </c>
      <c r="D689" s="7" t="s">
        <v>2099</v>
      </c>
      <c r="E689" s="7">
        <v>599</v>
      </c>
      <c r="F689" s="7">
        <v>899</v>
      </c>
      <c r="G689" s="9">
        <v>0.33</v>
      </c>
      <c r="H689" s="7">
        <v>4</v>
      </c>
      <c r="I689" s="8">
        <v>4018</v>
      </c>
      <c r="J689" s="7" t="s">
        <v>2424</v>
      </c>
      <c r="K689" s="7" t="s">
        <v>2425</v>
      </c>
    </row>
    <row r="690" spans="1:11" x14ac:dyDescent="0.3">
      <c r="A690" s="7" t="s">
        <v>2426</v>
      </c>
      <c r="B690" s="7" t="s">
        <v>2427</v>
      </c>
      <c r="C690" s="7"/>
      <c r="D690" s="7" t="s">
        <v>2428</v>
      </c>
      <c r="E690" s="7">
        <v>479</v>
      </c>
      <c r="F690" s="7">
        <v>599</v>
      </c>
      <c r="G690" s="9">
        <v>0.2</v>
      </c>
      <c r="H690" s="7">
        <v>4.3</v>
      </c>
      <c r="I690" s="8">
        <v>11687</v>
      </c>
      <c r="J690" s="7" t="s">
        <v>2429</v>
      </c>
      <c r="K690" s="7" t="s">
        <v>2430</v>
      </c>
    </row>
    <row r="691" spans="1:11" x14ac:dyDescent="0.3">
      <c r="A691" s="7" t="s">
        <v>73</v>
      </c>
      <c r="B691" s="7" t="s">
        <v>74</v>
      </c>
      <c r="C691" s="7"/>
      <c r="D691" s="7" t="s">
        <v>14</v>
      </c>
      <c r="E691" s="7">
        <v>350</v>
      </c>
      <c r="F691" s="7">
        <v>899</v>
      </c>
      <c r="G691" s="9">
        <v>0.61</v>
      </c>
      <c r="H691" s="7">
        <v>4.2</v>
      </c>
      <c r="I691" s="8">
        <v>2262</v>
      </c>
      <c r="J691" s="7" t="s">
        <v>76</v>
      </c>
      <c r="K691" s="7" t="s">
        <v>77</v>
      </c>
    </row>
    <row r="692" spans="1:11" x14ac:dyDescent="0.3">
      <c r="A692" s="7" t="s">
        <v>2431</v>
      </c>
      <c r="B692" s="7" t="s">
        <v>2432</v>
      </c>
      <c r="C692" s="7"/>
      <c r="D692" s="7" t="s">
        <v>1380</v>
      </c>
      <c r="E692" s="8">
        <v>1598</v>
      </c>
      <c r="F692" s="8">
        <v>2990</v>
      </c>
      <c r="G692" s="9">
        <v>0.47</v>
      </c>
      <c r="H692" s="7">
        <v>3.8</v>
      </c>
      <c r="I692" s="8">
        <v>11015</v>
      </c>
      <c r="J692" s="7" t="s">
        <v>2433</v>
      </c>
      <c r="K692" s="7" t="s">
        <v>2434</v>
      </c>
    </row>
    <row r="693" spans="1:11" x14ac:dyDescent="0.3">
      <c r="A693" s="7" t="s">
        <v>2435</v>
      </c>
      <c r="B693" s="7" t="s">
        <v>2436</v>
      </c>
      <c r="C693" s="7"/>
      <c r="D693" s="7" t="s">
        <v>2437</v>
      </c>
      <c r="E693" s="7">
        <v>599</v>
      </c>
      <c r="F693" s="7">
        <v>899</v>
      </c>
      <c r="G693" s="9">
        <v>0.33</v>
      </c>
      <c r="H693" s="7">
        <v>4.3</v>
      </c>
      <c r="I693" s="8">
        <v>95116</v>
      </c>
      <c r="J693" s="7" t="s">
        <v>2438</v>
      </c>
      <c r="K693" s="7" t="s">
        <v>2439</v>
      </c>
    </row>
    <row r="694" spans="1:11" x14ac:dyDescent="0.3">
      <c r="A694" s="7" t="s">
        <v>78</v>
      </c>
      <c r="B694" s="7" t="s">
        <v>79</v>
      </c>
      <c r="C694" s="7"/>
      <c r="D694" s="7" t="s">
        <v>14</v>
      </c>
      <c r="E694" s="7">
        <v>159</v>
      </c>
      <c r="F694" s="7">
        <v>399</v>
      </c>
      <c r="G694" s="9">
        <v>0.6</v>
      </c>
      <c r="H694" s="7">
        <v>4.0999999999999996</v>
      </c>
      <c r="I694" s="8">
        <v>4768</v>
      </c>
      <c r="J694" s="7" t="s">
        <v>81</v>
      </c>
      <c r="K694" s="7" t="s">
        <v>82</v>
      </c>
    </row>
    <row r="695" spans="1:11" x14ac:dyDescent="0.3">
      <c r="A695" s="7" t="s">
        <v>2440</v>
      </c>
      <c r="B695" s="7" t="s">
        <v>2441</v>
      </c>
      <c r="C695" s="7"/>
      <c r="D695" s="7" t="s">
        <v>2094</v>
      </c>
      <c r="E695" s="8">
        <v>1299</v>
      </c>
      <c r="F695" s="8">
        <v>3000</v>
      </c>
      <c r="G695" s="9">
        <v>0.56999999999999995</v>
      </c>
      <c r="H695" s="7">
        <v>4.3</v>
      </c>
      <c r="I695" s="8">
        <v>23022</v>
      </c>
      <c r="J695" s="7" t="s">
        <v>2442</v>
      </c>
      <c r="K695" s="7" t="s">
        <v>2443</v>
      </c>
    </row>
    <row r="696" spans="1:11" x14ac:dyDescent="0.3">
      <c r="A696" s="7" t="s">
        <v>1673</v>
      </c>
      <c r="B696" s="7" t="s">
        <v>1674</v>
      </c>
      <c r="C696" s="7"/>
      <c r="D696" s="7" t="s">
        <v>1329</v>
      </c>
      <c r="E696" s="8">
        <v>1599</v>
      </c>
      <c r="F696" s="8">
        <v>4999</v>
      </c>
      <c r="G696" s="9">
        <v>0.68</v>
      </c>
      <c r="H696" s="7">
        <v>4</v>
      </c>
      <c r="I696" s="8">
        <v>67951</v>
      </c>
      <c r="J696" s="7" t="s">
        <v>2444</v>
      </c>
      <c r="K696" s="7" t="s">
        <v>2445</v>
      </c>
    </row>
    <row r="697" spans="1:11" x14ac:dyDescent="0.3">
      <c r="A697" s="7" t="s">
        <v>2446</v>
      </c>
      <c r="B697" s="7" t="s">
        <v>2447</v>
      </c>
      <c r="C697" s="7" t="s">
        <v>2448</v>
      </c>
      <c r="D697" s="7" t="s">
        <v>2449</v>
      </c>
      <c r="E697" s="7">
        <v>294</v>
      </c>
      <c r="F697" s="8">
        <v>4999</v>
      </c>
      <c r="G697" s="9">
        <v>0.94</v>
      </c>
      <c r="H697" s="7">
        <v>4.3</v>
      </c>
      <c r="I697" s="8">
        <v>4426</v>
      </c>
      <c r="J697" s="7" t="s">
        <v>2450</v>
      </c>
      <c r="K697" s="7" t="s">
        <v>2451</v>
      </c>
    </row>
    <row r="698" spans="1:11" x14ac:dyDescent="0.3">
      <c r="A698" s="7" t="s">
        <v>2452</v>
      </c>
      <c r="B698" s="7" t="s">
        <v>2453</v>
      </c>
      <c r="C698" s="7"/>
      <c r="D698" s="7" t="s">
        <v>2265</v>
      </c>
      <c r="E698" s="7">
        <v>828</v>
      </c>
      <c r="F698" s="7">
        <v>861</v>
      </c>
      <c r="G698" s="9">
        <v>0.04</v>
      </c>
      <c r="H698" s="7">
        <v>4.2</v>
      </c>
      <c r="I698" s="8">
        <v>4567</v>
      </c>
      <c r="J698" s="7" t="s">
        <v>2454</v>
      </c>
      <c r="K698" s="7" t="s">
        <v>2455</v>
      </c>
    </row>
    <row r="699" spans="1:11" x14ac:dyDescent="0.3">
      <c r="A699" s="7" t="s">
        <v>2456</v>
      </c>
      <c r="B699" s="7" t="s">
        <v>2457</v>
      </c>
      <c r="C699" s="7"/>
      <c r="D699" s="7" t="s">
        <v>1931</v>
      </c>
      <c r="E699" s="7">
        <v>745</v>
      </c>
      <c r="F699" s="7">
        <v>795</v>
      </c>
      <c r="G699" s="9">
        <v>0.06</v>
      </c>
      <c r="H699" s="7">
        <v>4</v>
      </c>
      <c r="I699" s="8">
        <v>13797</v>
      </c>
      <c r="J699" s="7" t="s">
        <v>2458</v>
      </c>
      <c r="K699" s="7" t="s">
        <v>2459</v>
      </c>
    </row>
    <row r="700" spans="1:11" x14ac:dyDescent="0.3">
      <c r="A700" s="7" t="s">
        <v>2460</v>
      </c>
      <c r="B700" s="7" t="s">
        <v>2461</v>
      </c>
      <c r="C700" s="7"/>
      <c r="D700" s="7" t="s">
        <v>2462</v>
      </c>
      <c r="E700" s="8">
        <v>1549</v>
      </c>
      <c r="F700" s="8">
        <v>2495</v>
      </c>
      <c r="G700" s="9">
        <v>0.38</v>
      </c>
      <c r="H700" s="7">
        <v>4.4000000000000004</v>
      </c>
      <c r="I700" s="8">
        <v>15137</v>
      </c>
      <c r="J700" s="7" t="s">
        <v>2463</v>
      </c>
      <c r="K700" s="7" t="s">
        <v>2464</v>
      </c>
    </row>
    <row r="701" spans="1:11" x14ac:dyDescent="0.3">
      <c r="A701" s="7" t="s">
        <v>83</v>
      </c>
      <c r="B701" s="7" t="s">
        <v>84</v>
      </c>
      <c r="C701" s="7"/>
      <c r="D701" s="7" t="s">
        <v>14</v>
      </c>
      <c r="E701" s="7">
        <v>349</v>
      </c>
      <c r="F701" s="7">
        <v>399</v>
      </c>
      <c r="G701" s="9">
        <v>0.13</v>
      </c>
      <c r="H701" s="7">
        <v>4.4000000000000004</v>
      </c>
      <c r="I701" s="8">
        <v>18757</v>
      </c>
      <c r="J701" s="7" t="s">
        <v>86</v>
      </c>
      <c r="K701" s="7" t="s">
        <v>1722</v>
      </c>
    </row>
    <row r="702" spans="1:11" x14ac:dyDescent="0.3">
      <c r="A702" s="7" t="s">
        <v>105</v>
      </c>
      <c r="B702" s="7" t="s">
        <v>106</v>
      </c>
      <c r="C702" s="7"/>
      <c r="D702" s="7" t="s">
        <v>14</v>
      </c>
      <c r="E702" s="7">
        <v>970</v>
      </c>
      <c r="F702" s="8">
        <v>1799</v>
      </c>
      <c r="G702" s="9">
        <v>0.46</v>
      </c>
      <c r="H702" s="7">
        <v>4.5</v>
      </c>
      <c r="I702" s="7">
        <v>815</v>
      </c>
      <c r="J702" s="7" t="s">
        <v>108</v>
      </c>
      <c r="K702" s="7" t="s">
        <v>109</v>
      </c>
    </row>
    <row r="703" spans="1:11" x14ac:dyDescent="0.3">
      <c r="A703" s="7" t="s">
        <v>2465</v>
      </c>
      <c r="B703" s="7" t="s">
        <v>2466</v>
      </c>
      <c r="C703" s="7"/>
      <c r="D703" s="7" t="s">
        <v>2249</v>
      </c>
      <c r="E703" s="8">
        <v>1469</v>
      </c>
      <c r="F703" s="8">
        <v>2499</v>
      </c>
      <c r="G703" s="9">
        <v>0.41</v>
      </c>
      <c r="H703" s="7">
        <v>4.2</v>
      </c>
      <c r="I703" s="8">
        <v>156638</v>
      </c>
      <c r="J703" s="7" t="s">
        <v>2467</v>
      </c>
      <c r="K703" s="7" t="s">
        <v>2468</v>
      </c>
    </row>
    <row r="704" spans="1:11" x14ac:dyDescent="0.3">
      <c r="A704" s="7" t="s">
        <v>2469</v>
      </c>
      <c r="B704" s="7" t="s">
        <v>2470</v>
      </c>
      <c r="C704" s="7"/>
      <c r="D704" s="7" t="s">
        <v>2471</v>
      </c>
      <c r="E704" s="7">
        <v>198</v>
      </c>
      <c r="F704" s="7">
        <v>800</v>
      </c>
      <c r="G704" s="9">
        <v>0.75</v>
      </c>
      <c r="H704" s="7">
        <v>4.0999999999999996</v>
      </c>
      <c r="I704" s="8">
        <v>9344</v>
      </c>
      <c r="J704" s="7" t="s">
        <v>2472</v>
      </c>
      <c r="K704" s="7" t="s">
        <v>2473</v>
      </c>
    </row>
    <row r="705" spans="1:11" x14ac:dyDescent="0.3">
      <c r="A705" s="7" t="s">
        <v>2474</v>
      </c>
      <c r="B705" s="7" t="s">
        <v>2475</v>
      </c>
      <c r="C705" s="7"/>
      <c r="D705" s="7" t="s">
        <v>2476</v>
      </c>
      <c r="E705" s="7">
        <v>549</v>
      </c>
      <c r="F705" s="7">
        <v>549</v>
      </c>
      <c r="G705" s="9">
        <v>0</v>
      </c>
      <c r="H705" s="7">
        <v>4.5</v>
      </c>
      <c r="I705" s="8">
        <v>4875</v>
      </c>
      <c r="J705" s="7" t="s">
        <v>2477</v>
      </c>
      <c r="K705" s="7" t="s">
        <v>2478</v>
      </c>
    </row>
    <row r="706" spans="1:11" x14ac:dyDescent="0.3">
      <c r="A706" s="7" t="s">
        <v>1744</v>
      </c>
      <c r="B706" s="7" t="s">
        <v>1745</v>
      </c>
      <c r="C706" s="7"/>
      <c r="D706" s="7" t="s">
        <v>1329</v>
      </c>
      <c r="E706" s="8">
        <v>2999</v>
      </c>
      <c r="F706" s="8">
        <v>9999</v>
      </c>
      <c r="G706" s="9">
        <v>0.7</v>
      </c>
      <c r="H706" s="7">
        <v>4.2</v>
      </c>
      <c r="I706" s="8">
        <v>20881</v>
      </c>
      <c r="J706" s="7" t="s">
        <v>1746</v>
      </c>
      <c r="K706" s="7" t="s">
        <v>1747</v>
      </c>
    </row>
    <row r="707" spans="1:11" x14ac:dyDescent="0.3">
      <c r="A707" s="7" t="s">
        <v>2479</v>
      </c>
      <c r="B707" s="7" t="s">
        <v>2480</v>
      </c>
      <c r="C707" s="7"/>
      <c r="D707" s="7" t="s">
        <v>1329</v>
      </c>
      <c r="E707" s="8">
        <v>12000</v>
      </c>
      <c r="F707" s="8">
        <v>29999</v>
      </c>
      <c r="G707" s="9">
        <v>0.6</v>
      </c>
      <c r="H707" s="7">
        <v>4.3</v>
      </c>
      <c r="I707" s="8">
        <v>4744</v>
      </c>
      <c r="J707" s="7" t="s">
        <v>2481</v>
      </c>
      <c r="K707" s="7" t="s">
        <v>2482</v>
      </c>
    </row>
    <row r="708" spans="1:11" x14ac:dyDescent="0.3">
      <c r="A708" s="7" t="s">
        <v>2483</v>
      </c>
      <c r="B708" s="7" t="s">
        <v>2484</v>
      </c>
      <c r="C708" s="7"/>
      <c r="D708" s="7" t="s">
        <v>1380</v>
      </c>
      <c r="E708" s="8">
        <v>1299</v>
      </c>
      <c r="F708" s="8">
        <v>3499</v>
      </c>
      <c r="G708" s="9">
        <v>0.63</v>
      </c>
      <c r="H708" s="7">
        <v>3.9</v>
      </c>
      <c r="I708" s="8">
        <v>12452</v>
      </c>
      <c r="J708" s="7" t="s">
        <v>2485</v>
      </c>
      <c r="K708" s="7" t="s">
        <v>2486</v>
      </c>
    </row>
    <row r="709" spans="1:11" x14ac:dyDescent="0.3">
      <c r="A709" s="7" t="s">
        <v>2487</v>
      </c>
      <c r="B709" s="7" t="s">
        <v>2488</v>
      </c>
      <c r="C709" s="7"/>
      <c r="D709" s="7" t="s">
        <v>2179</v>
      </c>
      <c r="E709" s="7">
        <v>269</v>
      </c>
      <c r="F709" s="7">
        <v>315</v>
      </c>
      <c r="G709" s="9">
        <v>0.15</v>
      </c>
      <c r="H709" s="7">
        <v>4.5</v>
      </c>
      <c r="I709" s="8">
        <v>17810</v>
      </c>
      <c r="J709" s="7" t="s">
        <v>2489</v>
      </c>
      <c r="K709" s="7" t="s">
        <v>2490</v>
      </c>
    </row>
    <row r="710" spans="1:11" x14ac:dyDescent="0.3">
      <c r="A710" s="7" t="s">
        <v>2491</v>
      </c>
      <c r="B710" s="7" t="s">
        <v>2492</v>
      </c>
      <c r="C710" s="7"/>
      <c r="D710" s="7" t="s">
        <v>1380</v>
      </c>
      <c r="E710" s="7">
        <v>799</v>
      </c>
      <c r="F710" s="8">
        <v>1499</v>
      </c>
      <c r="G710" s="9">
        <v>0.47</v>
      </c>
      <c r="H710" s="7">
        <v>4.0999999999999996</v>
      </c>
      <c r="I710" s="8">
        <v>53648</v>
      </c>
      <c r="J710" s="7" t="s">
        <v>2493</v>
      </c>
      <c r="K710" s="7" t="s">
        <v>2494</v>
      </c>
    </row>
    <row r="711" spans="1:11" x14ac:dyDescent="0.3">
      <c r="A711" s="7" t="s">
        <v>2495</v>
      </c>
      <c r="B711" s="7" t="s">
        <v>2496</v>
      </c>
      <c r="C711" s="7"/>
      <c r="D711" s="7" t="s">
        <v>2497</v>
      </c>
      <c r="E711" s="8">
        <v>6299</v>
      </c>
      <c r="F711" s="8">
        <v>13750</v>
      </c>
      <c r="G711" s="9">
        <v>0.54</v>
      </c>
      <c r="H711" s="7">
        <v>4.2</v>
      </c>
      <c r="I711" s="8">
        <v>2014</v>
      </c>
      <c r="J711" s="7" t="s">
        <v>2498</v>
      </c>
      <c r="K711" s="7" t="s">
        <v>2499</v>
      </c>
    </row>
    <row r="712" spans="1:11" x14ac:dyDescent="0.3">
      <c r="A712" s="7" t="s">
        <v>2500</v>
      </c>
      <c r="B712" s="7" t="s">
        <v>2501</v>
      </c>
      <c r="C712" s="7"/>
      <c r="D712" s="7" t="s">
        <v>2502</v>
      </c>
      <c r="E712" s="7">
        <v>59</v>
      </c>
      <c r="F712" s="7">
        <v>59</v>
      </c>
      <c r="G712" s="9">
        <v>0</v>
      </c>
      <c r="H712" s="7">
        <v>3.8</v>
      </c>
      <c r="I712" s="8">
        <v>5958</v>
      </c>
      <c r="J712" s="7" t="s">
        <v>2503</v>
      </c>
      <c r="K712" s="7" t="s">
        <v>2504</v>
      </c>
    </row>
    <row r="713" spans="1:11" x14ac:dyDescent="0.3">
      <c r="A713" s="7" t="s">
        <v>2505</v>
      </c>
      <c r="B713" s="7" t="s">
        <v>2506</v>
      </c>
      <c r="C713" s="7"/>
      <c r="D713" s="7" t="s">
        <v>1397</v>
      </c>
      <c r="E713" s="7">
        <v>571</v>
      </c>
      <c r="F713" s="7">
        <v>999</v>
      </c>
      <c r="G713" s="9">
        <v>0.43</v>
      </c>
      <c r="H713" s="7">
        <v>4.3</v>
      </c>
      <c r="I713" s="8">
        <v>38221</v>
      </c>
      <c r="J713" s="7" t="s">
        <v>2507</v>
      </c>
      <c r="K713" s="7" t="s">
        <v>2508</v>
      </c>
    </row>
    <row r="714" spans="1:11" x14ac:dyDescent="0.3">
      <c r="A714" s="7" t="s">
        <v>2509</v>
      </c>
      <c r="B714" s="7" t="s">
        <v>2510</v>
      </c>
      <c r="C714" s="7"/>
      <c r="D714" s="7" t="s">
        <v>2375</v>
      </c>
      <c r="E714" s="7">
        <v>549</v>
      </c>
      <c r="F714" s="7">
        <v>999</v>
      </c>
      <c r="G714" s="9">
        <v>0.45</v>
      </c>
      <c r="H714" s="7">
        <v>3.9</v>
      </c>
      <c r="I714" s="8">
        <v>64705</v>
      </c>
      <c r="J714" s="7" t="s">
        <v>2511</v>
      </c>
      <c r="K714" s="7" t="s">
        <v>2512</v>
      </c>
    </row>
    <row r="715" spans="1:11" x14ac:dyDescent="0.3">
      <c r="A715" s="7" t="s">
        <v>1705</v>
      </c>
      <c r="B715" s="7" t="s">
        <v>1706</v>
      </c>
      <c r="C715" s="7"/>
      <c r="D715" s="7" t="s">
        <v>1707</v>
      </c>
      <c r="E715" s="8">
        <v>2099</v>
      </c>
      <c r="F715" s="8">
        <v>5999</v>
      </c>
      <c r="G715" s="9">
        <v>0.65</v>
      </c>
      <c r="H715" s="7">
        <v>4.3</v>
      </c>
      <c r="I715" s="8">
        <v>17129</v>
      </c>
      <c r="J715" s="7" t="s">
        <v>1708</v>
      </c>
      <c r="K715" s="7" t="s">
        <v>1709</v>
      </c>
    </row>
    <row r="716" spans="1:11" x14ac:dyDescent="0.3">
      <c r="A716" s="7" t="s">
        <v>101</v>
      </c>
      <c r="B716" s="7" t="s">
        <v>102</v>
      </c>
      <c r="C716" s="7"/>
      <c r="D716" s="7" t="s">
        <v>90</v>
      </c>
      <c r="E716" s="8">
        <v>13490</v>
      </c>
      <c r="F716" s="8">
        <v>21990</v>
      </c>
      <c r="G716" s="9">
        <v>0.39</v>
      </c>
      <c r="H716" s="7">
        <v>4.3</v>
      </c>
      <c r="I716" s="8">
        <v>11976</v>
      </c>
      <c r="J716" s="7" t="s">
        <v>103</v>
      </c>
      <c r="K716" s="7" t="s">
        <v>104</v>
      </c>
    </row>
    <row r="717" spans="1:11" x14ac:dyDescent="0.3">
      <c r="A717" s="7" t="s">
        <v>2513</v>
      </c>
      <c r="B717" s="7" t="s">
        <v>2514</v>
      </c>
      <c r="C717" s="7" t="str">
        <f>_xlfn.TEXTBEFORE(B717, "Keyboard and Mouse Combo") &amp; "Keyboard and Mouse Combo"</f>
        <v>Zebronics Wired Keyboard and Mouse Combo</v>
      </c>
      <c r="D717" s="7" t="s">
        <v>2202</v>
      </c>
      <c r="E717" s="7">
        <v>448</v>
      </c>
      <c r="F717" s="7">
        <v>699</v>
      </c>
      <c r="G717" s="9">
        <v>0.36</v>
      </c>
      <c r="H717" s="7">
        <v>3.9</v>
      </c>
      <c r="I717" s="8">
        <v>17348</v>
      </c>
      <c r="J717" s="7" t="s">
        <v>2515</v>
      </c>
      <c r="K717" s="7" t="s">
        <v>2516</v>
      </c>
    </row>
    <row r="718" spans="1:11" x14ac:dyDescent="0.3">
      <c r="A718" s="7" t="s">
        <v>2517</v>
      </c>
      <c r="B718" s="7" t="s">
        <v>2518</v>
      </c>
      <c r="C718" s="7"/>
      <c r="D718" s="7" t="s">
        <v>1380</v>
      </c>
      <c r="E718" s="8">
        <v>1499</v>
      </c>
      <c r="F718" s="8">
        <v>2999</v>
      </c>
      <c r="G718" s="9">
        <v>0.5</v>
      </c>
      <c r="H718" s="7">
        <v>3.7</v>
      </c>
      <c r="I718" s="8">
        <v>87798</v>
      </c>
      <c r="J718" s="7" t="s">
        <v>2519</v>
      </c>
      <c r="K718" s="7" t="s">
        <v>2520</v>
      </c>
    </row>
    <row r="719" spans="1:11" x14ac:dyDescent="0.3">
      <c r="A719" s="7" t="s">
        <v>2521</v>
      </c>
      <c r="B719" s="7" t="s">
        <v>2522</v>
      </c>
      <c r="C719" s="7"/>
      <c r="D719" s="7" t="s">
        <v>2523</v>
      </c>
      <c r="E719" s="7">
        <v>299</v>
      </c>
      <c r="F719" s="7">
        <v>499</v>
      </c>
      <c r="G719" s="9">
        <v>0.4</v>
      </c>
      <c r="H719" s="7">
        <v>4.2</v>
      </c>
      <c r="I719" s="8">
        <v>24432</v>
      </c>
      <c r="J719" s="7" t="s">
        <v>2524</v>
      </c>
      <c r="K719" s="7" t="s">
        <v>2525</v>
      </c>
    </row>
    <row r="720" spans="1:11" x14ac:dyDescent="0.3">
      <c r="A720" s="7" t="s">
        <v>2526</v>
      </c>
      <c r="B720" s="7" t="s">
        <v>2527</v>
      </c>
      <c r="C720" s="7"/>
      <c r="D720" s="7" t="s">
        <v>2094</v>
      </c>
      <c r="E720" s="7">
        <v>579</v>
      </c>
      <c r="F720" s="8">
        <v>1400</v>
      </c>
      <c r="G720" s="9">
        <v>0.59</v>
      </c>
      <c r="H720" s="7">
        <v>4.3</v>
      </c>
      <c r="I720" s="8">
        <v>189104</v>
      </c>
      <c r="J720" s="7" t="s">
        <v>2528</v>
      </c>
      <c r="K720" s="7" t="s">
        <v>2529</v>
      </c>
    </row>
    <row r="721" spans="1:11" x14ac:dyDescent="0.3">
      <c r="A721" s="7" t="s">
        <v>2530</v>
      </c>
      <c r="B721" s="7" t="s">
        <v>2531</v>
      </c>
      <c r="C721" s="7"/>
      <c r="D721" s="7" t="s">
        <v>2532</v>
      </c>
      <c r="E721" s="8">
        <v>2499</v>
      </c>
      <c r="F721" s="8">
        <v>3299</v>
      </c>
      <c r="G721" s="9">
        <v>0.24</v>
      </c>
      <c r="H721" s="7">
        <v>4.2</v>
      </c>
      <c r="I721" s="8">
        <v>93112</v>
      </c>
      <c r="J721" s="7" t="s">
        <v>2533</v>
      </c>
      <c r="K721" s="7" t="s">
        <v>2534</v>
      </c>
    </row>
    <row r="722" spans="1:11" x14ac:dyDescent="0.3">
      <c r="A722" s="7" t="s">
        <v>2535</v>
      </c>
      <c r="B722" s="7" t="s">
        <v>2536</v>
      </c>
      <c r="C722" s="7"/>
      <c r="D722" s="7" t="s">
        <v>1380</v>
      </c>
      <c r="E722" s="8">
        <v>1199</v>
      </c>
      <c r="F722" s="8">
        <v>5999</v>
      </c>
      <c r="G722" s="9">
        <v>0.8</v>
      </c>
      <c r="H722" s="7">
        <v>3.9</v>
      </c>
      <c r="I722" s="8">
        <v>47521</v>
      </c>
      <c r="J722" s="7" t="s">
        <v>2537</v>
      </c>
      <c r="K722" s="7" t="s">
        <v>2538</v>
      </c>
    </row>
    <row r="723" spans="1:11" x14ac:dyDescent="0.3">
      <c r="A723" s="7" t="s">
        <v>2539</v>
      </c>
      <c r="B723" s="7" t="s">
        <v>2540</v>
      </c>
      <c r="C723" s="7"/>
      <c r="D723" s="7" t="s">
        <v>2428</v>
      </c>
      <c r="E723" s="7">
        <v>399</v>
      </c>
      <c r="F723" s="7">
        <v>499</v>
      </c>
      <c r="G723" s="9">
        <v>0.2</v>
      </c>
      <c r="H723" s="7">
        <v>4.3</v>
      </c>
      <c r="I723" s="8">
        <v>27201</v>
      </c>
      <c r="J723" s="7" t="s">
        <v>2541</v>
      </c>
      <c r="K723" s="7" t="s">
        <v>2542</v>
      </c>
    </row>
    <row r="724" spans="1:11" x14ac:dyDescent="0.3">
      <c r="A724" s="7" t="s">
        <v>110</v>
      </c>
      <c r="B724" s="7" t="s">
        <v>111</v>
      </c>
      <c r="C724" s="7"/>
      <c r="D724" s="7" t="s">
        <v>70</v>
      </c>
      <c r="E724" s="7">
        <v>279</v>
      </c>
      <c r="F724" s="7">
        <v>499</v>
      </c>
      <c r="G724" s="9">
        <v>0.44</v>
      </c>
      <c r="H724" s="7">
        <v>3.7</v>
      </c>
      <c r="I724" s="8">
        <v>10962</v>
      </c>
      <c r="J724" s="7" t="s">
        <v>112</v>
      </c>
      <c r="K724" s="7" t="s">
        <v>113</v>
      </c>
    </row>
    <row r="725" spans="1:11" x14ac:dyDescent="0.3">
      <c r="A725" s="7" t="s">
        <v>114</v>
      </c>
      <c r="B725" s="7" t="s">
        <v>115</v>
      </c>
      <c r="C725" s="7"/>
      <c r="D725" s="7" t="s">
        <v>90</v>
      </c>
      <c r="E725" s="8">
        <v>13490</v>
      </c>
      <c r="F725" s="8">
        <v>22900</v>
      </c>
      <c r="G725" s="9">
        <v>0.41</v>
      </c>
      <c r="H725" s="7">
        <v>4.3</v>
      </c>
      <c r="I725" s="8">
        <v>16299</v>
      </c>
      <c r="J725" s="7" t="s">
        <v>116</v>
      </c>
      <c r="K725" s="7" t="s">
        <v>117</v>
      </c>
    </row>
    <row r="726" spans="1:11" x14ac:dyDescent="0.3">
      <c r="A726" s="7" t="s">
        <v>2543</v>
      </c>
      <c r="B726" s="7" t="s">
        <v>2544</v>
      </c>
      <c r="C726" s="7" t="str">
        <f>_xlfn.TEXTBEFORE(B726, "Mouse") &amp; "Mouse"</f>
        <v>Logitech B100 Wired USB Mouse</v>
      </c>
      <c r="D726" s="7" t="s">
        <v>2099</v>
      </c>
      <c r="E726" s="7">
        <v>279</v>
      </c>
      <c r="F726" s="7">
        <v>375</v>
      </c>
      <c r="G726" s="9">
        <v>0.26</v>
      </c>
      <c r="H726" s="7">
        <v>4.3</v>
      </c>
      <c r="I726" s="8">
        <v>31534</v>
      </c>
      <c r="J726" s="7" t="s">
        <v>2545</v>
      </c>
      <c r="K726" s="7" t="s">
        <v>2546</v>
      </c>
    </row>
    <row r="727" spans="1:11" x14ac:dyDescent="0.3">
      <c r="A727" s="7" t="s">
        <v>2547</v>
      </c>
      <c r="B727" s="7" t="s">
        <v>2548</v>
      </c>
      <c r="C727" s="7"/>
      <c r="D727" s="7" t="s">
        <v>1329</v>
      </c>
      <c r="E727" s="8">
        <v>2499</v>
      </c>
      <c r="F727" s="8">
        <v>4999</v>
      </c>
      <c r="G727" s="9">
        <v>0.5</v>
      </c>
      <c r="H727" s="7">
        <v>3.9</v>
      </c>
      <c r="I727" s="8">
        <v>7571</v>
      </c>
      <c r="J727" s="7" t="s">
        <v>1797</v>
      </c>
      <c r="K727" s="7" t="s">
        <v>1798</v>
      </c>
    </row>
    <row r="728" spans="1:11" x14ac:dyDescent="0.3">
      <c r="A728" s="7" t="s">
        <v>2549</v>
      </c>
      <c r="B728" s="7" t="s">
        <v>2550</v>
      </c>
      <c r="C728" s="7"/>
      <c r="D728" s="7" t="s">
        <v>2419</v>
      </c>
      <c r="E728" s="7">
        <v>137</v>
      </c>
      <c r="F728" s="7">
        <v>160</v>
      </c>
      <c r="G728" s="9">
        <v>0.14000000000000001</v>
      </c>
      <c r="H728" s="7">
        <v>4.4000000000000004</v>
      </c>
      <c r="I728" s="8">
        <v>6537</v>
      </c>
      <c r="J728" s="7" t="s">
        <v>2551</v>
      </c>
      <c r="K728" s="7" t="s">
        <v>2552</v>
      </c>
    </row>
    <row r="729" spans="1:11" x14ac:dyDescent="0.3">
      <c r="A729" s="7" t="s">
        <v>118</v>
      </c>
      <c r="B729" s="7" t="s">
        <v>119</v>
      </c>
      <c r="C729" s="7"/>
      <c r="D729" s="7" t="s">
        <v>14</v>
      </c>
      <c r="E729" s="7">
        <v>59</v>
      </c>
      <c r="F729" s="7">
        <v>199</v>
      </c>
      <c r="G729" s="9">
        <v>0.7</v>
      </c>
      <c r="H729" s="7">
        <v>4</v>
      </c>
      <c r="I729" s="8">
        <v>9377</v>
      </c>
      <c r="J729" s="7" t="s">
        <v>121</v>
      </c>
      <c r="K729" s="7" t="s">
        <v>122</v>
      </c>
    </row>
    <row r="730" spans="1:11" x14ac:dyDescent="0.3">
      <c r="A730" s="7" t="s">
        <v>2553</v>
      </c>
      <c r="B730" s="7" t="s">
        <v>2554</v>
      </c>
      <c r="C730" s="7" t="s">
        <v>2555</v>
      </c>
      <c r="D730" s="7" t="s">
        <v>2313</v>
      </c>
      <c r="E730" s="7">
        <v>299</v>
      </c>
      <c r="F730" s="7">
        <v>499</v>
      </c>
      <c r="G730" s="9">
        <v>0.4</v>
      </c>
      <c r="H730" s="7">
        <v>4.5</v>
      </c>
      <c r="I730" s="8">
        <v>21010</v>
      </c>
      <c r="J730" s="7" t="s">
        <v>2556</v>
      </c>
      <c r="K730" s="7" t="s">
        <v>2557</v>
      </c>
    </row>
    <row r="731" spans="1:11" x14ac:dyDescent="0.3">
      <c r="A731" s="7" t="s">
        <v>2558</v>
      </c>
      <c r="B731" s="7" t="s">
        <v>2559</v>
      </c>
      <c r="C731" s="7"/>
      <c r="D731" s="7" t="s">
        <v>1380</v>
      </c>
      <c r="E731" s="8">
        <v>1799</v>
      </c>
      <c r="F731" s="8">
        <v>3999</v>
      </c>
      <c r="G731" s="9">
        <v>0.55000000000000004</v>
      </c>
      <c r="H731" s="7">
        <v>3.9</v>
      </c>
      <c r="I731" s="8">
        <v>3517</v>
      </c>
      <c r="J731" s="7" t="s">
        <v>2560</v>
      </c>
      <c r="K731" s="7" t="s">
        <v>2561</v>
      </c>
    </row>
    <row r="732" spans="1:11" x14ac:dyDescent="0.3">
      <c r="A732" s="7" t="s">
        <v>2562</v>
      </c>
      <c r="B732" s="7" t="s">
        <v>2563</v>
      </c>
      <c r="C732" s="7"/>
      <c r="D732" s="7" t="s">
        <v>2375</v>
      </c>
      <c r="E732" s="8">
        <v>1999</v>
      </c>
      <c r="F732" s="8">
        <v>2999</v>
      </c>
      <c r="G732" s="9">
        <v>0.33</v>
      </c>
      <c r="H732" s="7">
        <v>4.3</v>
      </c>
      <c r="I732" s="8">
        <v>63899</v>
      </c>
      <c r="J732" s="7" t="s">
        <v>2564</v>
      </c>
      <c r="K732" s="7" t="s">
        <v>2565</v>
      </c>
    </row>
    <row r="733" spans="1:11" x14ac:dyDescent="0.3">
      <c r="A733" s="7" t="s">
        <v>127</v>
      </c>
      <c r="B733" s="7" t="s">
        <v>128</v>
      </c>
      <c r="C733" s="7"/>
      <c r="D733" s="7" t="s">
        <v>70</v>
      </c>
      <c r="E733" s="7">
        <v>199</v>
      </c>
      <c r="F733" s="7">
        <v>699</v>
      </c>
      <c r="G733" s="9">
        <v>0.72</v>
      </c>
      <c r="H733" s="7">
        <v>4.2</v>
      </c>
      <c r="I733" s="8">
        <v>12153</v>
      </c>
      <c r="J733" s="7" t="s">
        <v>129</v>
      </c>
      <c r="K733" s="7" t="s">
        <v>130</v>
      </c>
    </row>
    <row r="734" spans="1:11" x14ac:dyDescent="0.3">
      <c r="A734" s="7" t="s">
        <v>2566</v>
      </c>
      <c r="B734" s="7" t="s">
        <v>2567</v>
      </c>
      <c r="C734" s="7"/>
      <c r="D734" s="7" t="s">
        <v>2568</v>
      </c>
      <c r="E734" s="7">
        <v>399</v>
      </c>
      <c r="F734" s="8">
        <v>1499</v>
      </c>
      <c r="G734" s="9">
        <v>0.73</v>
      </c>
      <c r="H734" s="7">
        <v>4.0999999999999996</v>
      </c>
      <c r="I734" s="8">
        <v>5730</v>
      </c>
      <c r="J734" s="7" t="s">
        <v>2569</v>
      </c>
      <c r="K734" s="7" t="s">
        <v>2570</v>
      </c>
    </row>
    <row r="735" spans="1:11" x14ac:dyDescent="0.3">
      <c r="A735" s="7" t="s">
        <v>2571</v>
      </c>
      <c r="B735" s="7" t="s">
        <v>2572</v>
      </c>
      <c r="C735" s="7"/>
      <c r="D735" s="7" t="s">
        <v>2573</v>
      </c>
      <c r="E735" s="8">
        <v>1699</v>
      </c>
      <c r="F735" s="8">
        <v>3999</v>
      </c>
      <c r="G735" s="9">
        <v>0.57999999999999996</v>
      </c>
      <c r="H735" s="7">
        <v>4.2</v>
      </c>
      <c r="I735" s="8">
        <v>25488</v>
      </c>
      <c r="J735" s="7" t="s">
        <v>2574</v>
      </c>
      <c r="K735" s="7" t="s">
        <v>2575</v>
      </c>
    </row>
    <row r="736" spans="1:11" x14ac:dyDescent="0.3">
      <c r="A736" s="7" t="s">
        <v>2576</v>
      </c>
      <c r="B736" s="7" t="s">
        <v>2577</v>
      </c>
      <c r="C736" s="7" t="str">
        <f>_xlfn.TEXTBEFORE(B736, "Mouse") &amp; "Mouse"</f>
        <v>Logitech M235 Wireless Mouse</v>
      </c>
      <c r="D736" s="7" t="s">
        <v>2099</v>
      </c>
      <c r="E736" s="7">
        <v>699</v>
      </c>
      <c r="F736" s="7">
        <v>995</v>
      </c>
      <c r="G736" s="9">
        <v>0.3</v>
      </c>
      <c r="H736" s="7">
        <v>4.5</v>
      </c>
      <c r="I736" s="8">
        <v>54405</v>
      </c>
      <c r="J736" s="7" t="s">
        <v>2578</v>
      </c>
      <c r="K736" s="7" t="s">
        <v>2579</v>
      </c>
    </row>
    <row r="737" spans="1:11" x14ac:dyDescent="0.3">
      <c r="A737" s="7" t="s">
        <v>1775</v>
      </c>
      <c r="B737" s="7" t="s">
        <v>1776</v>
      </c>
      <c r="C737" s="7"/>
      <c r="D737" s="7" t="s">
        <v>1613</v>
      </c>
      <c r="E737" s="7">
        <v>95</v>
      </c>
      <c r="F737" s="7">
        <v>499</v>
      </c>
      <c r="G737" s="9">
        <v>0.81</v>
      </c>
      <c r="H737" s="7">
        <v>4.2</v>
      </c>
      <c r="I737" s="8">
        <v>1949</v>
      </c>
      <c r="J737" s="7" t="s">
        <v>1777</v>
      </c>
      <c r="K737" s="7" t="s">
        <v>1778</v>
      </c>
    </row>
    <row r="738" spans="1:11" x14ac:dyDescent="0.3">
      <c r="A738" s="7" t="s">
        <v>2580</v>
      </c>
      <c r="B738" s="7" t="s">
        <v>2581</v>
      </c>
      <c r="C738" s="7"/>
      <c r="D738" s="7" t="s">
        <v>2344</v>
      </c>
      <c r="E738" s="8">
        <v>1149</v>
      </c>
      <c r="F738" s="8">
        <v>1699</v>
      </c>
      <c r="G738" s="9">
        <v>0.32</v>
      </c>
      <c r="H738" s="7">
        <v>4.2</v>
      </c>
      <c r="I738" s="8">
        <v>122478</v>
      </c>
      <c r="J738" s="7" t="s">
        <v>2582</v>
      </c>
      <c r="K738" s="7" t="s">
        <v>2583</v>
      </c>
    </row>
    <row r="739" spans="1:11" x14ac:dyDescent="0.3">
      <c r="A739" s="7" t="s">
        <v>2584</v>
      </c>
      <c r="B739" s="7" t="s">
        <v>2585</v>
      </c>
      <c r="C739" s="14" t="str">
        <f>_xlfn.TEXTBEFORE(B739, "Keyboard and Mouse Set") &amp; "Keyboard and Mouse Set"</f>
        <v>Logitech MK240 Nano Wireless USB Keyboard and Mouse Set</v>
      </c>
      <c r="D739" s="7" t="s">
        <v>2202</v>
      </c>
      <c r="E739" s="8">
        <v>1495</v>
      </c>
      <c r="F739" s="8">
        <v>1995</v>
      </c>
      <c r="G739" s="9">
        <v>0.25</v>
      </c>
      <c r="H739" s="7">
        <v>4.3</v>
      </c>
      <c r="I739" s="8">
        <v>7241</v>
      </c>
      <c r="J739" s="7" t="s">
        <v>2586</v>
      </c>
      <c r="K739" s="7" t="s">
        <v>2587</v>
      </c>
    </row>
    <row r="740" spans="1:11" x14ac:dyDescent="0.3">
      <c r="A740" s="7" t="s">
        <v>2588</v>
      </c>
      <c r="B740" s="7" t="s">
        <v>2589</v>
      </c>
      <c r="C740" s="7"/>
      <c r="D740" s="7" t="s">
        <v>2114</v>
      </c>
      <c r="E740" s="7">
        <v>849</v>
      </c>
      <c r="F740" s="8">
        <v>4999</v>
      </c>
      <c r="G740" s="9">
        <v>0.83</v>
      </c>
      <c r="H740" s="7">
        <v>4</v>
      </c>
      <c r="I740" s="8">
        <v>20457</v>
      </c>
      <c r="J740" s="7" t="s">
        <v>2590</v>
      </c>
      <c r="K740" s="7" t="s">
        <v>2591</v>
      </c>
    </row>
    <row r="741" spans="1:11" x14ac:dyDescent="0.3">
      <c r="A741" s="7" t="s">
        <v>2592</v>
      </c>
      <c r="B741" s="7" t="s">
        <v>2593</v>
      </c>
      <c r="C741" s="7"/>
      <c r="D741" s="7" t="s">
        <v>2594</v>
      </c>
      <c r="E741" s="7">
        <v>440</v>
      </c>
      <c r="F741" s="7">
        <v>440</v>
      </c>
      <c r="G741" s="9">
        <v>0</v>
      </c>
      <c r="H741" s="7">
        <v>4.5</v>
      </c>
      <c r="I741" s="8">
        <v>8610</v>
      </c>
      <c r="J741" s="7" t="s">
        <v>2595</v>
      </c>
      <c r="K741" s="7" t="s">
        <v>2596</v>
      </c>
    </row>
    <row r="742" spans="1:11" x14ac:dyDescent="0.3">
      <c r="A742" s="7" t="s">
        <v>1763</v>
      </c>
      <c r="B742" s="7" t="s">
        <v>1764</v>
      </c>
      <c r="C742" s="7"/>
      <c r="D742" s="7" t="s">
        <v>1707</v>
      </c>
      <c r="E742" s="7">
        <v>349</v>
      </c>
      <c r="F742" s="7">
        <v>999</v>
      </c>
      <c r="G742" s="9">
        <v>0.65</v>
      </c>
      <c r="H742" s="7">
        <v>3.8</v>
      </c>
      <c r="I742" s="8">
        <v>16557</v>
      </c>
      <c r="J742" s="7" t="s">
        <v>1765</v>
      </c>
      <c r="K742" s="7" t="s">
        <v>1766</v>
      </c>
    </row>
    <row r="743" spans="1:11" x14ac:dyDescent="0.3">
      <c r="A743" s="7" t="s">
        <v>2597</v>
      </c>
      <c r="B743" s="7" t="s">
        <v>2598</v>
      </c>
      <c r="C743" s="7"/>
      <c r="D743" s="7" t="s">
        <v>2114</v>
      </c>
      <c r="E743" s="7">
        <v>599</v>
      </c>
      <c r="F743" s="8">
        <v>3999</v>
      </c>
      <c r="G743" s="9">
        <v>0.85</v>
      </c>
      <c r="H743" s="7">
        <v>3.9</v>
      </c>
      <c r="I743" s="8">
        <v>1087</v>
      </c>
      <c r="J743" s="7" t="s">
        <v>2599</v>
      </c>
      <c r="K743" s="7" t="s">
        <v>2600</v>
      </c>
    </row>
    <row r="744" spans="1:11" x14ac:dyDescent="0.3">
      <c r="A744" s="7" t="s">
        <v>2601</v>
      </c>
      <c r="B744" s="7" t="s">
        <v>2602</v>
      </c>
      <c r="C744" s="7" t="s">
        <v>2603</v>
      </c>
      <c r="D744" s="7" t="s">
        <v>2449</v>
      </c>
      <c r="E744" s="7">
        <v>149</v>
      </c>
      <c r="F744" s="7">
        <v>399</v>
      </c>
      <c r="G744" s="9">
        <v>0.63</v>
      </c>
      <c r="H744" s="7">
        <v>4</v>
      </c>
      <c r="I744" s="8">
        <v>1540</v>
      </c>
      <c r="J744" s="7" t="s">
        <v>2604</v>
      </c>
      <c r="K744" s="7" t="s">
        <v>2605</v>
      </c>
    </row>
    <row r="745" spans="1:11" x14ac:dyDescent="0.3">
      <c r="A745" s="7" t="s">
        <v>2606</v>
      </c>
      <c r="B745" s="7" t="s">
        <v>2607</v>
      </c>
      <c r="C745" s="7" t="s">
        <v>2608</v>
      </c>
      <c r="D745" s="7" t="s">
        <v>2105</v>
      </c>
      <c r="E745" s="7">
        <v>289</v>
      </c>
      <c r="F745" s="7">
        <v>999</v>
      </c>
      <c r="G745" s="9">
        <v>0.71</v>
      </c>
      <c r="H745" s="7">
        <v>4.0999999999999996</v>
      </c>
      <c r="I745" s="7">
        <v>401</v>
      </c>
      <c r="J745" s="7" t="s">
        <v>2609</v>
      </c>
      <c r="K745" s="7" t="s">
        <v>2610</v>
      </c>
    </row>
    <row r="746" spans="1:11" x14ac:dyDescent="0.3">
      <c r="A746" s="7" t="s">
        <v>2611</v>
      </c>
      <c r="B746" s="7" t="s">
        <v>2612</v>
      </c>
      <c r="C746" s="7"/>
      <c r="D746" s="7" t="s">
        <v>2613</v>
      </c>
      <c r="E746" s="7">
        <v>179</v>
      </c>
      <c r="F746" s="7">
        <v>499</v>
      </c>
      <c r="G746" s="9">
        <v>0.64</v>
      </c>
      <c r="H746" s="7">
        <v>3.4</v>
      </c>
      <c r="I746" s="8">
        <v>9385</v>
      </c>
      <c r="J746" s="7" t="s">
        <v>2614</v>
      </c>
      <c r="K746" s="7" t="s">
        <v>2615</v>
      </c>
    </row>
    <row r="747" spans="1:11" x14ac:dyDescent="0.3">
      <c r="A747" s="7" t="s">
        <v>2616</v>
      </c>
      <c r="B747" s="7" t="s">
        <v>2617</v>
      </c>
      <c r="C747" s="7"/>
      <c r="D747" s="7" t="s">
        <v>1329</v>
      </c>
      <c r="E747" s="8">
        <v>1499</v>
      </c>
      <c r="F747" s="8">
        <v>4999</v>
      </c>
      <c r="G747" s="9">
        <v>0.7</v>
      </c>
      <c r="H747" s="7">
        <v>4</v>
      </c>
      <c r="I747" s="8">
        <v>92588</v>
      </c>
      <c r="J747" s="7" t="s">
        <v>1848</v>
      </c>
      <c r="K747" s="7" t="s">
        <v>1849</v>
      </c>
    </row>
    <row r="748" spans="1:11" x14ac:dyDescent="0.3">
      <c r="A748" s="7" t="s">
        <v>2618</v>
      </c>
      <c r="B748" s="7" t="s">
        <v>2619</v>
      </c>
      <c r="C748" s="7"/>
      <c r="D748" s="7" t="s">
        <v>1380</v>
      </c>
      <c r="E748" s="7">
        <v>399</v>
      </c>
      <c r="F748" s="7">
        <v>699</v>
      </c>
      <c r="G748" s="9">
        <v>0.43</v>
      </c>
      <c r="H748" s="7">
        <v>3.4</v>
      </c>
      <c r="I748" s="8">
        <v>3454</v>
      </c>
      <c r="J748" s="7" t="s">
        <v>2620</v>
      </c>
      <c r="K748" s="7" t="s">
        <v>2621</v>
      </c>
    </row>
    <row r="749" spans="1:11" x14ac:dyDescent="0.3">
      <c r="A749" s="7" t="s">
        <v>2622</v>
      </c>
      <c r="B749" s="7" t="s">
        <v>2623</v>
      </c>
      <c r="C749" s="7"/>
      <c r="D749" s="7" t="s">
        <v>2296</v>
      </c>
      <c r="E749" s="7">
        <v>599</v>
      </c>
      <c r="F749" s="7">
        <v>799</v>
      </c>
      <c r="G749" s="9">
        <v>0.25</v>
      </c>
      <c r="H749" s="7">
        <v>4.3</v>
      </c>
      <c r="I749" s="8">
        <v>15790</v>
      </c>
      <c r="J749" s="7" t="s">
        <v>2624</v>
      </c>
      <c r="K749" s="7" t="s">
        <v>2625</v>
      </c>
    </row>
    <row r="750" spans="1:11" x14ac:dyDescent="0.3">
      <c r="A750" s="7" t="s">
        <v>2626</v>
      </c>
      <c r="B750" s="7" t="s">
        <v>2627</v>
      </c>
      <c r="C750" s="7" t="s">
        <v>2628</v>
      </c>
      <c r="D750" s="7" t="s">
        <v>2629</v>
      </c>
      <c r="E750" s="7">
        <v>949</v>
      </c>
      <c r="F750" s="8">
        <v>2000</v>
      </c>
      <c r="G750" s="9">
        <v>0.53</v>
      </c>
      <c r="H750" s="7">
        <v>3.9</v>
      </c>
      <c r="I750" s="8">
        <v>14969</v>
      </c>
      <c r="J750" s="7" t="s">
        <v>2630</v>
      </c>
      <c r="K750" s="7" t="s">
        <v>2631</v>
      </c>
    </row>
    <row r="751" spans="1:11" x14ac:dyDescent="0.3">
      <c r="A751" s="7" t="s">
        <v>2632</v>
      </c>
      <c r="B751" s="7" t="s">
        <v>2633</v>
      </c>
      <c r="C751" s="7"/>
      <c r="D751" s="7" t="s">
        <v>1329</v>
      </c>
      <c r="E751" s="8">
        <v>2499</v>
      </c>
      <c r="F751" s="8">
        <v>9999</v>
      </c>
      <c r="G751" s="9">
        <v>0.75</v>
      </c>
      <c r="H751" s="7">
        <v>4.0999999999999996</v>
      </c>
      <c r="I751" s="8">
        <v>42139</v>
      </c>
      <c r="J751" s="7" t="s">
        <v>2634</v>
      </c>
      <c r="K751" s="7" t="s">
        <v>2635</v>
      </c>
    </row>
    <row r="752" spans="1:11" x14ac:dyDescent="0.3">
      <c r="A752" s="7" t="s">
        <v>2636</v>
      </c>
      <c r="B752" s="7" t="s">
        <v>2637</v>
      </c>
      <c r="C752" s="7"/>
      <c r="D752" s="7" t="s">
        <v>2179</v>
      </c>
      <c r="E752" s="7">
        <v>159</v>
      </c>
      <c r="F752" s="7">
        <v>180</v>
      </c>
      <c r="G752" s="9">
        <v>0.12</v>
      </c>
      <c r="H752" s="7">
        <v>4.3</v>
      </c>
      <c r="I752" s="7">
        <v>989</v>
      </c>
      <c r="J752" s="7" t="s">
        <v>2638</v>
      </c>
      <c r="K752" s="7" t="s">
        <v>2639</v>
      </c>
    </row>
    <row r="753" spans="1:11" x14ac:dyDescent="0.3">
      <c r="A753" s="7" t="s">
        <v>2640</v>
      </c>
      <c r="B753" s="7" t="s">
        <v>2641</v>
      </c>
      <c r="C753" s="7"/>
      <c r="D753" s="7" t="s">
        <v>1362</v>
      </c>
      <c r="E753" s="8">
        <v>1329</v>
      </c>
      <c r="F753" s="8">
        <v>2900</v>
      </c>
      <c r="G753" s="9">
        <v>0.54</v>
      </c>
      <c r="H753" s="7">
        <v>4.5</v>
      </c>
      <c r="I753" s="8">
        <v>19624</v>
      </c>
      <c r="J753" s="7" t="s">
        <v>2642</v>
      </c>
      <c r="K753" s="7" t="s">
        <v>2643</v>
      </c>
    </row>
    <row r="754" spans="1:11" x14ac:dyDescent="0.3">
      <c r="A754" s="7" t="s">
        <v>2644</v>
      </c>
      <c r="B754" s="7" t="s">
        <v>2645</v>
      </c>
      <c r="C754" s="7"/>
      <c r="D754" s="7" t="s">
        <v>2613</v>
      </c>
      <c r="E754" s="7">
        <v>570</v>
      </c>
      <c r="F754" s="7">
        <v>999</v>
      </c>
      <c r="G754" s="9">
        <v>0.43</v>
      </c>
      <c r="H754" s="7">
        <v>4.2</v>
      </c>
      <c r="I754" s="8">
        <v>3201</v>
      </c>
      <c r="J754" s="7" t="s">
        <v>2646</v>
      </c>
      <c r="K754" s="7" t="s">
        <v>2647</v>
      </c>
    </row>
    <row r="755" spans="1:11" x14ac:dyDescent="0.3">
      <c r="A755" s="7" t="s">
        <v>2648</v>
      </c>
      <c r="B755" s="7" t="s">
        <v>2649</v>
      </c>
      <c r="C755" s="7"/>
      <c r="D755" s="7" t="s">
        <v>2650</v>
      </c>
      <c r="E755" s="7">
        <v>899</v>
      </c>
      <c r="F755" s="8">
        <v>1999</v>
      </c>
      <c r="G755" s="9">
        <v>0.55000000000000004</v>
      </c>
      <c r="H755" s="7">
        <v>4.0999999999999996</v>
      </c>
      <c r="I755" s="8">
        <v>30469</v>
      </c>
      <c r="J755" s="7" t="s">
        <v>2651</v>
      </c>
      <c r="K755" s="7" t="s">
        <v>2652</v>
      </c>
    </row>
    <row r="756" spans="1:11" x14ac:dyDescent="0.3">
      <c r="A756" s="7" t="s">
        <v>2653</v>
      </c>
      <c r="B756" s="7" t="s">
        <v>2654</v>
      </c>
      <c r="C756" s="7" t="str">
        <f>_xlfn.TEXTBEFORE(B756, "Sleeve") &amp; "Sleeve"</f>
        <v>AirCase Protective Laptop Bag Sleeve</v>
      </c>
      <c r="D756" s="7" t="s">
        <v>2655</v>
      </c>
      <c r="E756" s="7">
        <v>449</v>
      </c>
      <c r="F756" s="7">
        <v>999</v>
      </c>
      <c r="G756" s="9">
        <v>0.55000000000000004</v>
      </c>
      <c r="H756" s="7">
        <v>4.4000000000000004</v>
      </c>
      <c r="I756" s="8">
        <v>9940</v>
      </c>
      <c r="J756" s="7" t="s">
        <v>2656</v>
      </c>
      <c r="K756" s="7" t="s">
        <v>2657</v>
      </c>
    </row>
    <row r="757" spans="1:11" x14ac:dyDescent="0.3">
      <c r="A757" s="7" t="s">
        <v>2658</v>
      </c>
      <c r="B757" s="7" t="s">
        <v>2659</v>
      </c>
      <c r="C757" s="7"/>
      <c r="D757" s="7" t="s">
        <v>2660</v>
      </c>
      <c r="E757" s="7">
        <v>549</v>
      </c>
      <c r="F757" s="7">
        <v>999</v>
      </c>
      <c r="G757" s="9">
        <v>0.45</v>
      </c>
      <c r="H757" s="7">
        <v>4.3</v>
      </c>
      <c r="I757" s="8">
        <v>7758</v>
      </c>
      <c r="J757" s="7" t="s">
        <v>2661</v>
      </c>
      <c r="K757" s="7" t="s">
        <v>2662</v>
      </c>
    </row>
    <row r="758" spans="1:11" x14ac:dyDescent="0.3">
      <c r="A758" s="7" t="s">
        <v>2663</v>
      </c>
      <c r="B758" s="7" t="s">
        <v>2664</v>
      </c>
      <c r="C758" s="7"/>
      <c r="D758" s="7" t="s">
        <v>2344</v>
      </c>
      <c r="E758" s="8">
        <v>1529</v>
      </c>
      <c r="F758" s="8">
        <v>2399</v>
      </c>
      <c r="G758" s="9">
        <v>0.36</v>
      </c>
      <c r="H758" s="7">
        <v>4.3</v>
      </c>
      <c r="I758" s="8">
        <v>68409</v>
      </c>
      <c r="J758" s="7" t="s">
        <v>2665</v>
      </c>
      <c r="K758" s="7" t="s">
        <v>2666</v>
      </c>
    </row>
    <row r="759" spans="1:11" x14ac:dyDescent="0.3">
      <c r="A759" s="7" t="s">
        <v>2667</v>
      </c>
      <c r="B759" s="7" t="s">
        <v>2668</v>
      </c>
      <c r="C759" s="7"/>
      <c r="D759" s="7" t="s">
        <v>2669</v>
      </c>
      <c r="E759" s="7">
        <v>100</v>
      </c>
      <c r="F759" s="7">
        <v>100</v>
      </c>
      <c r="G759" s="9">
        <v>0</v>
      </c>
      <c r="H759" s="7">
        <v>4.3</v>
      </c>
      <c r="I759" s="8">
        <v>3095</v>
      </c>
      <c r="J759" s="7" t="s">
        <v>2670</v>
      </c>
      <c r="K759" s="7" t="s">
        <v>2671</v>
      </c>
    </row>
    <row r="760" spans="1:11" x14ac:dyDescent="0.3">
      <c r="A760" s="7" t="s">
        <v>2672</v>
      </c>
      <c r="B760" s="7" t="s">
        <v>2673</v>
      </c>
      <c r="C760" s="7"/>
      <c r="D760" s="7" t="s">
        <v>2123</v>
      </c>
      <c r="E760" s="7">
        <v>299</v>
      </c>
      <c r="F760" s="8">
        <v>1499</v>
      </c>
      <c r="G760" s="9">
        <v>0.8</v>
      </c>
      <c r="H760" s="7">
        <v>4.2</v>
      </c>
      <c r="I760" s="7">
        <v>903</v>
      </c>
      <c r="J760" s="7" t="s">
        <v>2674</v>
      </c>
      <c r="K760" s="7" t="s">
        <v>2675</v>
      </c>
    </row>
    <row r="761" spans="1:11" x14ac:dyDescent="0.3">
      <c r="A761" s="7" t="s">
        <v>2676</v>
      </c>
      <c r="B761" s="7" t="s">
        <v>2677</v>
      </c>
      <c r="C761" s="7" t="str">
        <f>_xlfn.TEXTBEFORE(B761, "Keyboard and Mouse Combo") &amp; "Keyboard and Mouse Combo"</f>
        <v>Logitech MK215 Wireless Keyboard and Mouse Combo</v>
      </c>
      <c r="D761" s="7" t="s">
        <v>2202</v>
      </c>
      <c r="E761" s="8">
        <v>1295</v>
      </c>
      <c r="F761" s="8">
        <v>1795</v>
      </c>
      <c r="G761" s="9">
        <v>0.28000000000000003</v>
      </c>
      <c r="H761" s="7">
        <v>4.0999999999999996</v>
      </c>
      <c r="I761" s="8">
        <v>25771</v>
      </c>
      <c r="J761" s="7" t="s">
        <v>2678</v>
      </c>
      <c r="K761" s="7" t="s">
        <v>2679</v>
      </c>
    </row>
    <row r="762" spans="1:11" x14ac:dyDescent="0.3">
      <c r="A762" s="7" t="s">
        <v>2680</v>
      </c>
      <c r="B762" s="7" t="s">
        <v>2681</v>
      </c>
      <c r="C762" s="7"/>
      <c r="D762" s="7" t="s">
        <v>1380</v>
      </c>
      <c r="E762" s="7">
        <v>699</v>
      </c>
      <c r="F762" s="7">
        <v>999</v>
      </c>
      <c r="G762" s="9">
        <v>0.3</v>
      </c>
      <c r="H762" s="7">
        <v>4.0999999999999996</v>
      </c>
      <c r="I762" s="8">
        <v>273189</v>
      </c>
      <c r="J762" s="7" t="s">
        <v>2682</v>
      </c>
      <c r="K762" s="7" t="s">
        <v>2683</v>
      </c>
    </row>
    <row r="763" spans="1:11" x14ac:dyDescent="0.3">
      <c r="A763" s="7" t="s">
        <v>2684</v>
      </c>
      <c r="B763" s="7" t="s">
        <v>2685</v>
      </c>
      <c r="C763" s="7"/>
      <c r="D763" s="7" t="s">
        <v>2686</v>
      </c>
      <c r="E763" s="7">
        <v>252</v>
      </c>
      <c r="F763" s="7">
        <v>315</v>
      </c>
      <c r="G763" s="9">
        <v>0.2</v>
      </c>
      <c r="H763" s="7">
        <v>4.5</v>
      </c>
      <c r="I763" s="8">
        <v>3785</v>
      </c>
      <c r="J763" s="7" t="s">
        <v>2687</v>
      </c>
      <c r="K763" s="7" t="s">
        <v>2688</v>
      </c>
    </row>
    <row r="764" spans="1:11" x14ac:dyDescent="0.3">
      <c r="A764" s="7" t="s">
        <v>2689</v>
      </c>
      <c r="B764" s="7" t="s">
        <v>2690</v>
      </c>
      <c r="C764" s="7"/>
      <c r="D764" s="7" t="s">
        <v>2179</v>
      </c>
      <c r="E764" s="7">
        <v>190</v>
      </c>
      <c r="F764" s="7">
        <v>220</v>
      </c>
      <c r="G764" s="9">
        <v>0.14000000000000001</v>
      </c>
      <c r="H764" s="7">
        <v>4.4000000000000004</v>
      </c>
      <c r="I764" s="8">
        <v>2866</v>
      </c>
      <c r="J764" s="7" t="s">
        <v>2691</v>
      </c>
      <c r="K764" s="7" t="s">
        <v>2692</v>
      </c>
    </row>
    <row r="765" spans="1:11" x14ac:dyDescent="0.3">
      <c r="A765" s="7" t="s">
        <v>2693</v>
      </c>
      <c r="B765" s="7" t="s">
        <v>2694</v>
      </c>
      <c r="C765" s="7" t="str">
        <f>_xlfn.TEXTBEFORE(B765, "Keyboard and Mouse Combo") &amp; "Keyboard and Mouse Combo"</f>
        <v>Zebronics Zeb-Transformer Gaming Keyboard and Mouse Combo</v>
      </c>
      <c r="D765" s="7" t="s">
        <v>2202</v>
      </c>
      <c r="E765" s="8">
        <v>1299</v>
      </c>
      <c r="F765" s="8">
        <v>1599</v>
      </c>
      <c r="G765" s="9">
        <v>0.19</v>
      </c>
      <c r="H765" s="7">
        <v>4.3</v>
      </c>
      <c r="I765" s="8">
        <v>27223</v>
      </c>
      <c r="J765" s="7" t="s">
        <v>2695</v>
      </c>
      <c r="K765" s="7" t="s">
        <v>2696</v>
      </c>
    </row>
    <row r="766" spans="1:11" x14ac:dyDescent="0.3">
      <c r="A766" s="7" t="s">
        <v>2697</v>
      </c>
      <c r="B766" s="7" t="s">
        <v>2698</v>
      </c>
      <c r="C766" s="7"/>
      <c r="D766" s="7" t="s">
        <v>2094</v>
      </c>
      <c r="E766" s="7">
        <v>729</v>
      </c>
      <c r="F766" s="8">
        <v>1650</v>
      </c>
      <c r="G766" s="9">
        <v>0.56000000000000005</v>
      </c>
      <c r="H766" s="7">
        <v>4.3</v>
      </c>
      <c r="I766" s="8">
        <v>82356</v>
      </c>
      <c r="J766" s="7" t="s">
        <v>2699</v>
      </c>
      <c r="K766" s="7" t="s">
        <v>2700</v>
      </c>
    </row>
    <row r="767" spans="1:11" x14ac:dyDescent="0.3">
      <c r="A767" s="7" t="s">
        <v>2701</v>
      </c>
      <c r="B767" s="7" t="s">
        <v>2702</v>
      </c>
      <c r="C767" s="7"/>
      <c r="D767" s="7" t="s">
        <v>2703</v>
      </c>
      <c r="E767" s="7">
        <v>480</v>
      </c>
      <c r="F767" s="7">
        <v>600</v>
      </c>
      <c r="G767" s="9">
        <v>0.2</v>
      </c>
      <c r="H767" s="7">
        <v>4.3</v>
      </c>
      <c r="I767" s="8">
        <v>5719</v>
      </c>
      <c r="J767" s="7" t="s">
        <v>2704</v>
      </c>
      <c r="K767" s="7" t="s">
        <v>2705</v>
      </c>
    </row>
    <row r="768" spans="1:11" x14ac:dyDescent="0.3">
      <c r="A768" s="7" t="s">
        <v>1809</v>
      </c>
      <c r="B768" s="7" t="s">
        <v>1810</v>
      </c>
      <c r="C768" s="7"/>
      <c r="D768" s="7" t="s">
        <v>1329</v>
      </c>
      <c r="E768" s="8">
        <v>1799</v>
      </c>
      <c r="F768" s="8">
        <v>6990</v>
      </c>
      <c r="G768" s="9">
        <v>0.74</v>
      </c>
      <c r="H768" s="7">
        <v>4</v>
      </c>
      <c r="I768" s="8">
        <v>26880</v>
      </c>
      <c r="J768" s="7" t="s">
        <v>1811</v>
      </c>
      <c r="K768" s="7" t="s">
        <v>2706</v>
      </c>
    </row>
    <row r="769" spans="1:11" x14ac:dyDescent="0.3">
      <c r="A769" s="7" t="s">
        <v>2707</v>
      </c>
      <c r="B769" s="7" t="s">
        <v>2708</v>
      </c>
      <c r="C769" s="7"/>
      <c r="D769" s="7" t="s">
        <v>2114</v>
      </c>
      <c r="E769" s="7">
        <v>999</v>
      </c>
      <c r="F769" s="8">
        <v>2499</v>
      </c>
      <c r="G769" s="9">
        <v>0.6</v>
      </c>
      <c r="H769" s="7">
        <v>4.3</v>
      </c>
      <c r="I769" s="8">
        <v>1690</v>
      </c>
      <c r="J769" s="7" t="s">
        <v>2709</v>
      </c>
      <c r="K769" s="7" t="s">
        <v>2710</v>
      </c>
    </row>
    <row r="770" spans="1:11" x14ac:dyDescent="0.3">
      <c r="A770" s="7" t="s">
        <v>135</v>
      </c>
      <c r="B770" s="7" t="s">
        <v>136</v>
      </c>
      <c r="C770" s="7"/>
      <c r="D770" s="7" t="s">
        <v>14</v>
      </c>
      <c r="E770" s="7">
        <v>299</v>
      </c>
      <c r="F770" s="7">
        <v>399</v>
      </c>
      <c r="G770" s="9">
        <v>0.25</v>
      </c>
      <c r="H770" s="7">
        <v>4</v>
      </c>
      <c r="I770" s="8">
        <v>2766</v>
      </c>
      <c r="J770" s="7" t="s">
        <v>138</v>
      </c>
      <c r="K770" s="7" t="s">
        <v>139</v>
      </c>
    </row>
    <row r="771" spans="1:11" x14ac:dyDescent="0.3">
      <c r="A771" s="7" t="s">
        <v>2711</v>
      </c>
      <c r="B771" s="7" t="s">
        <v>2712</v>
      </c>
      <c r="C771" s="7" t="s">
        <v>2713</v>
      </c>
      <c r="D771" s="7" t="s">
        <v>2714</v>
      </c>
      <c r="E771" s="7">
        <v>238</v>
      </c>
      <c r="F771" s="7">
        <v>699</v>
      </c>
      <c r="G771" s="9">
        <v>0.66</v>
      </c>
      <c r="H771" s="7">
        <v>4.4000000000000004</v>
      </c>
      <c r="I771" s="8">
        <v>8372</v>
      </c>
      <c r="J771" s="7" t="s">
        <v>2715</v>
      </c>
      <c r="K771" s="7" t="s">
        <v>2716</v>
      </c>
    </row>
    <row r="772" spans="1:11" x14ac:dyDescent="0.3">
      <c r="A772" s="7" t="s">
        <v>2717</v>
      </c>
      <c r="B772" s="7" t="s">
        <v>2718</v>
      </c>
      <c r="C772" s="7" t="str">
        <f>_xlfn.TEXTBEFORE(B772, "Keyboard and Mouse Set") &amp; "Keyboard and Mouse Set"</f>
        <v>HP USB Wireless Spill Resistance Keyboard and Mouse Set</v>
      </c>
      <c r="D772" s="7" t="s">
        <v>2202</v>
      </c>
      <c r="E772" s="8">
        <v>1349</v>
      </c>
      <c r="F772" s="8">
        <v>2198</v>
      </c>
      <c r="G772" s="9">
        <v>0.39</v>
      </c>
      <c r="H772" s="7">
        <v>4</v>
      </c>
      <c r="I772" s="8">
        <v>7113</v>
      </c>
      <c r="J772" s="7" t="s">
        <v>2719</v>
      </c>
      <c r="K772" s="7" t="s">
        <v>2720</v>
      </c>
    </row>
    <row r="773" spans="1:11" x14ac:dyDescent="0.3">
      <c r="A773" s="7" t="s">
        <v>145</v>
      </c>
      <c r="B773" s="7" t="s">
        <v>146</v>
      </c>
      <c r="C773" s="7"/>
      <c r="D773" s="7" t="s">
        <v>14</v>
      </c>
      <c r="E773" s="7">
        <v>299</v>
      </c>
      <c r="F773" s="7">
        <v>999</v>
      </c>
      <c r="G773" s="9">
        <v>0.7</v>
      </c>
      <c r="H773" s="7">
        <v>4.3</v>
      </c>
      <c r="I773" s="8">
        <v>20850</v>
      </c>
      <c r="J773" s="7" t="s">
        <v>148</v>
      </c>
      <c r="K773" s="7" t="s">
        <v>149</v>
      </c>
    </row>
    <row r="774" spans="1:11" x14ac:dyDescent="0.3">
      <c r="A774" s="7" t="s">
        <v>2721</v>
      </c>
      <c r="B774" s="7" t="s">
        <v>2722</v>
      </c>
      <c r="C774" s="7" t="s">
        <v>2723</v>
      </c>
      <c r="D774" s="7" t="s">
        <v>2629</v>
      </c>
      <c r="E774" s="7">
        <v>199</v>
      </c>
      <c r="F774" s="7">
        <v>499</v>
      </c>
      <c r="G774" s="9">
        <v>0.6</v>
      </c>
      <c r="H774" s="7">
        <v>3.3</v>
      </c>
      <c r="I774" s="8">
        <v>2804</v>
      </c>
      <c r="J774" s="7" t="s">
        <v>2724</v>
      </c>
      <c r="K774" s="7" t="s">
        <v>2725</v>
      </c>
    </row>
    <row r="775" spans="1:11" x14ac:dyDescent="0.3">
      <c r="A775" s="7" t="s">
        <v>2726</v>
      </c>
      <c r="B775" s="7" t="s">
        <v>2727</v>
      </c>
      <c r="C775" s="7"/>
      <c r="D775" s="7" t="s">
        <v>1380</v>
      </c>
      <c r="E775" s="8">
        <v>1999</v>
      </c>
      <c r="F775" s="8">
        <v>9999</v>
      </c>
      <c r="G775" s="9">
        <v>0.8</v>
      </c>
      <c r="H775" s="7">
        <v>3.7</v>
      </c>
      <c r="I775" s="8">
        <v>1986</v>
      </c>
      <c r="J775" s="7" t="s">
        <v>2728</v>
      </c>
      <c r="K775" s="7" t="s">
        <v>2729</v>
      </c>
    </row>
    <row r="776" spans="1:11" x14ac:dyDescent="0.3">
      <c r="A776" s="7" t="s">
        <v>2730</v>
      </c>
      <c r="B776" s="7" t="s">
        <v>2731</v>
      </c>
      <c r="C776" s="7"/>
      <c r="D776" s="7" t="s">
        <v>1552</v>
      </c>
      <c r="E776" s="7">
        <v>99</v>
      </c>
      <c r="F776" s="7">
        <v>499</v>
      </c>
      <c r="G776" s="9">
        <v>0.8</v>
      </c>
      <c r="H776" s="7">
        <v>4.0999999999999996</v>
      </c>
      <c r="I776" s="8">
        <v>2451</v>
      </c>
      <c r="J776" s="7" t="s">
        <v>2732</v>
      </c>
      <c r="K776" s="7" t="s">
        <v>2733</v>
      </c>
    </row>
    <row r="777" spans="1:11" x14ac:dyDescent="0.3">
      <c r="A777" s="7" t="s">
        <v>2734</v>
      </c>
      <c r="B777" s="7" t="s">
        <v>2735</v>
      </c>
      <c r="C777" s="7" t="str">
        <f>_xlfn.TEXTBEFORE(B777, "Mouse") &amp; "Mouse"</f>
        <v>Amazon Basics Wireless Mouse</v>
      </c>
      <c r="D777" s="7" t="s">
        <v>2099</v>
      </c>
      <c r="E777" s="7">
        <v>499</v>
      </c>
      <c r="F777" s="8">
        <v>1000</v>
      </c>
      <c r="G777" s="9">
        <v>0.5</v>
      </c>
      <c r="H777" s="7">
        <v>5</v>
      </c>
      <c r="I777" s="7">
        <v>23</v>
      </c>
      <c r="J777" s="7" t="s">
        <v>2736</v>
      </c>
      <c r="K777" s="7" t="s">
        <v>2737</v>
      </c>
    </row>
    <row r="778" spans="1:11" x14ac:dyDescent="0.3">
      <c r="A778" s="7" t="s">
        <v>2738</v>
      </c>
      <c r="B778" s="7" t="s">
        <v>2739</v>
      </c>
      <c r="C778" s="7"/>
      <c r="D778" s="7" t="s">
        <v>2740</v>
      </c>
      <c r="E778" s="8">
        <v>1792</v>
      </c>
      <c r="F778" s="8">
        <v>3500</v>
      </c>
      <c r="G778" s="9">
        <v>0.49</v>
      </c>
      <c r="H778" s="7">
        <v>4.5</v>
      </c>
      <c r="I778" s="8">
        <v>26194</v>
      </c>
      <c r="J778" s="7" t="s">
        <v>2741</v>
      </c>
      <c r="K778" s="7" t="s">
        <v>2742</v>
      </c>
    </row>
    <row r="779" spans="1:11" x14ac:dyDescent="0.3">
      <c r="A779" s="7" t="s">
        <v>2743</v>
      </c>
      <c r="B779" s="7" t="s">
        <v>2744</v>
      </c>
      <c r="C779" s="7"/>
      <c r="D779" s="7" t="s">
        <v>2745</v>
      </c>
      <c r="E779" s="8">
        <v>3299</v>
      </c>
      <c r="F779" s="8">
        <v>4100</v>
      </c>
      <c r="G779" s="9">
        <v>0.2</v>
      </c>
      <c r="H779" s="7">
        <v>3.9</v>
      </c>
      <c r="I779" s="8">
        <v>15783</v>
      </c>
      <c r="J779" s="7" t="s">
        <v>2746</v>
      </c>
      <c r="K779" s="7" t="s">
        <v>2747</v>
      </c>
    </row>
    <row r="780" spans="1:11" x14ac:dyDescent="0.3">
      <c r="A780" s="7" t="s">
        <v>2748</v>
      </c>
      <c r="B780" s="7" t="s">
        <v>2749</v>
      </c>
      <c r="C780" s="7"/>
      <c r="D780" s="7" t="s">
        <v>2686</v>
      </c>
      <c r="E780" s="7">
        <v>125</v>
      </c>
      <c r="F780" s="7">
        <v>180</v>
      </c>
      <c r="G780" s="9">
        <v>0.31</v>
      </c>
      <c r="H780" s="7">
        <v>4.4000000000000004</v>
      </c>
      <c r="I780" s="8">
        <v>8053</v>
      </c>
      <c r="J780" s="7" t="s">
        <v>2750</v>
      </c>
      <c r="K780" s="7" t="s">
        <v>2751</v>
      </c>
    </row>
    <row r="781" spans="1:11" x14ac:dyDescent="0.3">
      <c r="A781" s="7" t="s">
        <v>2752</v>
      </c>
      <c r="B781" s="7" t="s">
        <v>2753</v>
      </c>
      <c r="C781" s="7" t="str">
        <f>_xlfn.TEXTBEFORE(B781, "Mouse") &amp; "Mouse"</f>
        <v>Zebronics Zeb-Jaguar Wireless Mouse</v>
      </c>
      <c r="D781" s="7" t="s">
        <v>2099</v>
      </c>
      <c r="E781" s="7">
        <v>399</v>
      </c>
      <c r="F781" s="8">
        <v>1190</v>
      </c>
      <c r="G781" s="9">
        <v>0.66</v>
      </c>
      <c r="H781" s="7">
        <v>4.0999999999999996</v>
      </c>
      <c r="I781" s="8">
        <v>2809</v>
      </c>
      <c r="J781" s="7" t="s">
        <v>2754</v>
      </c>
      <c r="K781" s="7" t="s">
        <v>2755</v>
      </c>
    </row>
    <row r="782" spans="1:11" x14ac:dyDescent="0.3">
      <c r="A782" s="7" t="s">
        <v>2756</v>
      </c>
      <c r="B782" s="7" t="s">
        <v>2757</v>
      </c>
      <c r="C782" s="7"/>
      <c r="D782" s="7" t="s">
        <v>1380</v>
      </c>
      <c r="E782" s="8">
        <v>1199</v>
      </c>
      <c r="F782" s="8">
        <v>7999</v>
      </c>
      <c r="G782" s="9">
        <v>0.85</v>
      </c>
      <c r="H782" s="7">
        <v>3.6</v>
      </c>
      <c r="I782" s="8">
        <v>25910</v>
      </c>
      <c r="J782" s="7" t="s">
        <v>2758</v>
      </c>
      <c r="K782" s="7" t="s">
        <v>2759</v>
      </c>
    </row>
    <row r="783" spans="1:11" x14ac:dyDescent="0.3">
      <c r="A783" s="7" t="s">
        <v>2760</v>
      </c>
      <c r="B783" s="7" t="s">
        <v>2761</v>
      </c>
      <c r="C783" s="7" t="s">
        <v>2762</v>
      </c>
      <c r="D783" s="7" t="s">
        <v>2105</v>
      </c>
      <c r="E783" s="7">
        <v>235</v>
      </c>
      <c r="F783" s="8">
        <v>1599</v>
      </c>
      <c r="G783" s="9">
        <v>0.85</v>
      </c>
      <c r="H783" s="7">
        <v>3.8</v>
      </c>
      <c r="I783" s="8">
        <v>1173</v>
      </c>
      <c r="J783" s="7" t="s">
        <v>2763</v>
      </c>
      <c r="K783" s="7" t="s">
        <v>2764</v>
      </c>
    </row>
    <row r="784" spans="1:11" x14ac:dyDescent="0.3">
      <c r="A784" s="7" t="s">
        <v>2765</v>
      </c>
      <c r="B784" s="7" t="s">
        <v>2766</v>
      </c>
      <c r="C784" s="7"/>
      <c r="D784" s="7" t="s">
        <v>2114</v>
      </c>
      <c r="E784" s="7">
        <v>549</v>
      </c>
      <c r="F784" s="8">
        <v>1999</v>
      </c>
      <c r="G784" s="9">
        <v>0.73</v>
      </c>
      <c r="H784" s="7">
        <v>3.6</v>
      </c>
      <c r="I784" s="8">
        <v>6422</v>
      </c>
      <c r="J784" s="7" t="s">
        <v>2767</v>
      </c>
      <c r="K784" s="7" t="s">
        <v>2768</v>
      </c>
    </row>
    <row r="785" spans="1:11" x14ac:dyDescent="0.3">
      <c r="A785" s="7" t="s">
        <v>2769</v>
      </c>
      <c r="B785" s="7" t="s">
        <v>2770</v>
      </c>
      <c r="C785" s="7"/>
      <c r="D785" s="7" t="s">
        <v>2502</v>
      </c>
      <c r="E785" s="7">
        <v>89</v>
      </c>
      <c r="F785" s="7">
        <v>99</v>
      </c>
      <c r="G785" s="9">
        <v>0.1</v>
      </c>
      <c r="H785" s="7">
        <v>4.2</v>
      </c>
      <c r="I785" s="7">
        <v>241</v>
      </c>
      <c r="J785" s="7" t="s">
        <v>2771</v>
      </c>
      <c r="K785" s="7" t="s">
        <v>2772</v>
      </c>
    </row>
    <row r="786" spans="1:11" x14ac:dyDescent="0.3">
      <c r="A786" s="7" t="s">
        <v>140</v>
      </c>
      <c r="B786" s="7" t="s">
        <v>141</v>
      </c>
      <c r="C786" s="7"/>
      <c r="D786" s="7" t="s">
        <v>14</v>
      </c>
      <c r="E786" s="7">
        <v>970</v>
      </c>
      <c r="F786" s="8">
        <v>1999</v>
      </c>
      <c r="G786" s="9">
        <v>0.51</v>
      </c>
      <c r="H786" s="7">
        <v>4.4000000000000004</v>
      </c>
      <c r="I786" s="7">
        <v>184</v>
      </c>
      <c r="J786" s="7" t="s">
        <v>143</v>
      </c>
      <c r="K786" s="7" t="s">
        <v>144</v>
      </c>
    </row>
    <row r="787" spans="1:11" x14ac:dyDescent="0.3">
      <c r="A787" s="7" t="s">
        <v>2773</v>
      </c>
      <c r="B787" s="7" t="s">
        <v>2774</v>
      </c>
      <c r="C787" s="7"/>
      <c r="D787" s="7" t="s">
        <v>1380</v>
      </c>
      <c r="E787" s="8">
        <v>1299</v>
      </c>
      <c r="F787" s="8">
        <v>2999</v>
      </c>
      <c r="G787" s="9">
        <v>0.56999999999999995</v>
      </c>
      <c r="H787" s="7">
        <v>3.8</v>
      </c>
      <c r="I787" s="8">
        <v>14629</v>
      </c>
      <c r="J787" s="7" t="s">
        <v>2775</v>
      </c>
      <c r="K787" s="7" t="s">
        <v>2776</v>
      </c>
    </row>
    <row r="788" spans="1:11" x14ac:dyDescent="0.3">
      <c r="A788" s="7" t="s">
        <v>2777</v>
      </c>
      <c r="B788" s="7" t="s">
        <v>2778</v>
      </c>
      <c r="C788" s="7" t="s">
        <v>2779</v>
      </c>
      <c r="D788" s="7" t="s">
        <v>2307</v>
      </c>
      <c r="E788" s="7">
        <v>230</v>
      </c>
      <c r="F788" s="7">
        <v>999</v>
      </c>
      <c r="G788" s="9">
        <v>0.77</v>
      </c>
      <c r="H788" s="7">
        <v>4.2</v>
      </c>
      <c r="I788" s="8">
        <v>1528</v>
      </c>
      <c r="J788" s="7" t="s">
        <v>2780</v>
      </c>
      <c r="K788" s="7" t="s">
        <v>2781</v>
      </c>
    </row>
    <row r="789" spans="1:11" x14ac:dyDescent="0.3">
      <c r="A789" s="7" t="s">
        <v>2782</v>
      </c>
      <c r="B789" s="7" t="s">
        <v>2783</v>
      </c>
      <c r="C789" s="7"/>
      <c r="D789" s="7" t="s">
        <v>2784</v>
      </c>
      <c r="E789" s="7">
        <v>119</v>
      </c>
      <c r="F789" s="7">
        <v>499</v>
      </c>
      <c r="G789" s="9">
        <v>0.76</v>
      </c>
      <c r="H789" s="7">
        <v>4.3</v>
      </c>
      <c r="I789" s="8">
        <v>15032</v>
      </c>
      <c r="J789" s="7" t="s">
        <v>2785</v>
      </c>
      <c r="K789" s="7" t="s">
        <v>2786</v>
      </c>
    </row>
    <row r="790" spans="1:11" x14ac:dyDescent="0.3">
      <c r="A790" s="7" t="s">
        <v>2787</v>
      </c>
      <c r="B790" s="7" t="s">
        <v>2788</v>
      </c>
      <c r="C790" s="7"/>
      <c r="D790" s="7" t="s">
        <v>2789</v>
      </c>
      <c r="E790" s="7">
        <v>449</v>
      </c>
      <c r="F790" s="7">
        <v>800</v>
      </c>
      <c r="G790" s="9">
        <v>0.44</v>
      </c>
      <c r="H790" s="7">
        <v>4.4000000000000004</v>
      </c>
      <c r="I790" s="8">
        <v>69585</v>
      </c>
      <c r="J790" s="7" t="s">
        <v>2790</v>
      </c>
      <c r="K790" s="7" t="s">
        <v>2791</v>
      </c>
    </row>
    <row r="791" spans="1:11" x14ac:dyDescent="0.3">
      <c r="A791" s="7" t="s">
        <v>2792</v>
      </c>
      <c r="B791" s="7" t="s">
        <v>2793</v>
      </c>
      <c r="C791" s="7"/>
      <c r="D791" s="7" t="s">
        <v>2794</v>
      </c>
      <c r="E791" s="8">
        <v>1699</v>
      </c>
      <c r="F791" s="8">
        <v>3495</v>
      </c>
      <c r="G791" s="9">
        <v>0.51</v>
      </c>
      <c r="H791" s="7">
        <v>4.0999999999999996</v>
      </c>
      <c r="I791" s="8">
        <v>14371</v>
      </c>
      <c r="J791" s="7" t="s">
        <v>2795</v>
      </c>
      <c r="K791" s="7" t="s">
        <v>2796</v>
      </c>
    </row>
    <row r="792" spans="1:11" x14ac:dyDescent="0.3">
      <c r="A792" s="7" t="s">
        <v>2797</v>
      </c>
      <c r="B792" s="7" t="s">
        <v>2798</v>
      </c>
      <c r="C792" s="7"/>
      <c r="D792" s="7" t="s">
        <v>2686</v>
      </c>
      <c r="E792" s="7">
        <v>561</v>
      </c>
      <c r="F792" s="7">
        <v>720</v>
      </c>
      <c r="G792" s="9">
        <v>0.22</v>
      </c>
      <c r="H792" s="7">
        <v>4.4000000000000004</v>
      </c>
      <c r="I792" s="8">
        <v>3182</v>
      </c>
      <c r="J792" s="7" t="s">
        <v>2799</v>
      </c>
      <c r="K792" s="7" t="s">
        <v>2800</v>
      </c>
    </row>
    <row r="793" spans="1:11" x14ac:dyDescent="0.3">
      <c r="A793" s="7" t="s">
        <v>2801</v>
      </c>
      <c r="B793" s="7" t="s">
        <v>2802</v>
      </c>
      <c r="C793" s="7" t="str">
        <f>_xlfn.TEXTBEFORE(B793, "Mouse") &amp; "Mouse"</f>
        <v>Lenovo 300 Wired Plug &amp; Play USB Mouse</v>
      </c>
      <c r="D793" s="7" t="s">
        <v>2099</v>
      </c>
      <c r="E793" s="7">
        <v>289</v>
      </c>
      <c r="F793" s="7">
        <v>590</v>
      </c>
      <c r="G793" s="9">
        <v>0.51</v>
      </c>
      <c r="H793" s="7">
        <v>4.4000000000000004</v>
      </c>
      <c r="I793" s="8">
        <v>25886</v>
      </c>
      <c r="J793" s="7" t="s">
        <v>2803</v>
      </c>
      <c r="K793" s="7" t="s">
        <v>2804</v>
      </c>
    </row>
    <row r="794" spans="1:11" x14ac:dyDescent="0.3">
      <c r="A794" s="7" t="s">
        <v>2805</v>
      </c>
      <c r="B794" s="7" t="s">
        <v>2806</v>
      </c>
      <c r="C794" s="7"/>
      <c r="D794" s="7" t="s">
        <v>2123</v>
      </c>
      <c r="E794" s="7">
        <v>599</v>
      </c>
      <c r="F794" s="8">
        <v>1999</v>
      </c>
      <c r="G794" s="9">
        <v>0.7</v>
      </c>
      <c r="H794" s="7">
        <v>4.4000000000000004</v>
      </c>
      <c r="I794" s="8">
        <v>4736</v>
      </c>
      <c r="J794" s="7" t="s">
        <v>2807</v>
      </c>
      <c r="K794" s="7" t="s">
        <v>2808</v>
      </c>
    </row>
    <row r="795" spans="1:11" x14ac:dyDescent="0.3">
      <c r="A795" s="7" t="s">
        <v>2809</v>
      </c>
      <c r="B795" s="7" t="s">
        <v>2810</v>
      </c>
      <c r="C795" s="7"/>
      <c r="D795" s="7" t="s">
        <v>2209</v>
      </c>
      <c r="E795" s="8">
        <v>5599</v>
      </c>
      <c r="F795" s="8">
        <v>7350</v>
      </c>
      <c r="G795" s="9">
        <v>0.24</v>
      </c>
      <c r="H795" s="7">
        <v>4.4000000000000004</v>
      </c>
      <c r="I795" s="8">
        <v>73005</v>
      </c>
      <c r="J795" s="7" t="s">
        <v>2811</v>
      </c>
      <c r="K795" s="7" t="s">
        <v>2812</v>
      </c>
    </row>
    <row r="796" spans="1:11" x14ac:dyDescent="0.3">
      <c r="A796" s="7" t="s">
        <v>2813</v>
      </c>
      <c r="B796" s="7" t="s">
        <v>2814</v>
      </c>
      <c r="C796" s="7" t="s">
        <v>2815</v>
      </c>
      <c r="D796" s="7" t="s">
        <v>2816</v>
      </c>
      <c r="E796" s="8">
        <v>1990</v>
      </c>
      <c r="F796" s="8">
        <v>2595</v>
      </c>
      <c r="G796" s="9">
        <v>0.23</v>
      </c>
      <c r="H796" s="7">
        <v>4.3</v>
      </c>
      <c r="I796" s="8">
        <v>20398</v>
      </c>
      <c r="J796" s="7" t="s">
        <v>2817</v>
      </c>
      <c r="K796" s="7" t="s">
        <v>2818</v>
      </c>
    </row>
    <row r="797" spans="1:11" x14ac:dyDescent="0.3">
      <c r="A797" s="7" t="s">
        <v>2819</v>
      </c>
      <c r="B797" s="7" t="s">
        <v>2820</v>
      </c>
      <c r="C797" s="7"/>
      <c r="D797" s="7" t="s">
        <v>2613</v>
      </c>
      <c r="E797" s="7">
        <v>499</v>
      </c>
      <c r="F797" s="7">
        <v>799</v>
      </c>
      <c r="G797" s="9">
        <v>0.38</v>
      </c>
      <c r="H797" s="7">
        <v>4.3</v>
      </c>
      <c r="I797" s="8">
        <v>2125</v>
      </c>
      <c r="J797" s="7" t="s">
        <v>2821</v>
      </c>
      <c r="K797" s="7" t="s">
        <v>2822</v>
      </c>
    </row>
    <row r="798" spans="1:11" x14ac:dyDescent="0.3">
      <c r="A798" s="7" t="s">
        <v>2823</v>
      </c>
      <c r="B798" s="7" t="s">
        <v>2824</v>
      </c>
      <c r="C798" s="7" t="str">
        <f>_xlfn.TEXTBEFORE(B798, "Sleeve") &amp; "Sleeve"</f>
        <v>AirCase Protective Laptop Bag Sleeve</v>
      </c>
      <c r="D798" s="7" t="s">
        <v>2655</v>
      </c>
      <c r="E798" s="7">
        <v>449</v>
      </c>
      <c r="F798" s="7">
        <v>999</v>
      </c>
      <c r="G798" s="9">
        <v>0.55000000000000004</v>
      </c>
      <c r="H798" s="7">
        <v>4.3</v>
      </c>
      <c r="I798" s="8">
        <v>11330</v>
      </c>
      <c r="J798" s="7" t="s">
        <v>2825</v>
      </c>
      <c r="K798" s="7" t="s">
        <v>2826</v>
      </c>
    </row>
    <row r="799" spans="1:11" x14ac:dyDescent="0.3">
      <c r="A799" s="7" t="s">
        <v>2827</v>
      </c>
      <c r="B799" s="7" t="s">
        <v>2828</v>
      </c>
      <c r="C799" s="7" t="str">
        <f>TEXT(B799, "Pad") &amp; "pad"</f>
        <v>Zinq Five Fan Cooling Pad and Laptop Stand with Dual Height Adjustment and Dual USB Port Extension (Black)pad</v>
      </c>
      <c r="D799" s="7" t="s">
        <v>2829</v>
      </c>
      <c r="E799" s="7">
        <v>999</v>
      </c>
      <c r="F799" s="8">
        <v>1999</v>
      </c>
      <c r="G799" s="9">
        <v>0.5</v>
      </c>
      <c r="H799" s="7">
        <v>4.2</v>
      </c>
      <c r="I799" s="8">
        <v>27441</v>
      </c>
      <c r="J799" s="7" t="s">
        <v>2830</v>
      </c>
      <c r="K799" s="7" t="s">
        <v>2831</v>
      </c>
    </row>
    <row r="800" spans="1:11" x14ac:dyDescent="0.3">
      <c r="A800" s="7" t="s">
        <v>2832</v>
      </c>
      <c r="B800" s="7" t="s">
        <v>2833</v>
      </c>
      <c r="C800" s="7" t="str">
        <f>_xlfn.TEXTBEFORE(B800, "Cover") &amp; "Cover"</f>
        <v>Gizga Essentials Webcam Cover</v>
      </c>
      <c r="D800" s="7" t="s">
        <v>1942</v>
      </c>
      <c r="E800" s="7">
        <v>69</v>
      </c>
      <c r="F800" s="7">
        <v>299</v>
      </c>
      <c r="G800" s="9">
        <v>0.77</v>
      </c>
      <c r="H800" s="7">
        <v>4.3</v>
      </c>
      <c r="I800" s="7">
        <v>255</v>
      </c>
      <c r="J800" s="7" t="s">
        <v>2834</v>
      </c>
      <c r="K800" s="7" t="s">
        <v>2835</v>
      </c>
    </row>
    <row r="801" spans="1:11" x14ac:dyDescent="0.3">
      <c r="A801" s="7" t="s">
        <v>2836</v>
      </c>
      <c r="B801" s="7" t="s">
        <v>2837</v>
      </c>
      <c r="C801" s="7" t="str">
        <f>_xlfn.TEXTBEFORE(B801, "Mouse") &amp; "Mouse"</f>
        <v>HP Z3700 Wireless Optical Mouse</v>
      </c>
      <c r="D801" s="7" t="s">
        <v>2099</v>
      </c>
      <c r="E801" s="7">
        <v>899</v>
      </c>
      <c r="F801" s="8">
        <v>1499</v>
      </c>
      <c r="G801" s="9">
        <v>0.4</v>
      </c>
      <c r="H801" s="7">
        <v>4.2</v>
      </c>
      <c r="I801" s="8">
        <v>23174</v>
      </c>
      <c r="J801" s="7" t="s">
        <v>2838</v>
      </c>
      <c r="K801" s="7" t="s">
        <v>2839</v>
      </c>
    </row>
    <row r="802" spans="1:11" x14ac:dyDescent="0.3">
      <c r="A802" s="7" t="s">
        <v>2840</v>
      </c>
      <c r="B802" s="7" t="s">
        <v>2841</v>
      </c>
      <c r="C802" s="7"/>
      <c r="D802" s="7" t="s">
        <v>2174</v>
      </c>
      <c r="E802" s="7">
        <v>478</v>
      </c>
      <c r="F802" s="7">
        <v>699</v>
      </c>
      <c r="G802" s="9">
        <v>0.32</v>
      </c>
      <c r="H802" s="7">
        <v>3.8</v>
      </c>
      <c r="I802" s="8">
        <v>20218</v>
      </c>
      <c r="J802" s="7" t="s">
        <v>2842</v>
      </c>
      <c r="K802" s="7" t="s">
        <v>2843</v>
      </c>
    </row>
    <row r="803" spans="1:11" x14ac:dyDescent="0.3">
      <c r="A803" s="7" t="s">
        <v>2844</v>
      </c>
      <c r="B803" s="7" t="s">
        <v>2845</v>
      </c>
      <c r="C803" s="7" t="str">
        <f>_xlfn.TEXTBEFORE(B803, "Table Mat") &amp; "Table Mat"</f>
        <v>TABLE MAGIC Multipurpose Laptop Table Mat</v>
      </c>
      <c r="D803" s="7" t="s">
        <v>2846</v>
      </c>
      <c r="E803" s="8">
        <v>1399</v>
      </c>
      <c r="F803" s="8">
        <v>2490</v>
      </c>
      <c r="G803" s="9">
        <v>0.44</v>
      </c>
      <c r="H803" s="7">
        <v>4.3</v>
      </c>
      <c r="I803" s="8">
        <v>11074</v>
      </c>
      <c r="J803" s="7" t="s">
        <v>2847</v>
      </c>
      <c r="K803" s="7" t="s">
        <v>2848</v>
      </c>
    </row>
    <row r="804" spans="1:11" x14ac:dyDescent="0.3">
      <c r="A804" s="7" t="s">
        <v>150</v>
      </c>
      <c r="B804" s="7" t="s">
        <v>151</v>
      </c>
      <c r="C804" s="7"/>
      <c r="D804" s="7" t="s">
        <v>14</v>
      </c>
      <c r="E804" s="7">
        <v>199</v>
      </c>
      <c r="F804" s="7">
        <v>750</v>
      </c>
      <c r="G804" s="9">
        <v>0.73</v>
      </c>
      <c r="H804" s="7">
        <v>4.5</v>
      </c>
      <c r="I804" s="8">
        <v>74976</v>
      </c>
      <c r="J804" s="7" t="s">
        <v>153</v>
      </c>
      <c r="K804" s="7" t="s">
        <v>154</v>
      </c>
    </row>
    <row r="805" spans="1:11" x14ac:dyDescent="0.3">
      <c r="A805" s="7" t="s">
        <v>2849</v>
      </c>
      <c r="B805" s="7" t="s">
        <v>2850</v>
      </c>
      <c r="C805" s="7"/>
      <c r="D805" s="7" t="s">
        <v>2851</v>
      </c>
      <c r="E805" s="7">
        <v>149</v>
      </c>
      <c r="F805" s="7">
        <v>499</v>
      </c>
      <c r="G805" s="9">
        <v>0.7</v>
      </c>
      <c r="H805" s="7">
        <v>4.0999999999999996</v>
      </c>
      <c r="I805" s="8">
        <v>25607</v>
      </c>
      <c r="J805" s="7" t="s">
        <v>2852</v>
      </c>
      <c r="K805" s="7" t="s">
        <v>2853</v>
      </c>
    </row>
    <row r="806" spans="1:11" x14ac:dyDescent="0.3">
      <c r="A806" s="7" t="s">
        <v>2854</v>
      </c>
      <c r="B806" s="7" t="s">
        <v>2855</v>
      </c>
      <c r="C806" s="7"/>
      <c r="D806" s="7" t="s">
        <v>2375</v>
      </c>
      <c r="E806" s="8">
        <v>1799</v>
      </c>
      <c r="F806" s="8">
        <v>4990</v>
      </c>
      <c r="G806" s="9">
        <v>0.64</v>
      </c>
      <c r="H806" s="7">
        <v>4.2</v>
      </c>
      <c r="I806" s="8">
        <v>41226</v>
      </c>
      <c r="J806" s="7" t="s">
        <v>2856</v>
      </c>
      <c r="K806" s="7" t="s">
        <v>2857</v>
      </c>
    </row>
    <row r="807" spans="1:11" x14ac:dyDescent="0.3">
      <c r="A807" s="7" t="s">
        <v>2858</v>
      </c>
      <c r="B807" s="7" t="s">
        <v>2859</v>
      </c>
      <c r="C807" s="7"/>
      <c r="D807" s="7" t="s">
        <v>2860</v>
      </c>
      <c r="E807" s="7">
        <v>425</v>
      </c>
      <c r="F807" s="7">
        <v>999</v>
      </c>
      <c r="G807" s="9">
        <v>0.56999999999999995</v>
      </c>
      <c r="H807" s="7">
        <v>4</v>
      </c>
      <c r="I807" s="8">
        <v>2581</v>
      </c>
      <c r="J807" s="7" t="s">
        <v>2861</v>
      </c>
      <c r="K807" s="7" t="s">
        <v>2862</v>
      </c>
    </row>
    <row r="808" spans="1:11" x14ac:dyDescent="0.3">
      <c r="A808" s="7" t="s">
        <v>2863</v>
      </c>
      <c r="B808" s="7" t="s">
        <v>2864</v>
      </c>
      <c r="C808" s="7"/>
      <c r="D808" s="7" t="s">
        <v>2650</v>
      </c>
      <c r="E808" s="7">
        <v>999</v>
      </c>
      <c r="F808" s="8">
        <v>2490</v>
      </c>
      <c r="G808" s="9">
        <v>0.6</v>
      </c>
      <c r="H808" s="7">
        <v>4.0999999999999996</v>
      </c>
      <c r="I808" s="8">
        <v>18331</v>
      </c>
      <c r="J808" s="7" t="s">
        <v>2865</v>
      </c>
      <c r="K808" s="7" t="s">
        <v>2866</v>
      </c>
    </row>
    <row r="809" spans="1:11" x14ac:dyDescent="0.3">
      <c r="A809" s="7" t="s">
        <v>2867</v>
      </c>
      <c r="B809" s="7" t="s">
        <v>2868</v>
      </c>
      <c r="C809" s="7" t="s">
        <v>2869</v>
      </c>
      <c r="D809" s="7" t="s">
        <v>2105</v>
      </c>
      <c r="E809" s="7">
        <v>378</v>
      </c>
      <c r="F809" s="7">
        <v>999</v>
      </c>
      <c r="G809" s="9">
        <v>0.62</v>
      </c>
      <c r="H809" s="7">
        <v>4.0999999999999996</v>
      </c>
      <c r="I809" s="8">
        <v>1779</v>
      </c>
      <c r="J809" s="7" t="s">
        <v>2870</v>
      </c>
      <c r="K809" s="7" t="s">
        <v>2871</v>
      </c>
    </row>
    <row r="810" spans="1:11" x14ac:dyDescent="0.3">
      <c r="A810" s="7" t="s">
        <v>2872</v>
      </c>
      <c r="B810" s="7" t="s">
        <v>2873</v>
      </c>
      <c r="C810" s="7"/>
      <c r="D810" s="7" t="s">
        <v>2874</v>
      </c>
      <c r="E810" s="7">
        <v>99</v>
      </c>
      <c r="F810" s="7">
        <v>99</v>
      </c>
      <c r="G810" s="9">
        <v>0</v>
      </c>
      <c r="H810" s="7">
        <v>4.3</v>
      </c>
      <c r="I810" s="7">
        <v>388</v>
      </c>
      <c r="J810" s="7" t="s">
        <v>2875</v>
      </c>
      <c r="K810" s="7" t="s">
        <v>2876</v>
      </c>
    </row>
    <row r="811" spans="1:11" x14ac:dyDescent="0.3">
      <c r="A811" s="7" t="s">
        <v>2877</v>
      </c>
      <c r="B811" s="7" t="s">
        <v>2878</v>
      </c>
      <c r="C811" s="7"/>
      <c r="D811" s="7" t="s">
        <v>2344</v>
      </c>
      <c r="E811" s="8">
        <v>1499</v>
      </c>
      <c r="F811" s="8">
        <v>2999</v>
      </c>
      <c r="G811" s="9">
        <v>0.5</v>
      </c>
      <c r="H811" s="7">
        <v>4.5</v>
      </c>
      <c r="I811" s="8">
        <v>8656</v>
      </c>
      <c r="J811" s="7" t="s">
        <v>2879</v>
      </c>
      <c r="K811" s="7" t="s">
        <v>2880</v>
      </c>
    </row>
    <row r="812" spans="1:11" x14ac:dyDescent="0.3">
      <c r="A812" s="7" t="s">
        <v>2881</v>
      </c>
      <c r="B812" s="7" t="s">
        <v>2882</v>
      </c>
      <c r="C812" s="7"/>
      <c r="D812" s="7" t="s">
        <v>2883</v>
      </c>
      <c r="E812" s="8">
        <v>1815</v>
      </c>
      <c r="F812" s="8">
        <v>3100</v>
      </c>
      <c r="G812" s="9">
        <v>0.41</v>
      </c>
      <c r="H812" s="7">
        <v>4.5</v>
      </c>
      <c r="I812" s="8">
        <v>92925</v>
      </c>
      <c r="J812" s="7" t="s">
        <v>2884</v>
      </c>
      <c r="K812" s="7" t="s">
        <v>2885</v>
      </c>
    </row>
    <row r="813" spans="1:11" x14ac:dyDescent="0.3">
      <c r="A813" s="7" t="s">
        <v>2886</v>
      </c>
      <c r="B813" s="7" t="s">
        <v>2887</v>
      </c>
      <c r="C813" s="7"/>
      <c r="D813" s="7" t="s">
        <v>2686</v>
      </c>
      <c r="E813" s="7">
        <v>67</v>
      </c>
      <c r="F813" s="7">
        <v>75</v>
      </c>
      <c r="G813" s="9">
        <v>0.11</v>
      </c>
      <c r="H813" s="7">
        <v>4.0999999999999996</v>
      </c>
      <c r="I813" s="8">
        <v>1269</v>
      </c>
      <c r="J813" s="7" t="s">
        <v>2888</v>
      </c>
      <c r="K813" s="7" t="s">
        <v>2889</v>
      </c>
    </row>
    <row r="814" spans="1:11" x14ac:dyDescent="0.3">
      <c r="A814" s="7" t="s">
        <v>2890</v>
      </c>
      <c r="B814" s="7" t="s">
        <v>2891</v>
      </c>
      <c r="C814" s="7"/>
      <c r="D814" s="7" t="s">
        <v>2114</v>
      </c>
      <c r="E814" s="8">
        <v>1889</v>
      </c>
      <c r="F814" s="8">
        <v>2699</v>
      </c>
      <c r="G814" s="9">
        <v>0.3</v>
      </c>
      <c r="H814" s="7">
        <v>4.3</v>
      </c>
      <c r="I814" s="8">
        <v>17394</v>
      </c>
      <c r="J814" s="7" t="s">
        <v>2892</v>
      </c>
      <c r="K814" s="7" t="s">
        <v>2893</v>
      </c>
    </row>
    <row r="815" spans="1:11" x14ac:dyDescent="0.3">
      <c r="A815" s="7" t="s">
        <v>2894</v>
      </c>
      <c r="B815" s="7" t="s">
        <v>2895</v>
      </c>
      <c r="C815" s="7"/>
      <c r="D815" s="7" t="s">
        <v>1380</v>
      </c>
      <c r="E815" s="7">
        <v>499</v>
      </c>
      <c r="F815" s="8">
        <v>1499</v>
      </c>
      <c r="G815" s="9">
        <v>0.67</v>
      </c>
      <c r="H815" s="7">
        <v>3.6</v>
      </c>
      <c r="I815" s="8">
        <v>9169</v>
      </c>
      <c r="J815" s="7" t="s">
        <v>2896</v>
      </c>
      <c r="K815" s="7" t="s">
        <v>2897</v>
      </c>
    </row>
    <row r="816" spans="1:11" x14ac:dyDescent="0.3">
      <c r="A816" s="7" t="s">
        <v>2898</v>
      </c>
      <c r="B816" s="7" t="s">
        <v>2899</v>
      </c>
      <c r="C816" s="7" t="s">
        <v>2900</v>
      </c>
      <c r="D816" s="7" t="s">
        <v>2307</v>
      </c>
      <c r="E816" s="7">
        <v>499</v>
      </c>
      <c r="F816" s="7">
        <v>999</v>
      </c>
      <c r="G816" s="9">
        <v>0.5</v>
      </c>
      <c r="H816" s="7">
        <v>4.4000000000000004</v>
      </c>
      <c r="I816" s="8">
        <v>1030</v>
      </c>
      <c r="J816" s="7" t="s">
        <v>2901</v>
      </c>
      <c r="K816" s="7" t="s">
        <v>2902</v>
      </c>
    </row>
    <row r="817" spans="1:11" x14ac:dyDescent="0.3">
      <c r="A817" s="7" t="s">
        <v>2903</v>
      </c>
      <c r="B817" s="7" t="s">
        <v>2904</v>
      </c>
      <c r="C817" s="7"/>
      <c r="D817" s="7" t="s">
        <v>2209</v>
      </c>
      <c r="E817" s="8">
        <v>5799</v>
      </c>
      <c r="F817" s="8">
        <v>7999</v>
      </c>
      <c r="G817" s="9">
        <v>0.28000000000000003</v>
      </c>
      <c r="H817" s="7">
        <v>4.5</v>
      </c>
      <c r="I817" s="8">
        <v>50273</v>
      </c>
      <c r="J817" s="7" t="s">
        <v>2905</v>
      </c>
      <c r="K817" s="7" t="s">
        <v>2906</v>
      </c>
    </row>
    <row r="818" spans="1:11" x14ac:dyDescent="0.3">
      <c r="A818" s="7" t="s">
        <v>2907</v>
      </c>
      <c r="B818" s="7" t="s">
        <v>2908</v>
      </c>
      <c r="C818" s="7"/>
      <c r="D818" s="7" t="s">
        <v>2909</v>
      </c>
      <c r="E818" s="7">
        <v>499</v>
      </c>
      <c r="F818" s="7">
        <v>799</v>
      </c>
      <c r="G818" s="9">
        <v>0.38</v>
      </c>
      <c r="H818" s="7">
        <v>3.9</v>
      </c>
      <c r="I818" s="8">
        <v>6742</v>
      </c>
      <c r="J818" s="7" t="s">
        <v>2910</v>
      </c>
      <c r="K818" s="7" t="s">
        <v>2911</v>
      </c>
    </row>
    <row r="819" spans="1:11" x14ac:dyDescent="0.3">
      <c r="A819" s="7" t="s">
        <v>2912</v>
      </c>
      <c r="B819" s="7" t="s">
        <v>2913</v>
      </c>
      <c r="C819" s="7" t="s">
        <v>2914</v>
      </c>
      <c r="D819" s="7" t="s">
        <v>2105</v>
      </c>
      <c r="E819" s="7">
        <v>249</v>
      </c>
      <c r="F819" s="7">
        <v>600</v>
      </c>
      <c r="G819" s="9">
        <v>0.59</v>
      </c>
      <c r="H819" s="7">
        <v>4</v>
      </c>
      <c r="I819" s="8">
        <v>1208</v>
      </c>
      <c r="J819" s="7" t="s">
        <v>2915</v>
      </c>
      <c r="K819" s="7" t="s">
        <v>2916</v>
      </c>
    </row>
    <row r="820" spans="1:11" x14ac:dyDescent="0.3">
      <c r="A820" s="7" t="s">
        <v>155</v>
      </c>
      <c r="B820" s="7" t="s">
        <v>156</v>
      </c>
      <c r="C820" s="7"/>
      <c r="D820" s="7" t="s">
        <v>14</v>
      </c>
      <c r="E820" s="7">
        <v>179</v>
      </c>
      <c r="F820" s="7">
        <v>499</v>
      </c>
      <c r="G820" s="9">
        <v>0.64</v>
      </c>
      <c r="H820" s="7">
        <v>4</v>
      </c>
      <c r="I820" s="8">
        <v>1933</v>
      </c>
      <c r="J820" s="7" t="s">
        <v>158</v>
      </c>
      <c r="K820" s="7" t="s">
        <v>159</v>
      </c>
    </row>
    <row r="821" spans="1:11" x14ac:dyDescent="0.3">
      <c r="A821" s="7" t="s">
        <v>2917</v>
      </c>
      <c r="B821" s="7" t="s">
        <v>2918</v>
      </c>
      <c r="C821" s="7"/>
      <c r="D821" s="7" t="s">
        <v>2209</v>
      </c>
      <c r="E821" s="8">
        <v>4449</v>
      </c>
      <c r="F821" s="8">
        <v>5734</v>
      </c>
      <c r="G821" s="9">
        <v>0.22</v>
      </c>
      <c r="H821" s="7">
        <v>4.4000000000000004</v>
      </c>
      <c r="I821" s="8">
        <v>25006</v>
      </c>
      <c r="J821" s="7" t="s">
        <v>2919</v>
      </c>
      <c r="K821" s="7" t="s">
        <v>2920</v>
      </c>
    </row>
    <row r="822" spans="1:11" x14ac:dyDescent="0.3">
      <c r="A822" s="7" t="s">
        <v>2921</v>
      </c>
      <c r="B822" s="7" t="s">
        <v>2922</v>
      </c>
      <c r="C822" s="7"/>
      <c r="D822" s="7" t="s">
        <v>2573</v>
      </c>
      <c r="E822" s="7">
        <v>299</v>
      </c>
      <c r="F822" s="7">
        <v>550</v>
      </c>
      <c r="G822" s="9">
        <v>0.46</v>
      </c>
      <c r="H822" s="7">
        <v>4.5999999999999996</v>
      </c>
      <c r="I822" s="8">
        <v>33434</v>
      </c>
      <c r="J822" s="7" t="s">
        <v>2923</v>
      </c>
      <c r="K822" s="7" t="s">
        <v>2924</v>
      </c>
    </row>
    <row r="823" spans="1:11" x14ac:dyDescent="0.3">
      <c r="A823" s="7" t="s">
        <v>2925</v>
      </c>
      <c r="B823" s="7" t="s">
        <v>2926</v>
      </c>
      <c r="C823" s="7" t="str">
        <f>_xlfn.TEXTBEFORE(B823, "Mouse") &amp; "Mouse"</f>
        <v>Lenovo 400 Wireless Mouse</v>
      </c>
      <c r="D823" s="7" t="s">
        <v>2099</v>
      </c>
      <c r="E823" s="7">
        <v>629</v>
      </c>
      <c r="F823" s="8">
        <v>1390</v>
      </c>
      <c r="G823" s="9">
        <v>0.55000000000000004</v>
      </c>
      <c r="H823" s="7">
        <v>4.4000000000000004</v>
      </c>
      <c r="I823" s="8">
        <v>6301</v>
      </c>
      <c r="J823" s="7" t="s">
        <v>2927</v>
      </c>
      <c r="K823" s="7" t="s">
        <v>2928</v>
      </c>
    </row>
    <row r="824" spans="1:11" x14ac:dyDescent="0.3">
      <c r="A824" s="7" t="s">
        <v>2929</v>
      </c>
      <c r="B824" s="7" t="s">
        <v>2930</v>
      </c>
      <c r="C824" s="7" t="str">
        <f>_xlfn.TEXTBEFORE(B824, "Keyboard") &amp; "Keyboard"</f>
        <v>Logitech K480 Wireless Multi-Device Keyboard</v>
      </c>
      <c r="D824" s="7" t="s">
        <v>2163</v>
      </c>
      <c r="E824" s="8">
        <v>2595</v>
      </c>
      <c r="F824" s="8">
        <v>3295</v>
      </c>
      <c r="G824" s="9">
        <v>0.21</v>
      </c>
      <c r="H824" s="7">
        <v>4.4000000000000004</v>
      </c>
      <c r="I824" s="8">
        <v>22618</v>
      </c>
      <c r="J824" s="7" t="s">
        <v>2931</v>
      </c>
      <c r="K824" s="7" t="s">
        <v>2932</v>
      </c>
    </row>
    <row r="825" spans="1:11" x14ac:dyDescent="0.3">
      <c r="A825" s="7" t="s">
        <v>160</v>
      </c>
      <c r="B825" s="7" t="s">
        <v>161</v>
      </c>
      <c r="C825" s="7"/>
      <c r="D825" s="7" t="s">
        <v>14</v>
      </c>
      <c r="E825" s="7">
        <v>389</v>
      </c>
      <c r="F825" s="8">
        <v>1099</v>
      </c>
      <c r="G825" s="9">
        <v>0.65</v>
      </c>
      <c r="H825" s="7">
        <v>4.3</v>
      </c>
      <c r="I825" s="7">
        <v>974</v>
      </c>
      <c r="J825" s="7" t="s">
        <v>163</v>
      </c>
      <c r="K825" s="7" t="s">
        <v>164</v>
      </c>
    </row>
    <row r="826" spans="1:11" x14ac:dyDescent="0.3">
      <c r="A826" s="7" t="s">
        <v>2933</v>
      </c>
      <c r="B826" s="7" t="s">
        <v>2934</v>
      </c>
      <c r="C826" s="7"/>
      <c r="D826" s="7" t="s">
        <v>2344</v>
      </c>
      <c r="E826" s="8">
        <v>1799</v>
      </c>
      <c r="F826" s="8">
        <v>2911</v>
      </c>
      <c r="G826" s="9">
        <v>0.38</v>
      </c>
      <c r="H826" s="7">
        <v>4.3</v>
      </c>
      <c r="I826" s="8">
        <v>20342</v>
      </c>
      <c r="J826" s="7" t="s">
        <v>2935</v>
      </c>
      <c r="K826" s="7" t="s">
        <v>2936</v>
      </c>
    </row>
    <row r="827" spans="1:11" x14ac:dyDescent="0.3">
      <c r="A827" s="7" t="s">
        <v>2937</v>
      </c>
      <c r="B827" s="7" t="s">
        <v>2938</v>
      </c>
      <c r="C827" s="7"/>
      <c r="D827" s="7" t="s">
        <v>2471</v>
      </c>
      <c r="E827" s="7">
        <v>90</v>
      </c>
      <c r="F827" s="7">
        <v>175</v>
      </c>
      <c r="G827" s="9">
        <v>0.49</v>
      </c>
      <c r="H827" s="7">
        <v>4.4000000000000004</v>
      </c>
      <c r="I827" s="8">
        <v>7429</v>
      </c>
      <c r="J827" s="7" t="s">
        <v>2939</v>
      </c>
      <c r="K827" s="7" t="s">
        <v>2940</v>
      </c>
    </row>
    <row r="828" spans="1:11" x14ac:dyDescent="0.3">
      <c r="A828" s="7" t="s">
        <v>2941</v>
      </c>
      <c r="B828" s="7" t="s">
        <v>2942</v>
      </c>
      <c r="C828" s="7"/>
      <c r="D828" s="7" t="s">
        <v>2114</v>
      </c>
      <c r="E828" s="7">
        <v>599</v>
      </c>
      <c r="F828" s="7">
        <v>599</v>
      </c>
      <c r="G828" s="9">
        <v>0</v>
      </c>
      <c r="H828" s="7">
        <v>4</v>
      </c>
      <c r="I828" s="8">
        <v>26423</v>
      </c>
      <c r="J828" s="7" t="s">
        <v>2943</v>
      </c>
      <c r="K828" s="7" t="s">
        <v>2944</v>
      </c>
    </row>
    <row r="829" spans="1:11" x14ac:dyDescent="0.3">
      <c r="A829" s="7" t="s">
        <v>2945</v>
      </c>
      <c r="B829" s="7" t="s">
        <v>2946</v>
      </c>
      <c r="C829" s="7"/>
      <c r="D829" s="7" t="s">
        <v>1329</v>
      </c>
      <c r="E829" s="8">
        <v>1999</v>
      </c>
      <c r="F829" s="8">
        <v>7999</v>
      </c>
      <c r="G829" s="9">
        <v>0.75</v>
      </c>
      <c r="H829" s="7">
        <v>4.2</v>
      </c>
      <c r="I829" s="8">
        <v>31305</v>
      </c>
      <c r="J829" s="7" t="s">
        <v>2947</v>
      </c>
      <c r="K829" s="7" t="s">
        <v>2948</v>
      </c>
    </row>
    <row r="830" spans="1:11" x14ac:dyDescent="0.3">
      <c r="A830" s="7" t="s">
        <v>2949</v>
      </c>
      <c r="B830" s="7" t="s">
        <v>2950</v>
      </c>
      <c r="C830" s="7"/>
      <c r="D830" s="7" t="s">
        <v>2951</v>
      </c>
      <c r="E830" s="8">
        <v>2099</v>
      </c>
      <c r="F830" s="8">
        <v>3250</v>
      </c>
      <c r="G830" s="9">
        <v>0.35</v>
      </c>
      <c r="H830" s="7">
        <v>3.8</v>
      </c>
      <c r="I830" s="8">
        <v>11213</v>
      </c>
      <c r="J830" s="7" t="s">
        <v>2952</v>
      </c>
      <c r="K830" s="7" t="s">
        <v>2953</v>
      </c>
    </row>
    <row r="831" spans="1:11" x14ac:dyDescent="0.3">
      <c r="A831" s="7" t="s">
        <v>2954</v>
      </c>
      <c r="B831" s="7" t="s">
        <v>2955</v>
      </c>
      <c r="C831" s="7"/>
      <c r="D831" s="7" t="s">
        <v>2956</v>
      </c>
      <c r="E831" s="7">
        <v>179</v>
      </c>
      <c r="F831" s="7">
        <v>499</v>
      </c>
      <c r="G831" s="9">
        <v>0.64</v>
      </c>
      <c r="H831" s="7">
        <v>4.0999999999999996</v>
      </c>
      <c r="I831" s="8">
        <v>10174</v>
      </c>
      <c r="J831" s="7" t="s">
        <v>2957</v>
      </c>
      <c r="K831" s="7" t="s">
        <v>2958</v>
      </c>
    </row>
    <row r="832" spans="1:11" x14ac:dyDescent="0.3">
      <c r="A832" s="7" t="s">
        <v>2959</v>
      </c>
      <c r="B832" s="7" t="s">
        <v>2960</v>
      </c>
      <c r="C832" s="7" t="str">
        <f>_xlfn.TEXTBEFORE(B832, "Keyboard and Mouse Set") &amp; "Keyboard and Mouse Set"</f>
        <v>Logitech MK270r USB Wireless Keyboard and Mouse Set</v>
      </c>
      <c r="D832" s="7" t="s">
        <v>2202</v>
      </c>
      <c r="E832" s="8">
        <v>1345</v>
      </c>
      <c r="F832" s="8">
        <v>2295</v>
      </c>
      <c r="G832" s="9">
        <v>0.41</v>
      </c>
      <c r="H832" s="7">
        <v>4.2</v>
      </c>
      <c r="I832" s="8">
        <v>17413</v>
      </c>
      <c r="J832" s="7" t="s">
        <v>2961</v>
      </c>
      <c r="K832" s="7" t="s">
        <v>2962</v>
      </c>
    </row>
    <row r="833" spans="1:11" x14ac:dyDescent="0.3">
      <c r="A833" s="7" t="s">
        <v>2963</v>
      </c>
      <c r="B833" s="7" t="s">
        <v>2964</v>
      </c>
      <c r="C833" s="7"/>
      <c r="D833" s="7" t="s">
        <v>2258</v>
      </c>
      <c r="E833" s="7">
        <v>349</v>
      </c>
      <c r="F833" s="7">
        <v>995</v>
      </c>
      <c r="G833" s="9">
        <v>0.65</v>
      </c>
      <c r="H833" s="7">
        <v>4.2</v>
      </c>
      <c r="I833" s="8">
        <v>6676</v>
      </c>
      <c r="J833" s="7" t="s">
        <v>2965</v>
      </c>
      <c r="K833" s="7" t="s">
        <v>2966</v>
      </c>
    </row>
    <row r="834" spans="1:11" x14ac:dyDescent="0.3">
      <c r="A834" s="7" t="s">
        <v>2967</v>
      </c>
      <c r="B834" s="7" t="s">
        <v>2968</v>
      </c>
      <c r="C834" s="7" t="s">
        <v>2969</v>
      </c>
      <c r="D834" s="7" t="s">
        <v>2714</v>
      </c>
      <c r="E834" s="7">
        <v>287</v>
      </c>
      <c r="F834" s="7">
        <v>499</v>
      </c>
      <c r="G834" s="9">
        <v>0.42</v>
      </c>
      <c r="H834" s="7">
        <v>4.4000000000000004</v>
      </c>
      <c r="I834" s="8">
        <v>8076</v>
      </c>
      <c r="J834" s="7" t="s">
        <v>2970</v>
      </c>
      <c r="K834" s="7" t="s">
        <v>2971</v>
      </c>
    </row>
    <row r="835" spans="1:11" x14ac:dyDescent="0.3">
      <c r="A835" s="7" t="s">
        <v>165</v>
      </c>
      <c r="B835" s="7" t="s">
        <v>166</v>
      </c>
      <c r="C835" s="7"/>
      <c r="D835" s="7" t="s">
        <v>14</v>
      </c>
      <c r="E835" s="7">
        <v>599</v>
      </c>
      <c r="F835" s="7">
        <v>599</v>
      </c>
      <c r="G835" s="9">
        <v>0</v>
      </c>
      <c r="H835" s="7">
        <v>4.3</v>
      </c>
      <c r="I835" s="7">
        <v>355</v>
      </c>
      <c r="J835" s="7" t="s">
        <v>168</v>
      </c>
      <c r="K835" s="7" t="s">
        <v>2972</v>
      </c>
    </row>
    <row r="836" spans="1:11" x14ac:dyDescent="0.3">
      <c r="A836" s="7" t="s">
        <v>2973</v>
      </c>
      <c r="B836" s="7" t="s">
        <v>2974</v>
      </c>
      <c r="C836" s="7"/>
      <c r="D836" s="7" t="s">
        <v>2094</v>
      </c>
      <c r="E836" s="7">
        <v>349</v>
      </c>
      <c r="F836" s="7">
        <v>450</v>
      </c>
      <c r="G836" s="9">
        <v>0.22</v>
      </c>
      <c r="H836" s="7">
        <v>4.0999999999999996</v>
      </c>
      <c r="I836" s="8">
        <v>18656</v>
      </c>
      <c r="J836" s="7" t="s">
        <v>2975</v>
      </c>
      <c r="K836" s="7" t="s">
        <v>2976</v>
      </c>
    </row>
    <row r="837" spans="1:11" x14ac:dyDescent="0.3">
      <c r="A837" s="7" t="s">
        <v>2977</v>
      </c>
      <c r="B837" s="7" t="s">
        <v>2978</v>
      </c>
      <c r="C837" s="7"/>
      <c r="D837" s="7" t="s">
        <v>2179</v>
      </c>
      <c r="E837" s="7">
        <v>879</v>
      </c>
      <c r="F837" s="8">
        <v>1109</v>
      </c>
      <c r="G837" s="9">
        <v>0.21</v>
      </c>
      <c r="H837" s="7">
        <v>4.4000000000000004</v>
      </c>
      <c r="I837" s="8">
        <v>31599</v>
      </c>
      <c r="J837" s="7" t="s">
        <v>2979</v>
      </c>
      <c r="K837" s="7" t="s">
        <v>2980</v>
      </c>
    </row>
    <row r="838" spans="1:11" x14ac:dyDescent="0.3">
      <c r="A838" s="7" t="s">
        <v>170</v>
      </c>
      <c r="B838" s="7" t="s">
        <v>171</v>
      </c>
      <c r="C838" s="7"/>
      <c r="D838" s="7" t="s">
        <v>14</v>
      </c>
      <c r="E838" s="7">
        <v>199</v>
      </c>
      <c r="F838" s="7">
        <v>999</v>
      </c>
      <c r="G838" s="9">
        <v>0.8</v>
      </c>
      <c r="H838" s="7">
        <v>3.9</v>
      </c>
      <c r="I838" s="8">
        <v>1075</v>
      </c>
      <c r="J838" s="7" t="s">
        <v>173</v>
      </c>
      <c r="K838" s="7" t="s">
        <v>174</v>
      </c>
    </row>
    <row r="839" spans="1:11" x14ac:dyDescent="0.3">
      <c r="A839" s="7" t="s">
        <v>2981</v>
      </c>
      <c r="B839" s="7" t="s">
        <v>2982</v>
      </c>
      <c r="C839" s="7"/>
      <c r="D839" s="7" t="s">
        <v>2428</v>
      </c>
      <c r="E839" s="7">
        <v>250</v>
      </c>
      <c r="F839" s="7">
        <v>250</v>
      </c>
      <c r="G839" s="9">
        <v>0</v>
      </c>
      <c r="H839" s="7">
        <v>3.9</v>
      </c>
      <c r="I839" s="8">
        <v>13971</v>
      </c>
      <c r="J839" s="7" t="s">
        <v>2983</v>
      </c>
      <c r="K839" s="7" t="s">
        <v>2984</v>
      </c>
    </row>
    <row r="840" spans="1:11" x14ac:dyDescent="0.3">
      <c r="A840" s="7" t="s">
        <v>2985</v>
      </c>
      <c r="B840" s="7" t="s">
        <v>2986</v>
      </c>
      <c r="C840" s="7"/>
      <c r="D840" s="7" t="s">
        <v>1380</v>
      </c>
      <c r="E840" s="7">
        <v>199</v>
      </c>
      <c r="F840" s="7">
        <v>499</v>
      </c>
      <c r="G840" s="9">
        <v>0.6</v>
      </c>
      <c r="H840" s="7">
        <v>3.6</v>
      </c>
      <c r="I840" s="8">
        <v>2492</v>
      </c>
      <c r="J840" s="7" t="s">
        <v>2987</v>
      </c>
      <c r="K840" s="7" t="s">
        <v>2988</v>
      </c>
    </row>
    <row r="841" spans="1:11" x14ac:dyDescent="0.3">
      <c r="A841" s="7" t="s">
        <v>179</v>
      </c>
      <c r="B841" s="7" t="s">
        <v>180</v>
      </c>
      <c r="C841" s="7"/>
      <c r="D841" s="7" t="s">
        <v>14</v>
      </c>
      <c r="E841" s="7">
        <v>899</v>
      </c>
      <c r="F841" s="8">
        <v>1900</v>
      </c>
      <c r="G841" s="9">
        <v>0.53</v>
      </c>
      <c r="H841" s="7">
        <v>4.4000000000000004</v>
      </c>
      <c r="I841" s="8">
        <v>13552</v>
      </c>
      <c r="J841" s="7" t="s">
        <v>182</v>
      </c>
      <c r="K841" s="7" t="s">
        <v>183</v>
      </c>
    </row>
    <row r="842" spans="1:11" x14ac:dyDescent="0.3">
      <c r="A842" s="7" t="s">
        <v>184</v>
      </c>
      <c r="B842" s="7" t="s">
        <v>185</v>
      </c>
      <c r="C842" s="7"/>
      <c r="D842" s="7" t="s">
        <v>14</v>
      </c>
      <c r="E842" s="7">
        <v>199</v>
      </c>
      <c r="F842" s="7">
        <v>999</v>
      </c>
      <c r="G842" s="9">
        <v>0.8</v>
      </c>
      <c r="H842" s="7">
        <v>4</v>
      </c>
      <c r="I842" s="7">
        <v>575</v>
      </c>
      <c r="J842" s="7" t="s">
        <v>187</v>
      </c>
      <c r="K842" s="7" t="s">
        <v>188</v>
      </c>
    </row>
    <row r="843" spans="1:11" x14ac:dyDescent="0.3">
      <c r="A843" s="7" t="s">
        <v>2989</v>
      </c>
      <c r="B843" s="7" t="s">
        <v>2990</v>
      </c>
      <c r="C843" s="7"/>
      <c r="D843" s="7" t="s">
        <v>2956</v>
      </c>
      <c r="E843" s="7">
        <v>149</v>
      </c>
      <c r="F843" s="7">
        <v>999</v>
      </c>
      <c r="G843" s="9">
        <v>0.85</v>
      </c>
      <c r="H843" s="7">
        <v>3.5</v>
      </c>
      <c r="I843" s="8">
        <v>2523</v>
      </c>
      <c r="J843" s="7" t="s">
        <v>2991</v>
      </c>
      <c r="K843" s="7" t="s">
        <v>2992</v>
      </c>
    </row>
    <row r="844" spans="1:11" x14ac:dyDescent="0.3">
      <c r="A844" s="7" t="s">
        <v>2993</v>
      </c>
      <c r="B844" s="7" t="s">
        <v>2994</v>
      </c>
      <c r="C844" s="7" t="s">
        <v>2995</v>
      </c>
      <c r="D844" s="7" t="s">
        <v>2105</v>
      </c>
      <c r="E844" s="7">
        <v>469</v>
      </c>
      <c r="F844" s="8">
        <v>1499</v>
      </c>
      <c r="G844" s="9">
        <v>0.69</v>
      </c>
      <c r="H844" s="7">
        <v>4.0999999999999996</v>
      </c>
      <c r="I844" s="7">
        <v>352</v>
      </c>
      <c r="J844" s="7" t="s">
        <v>2996</v>
      </c>
      <c r="K844" s="7" t="s">
        <v>2997</v>
      </c>
    </row>
    <row r="845" spans="1:11" x14ac:dyDescent="0.3">
      <c r="A845" s="7" t="s">
        <v>2998</v>
      </c>
      <c r="B845" s="7" t="s">
        <v>2999</v>
      </c>
      <c r="C845" s="7"/>
      <c r="D845" s="7" t="s">
        <v>2613</v>
      </c>
      <c r="E845" s="8">
        <v>1187</v>
      </c>
      <c r="F845" s="8">
        <v>1929</v>
      </c>
      <c r="G845" s="9">
        <v>0.38</v>
      </c>
      <c r="H845" s="7">
        <v>4.0999999999999996</v>
      </c>
      <c r="I845" s="8">
        <v>1662</v>
      </c>
      <c r="J845" s="7" t="s">
        <v>3000</v>
      </c>
      <c r="K845" s="7" t="s">
        <v>3001</v>
      </c>
    </row>
    <row r="846" spans="1:11" x14ac:dyDescent="0.3">
      <c r="A846" s="7" t="s">
        <v>3002</v>
      </c>
      <c r="B846" s="7" t="s">
        <v>3003</v>
      </c>
      <c r="C846" s="7" t="s">
        <v>3004</v>
      </c>
      <c r="D846" s="7" t="s">
        <v>3005</v>
      </c>
      <c r="E846" s="7">
        <v>849</v>
      </c>
      <c r="F846" s="8">
        <v>1499</v>
      </c>
      <c r="G846" s="9">
        <v>0.43</v>
      </c>
      <c r="H846" s="7">
        <v>4</v>
      </c>
      <c r="I846" s="8">
        <v>7352</v>
      </c>
      <c r="J846" s="7" t="s">
        <v>3006</v>
      </c>
      <c r="K846" s="7" t="s">
        <v>3007</v>
      </c>
    </row>
    <row r="847" spans="1:11" x14ac:dyDescent="0.3">
      <c r="A847" s="7" t="s">
        <v>3008</v>
      </c>
      <c r="B847" s="7" t="s">
        <v>3009</v>
      </c>
      <c r="C847" s="7" t="str">
        <f>_xlfn.TEXTBEFORE(B847, "Mouse") &amp; "Mouse"</f>
        <v>HP Wired Mouse</v>
      </c>
      <c r="D847" s="7" t="s">
        <v>2099</v>
      </c>
      <c r="E847" s="7">
        <v>328</v>
      </c>
      <c r="F847" s="7">
        <v>399</v>
      </c>
      <c r="G847" s="9">
        <v>0.18</v>
      </c>
      <c r="H847" s="7">
        <v>4.0999999999999996</v>
      </c>
      <c r="I847" s="8">
        <v>3441</v>
      </c>
      <c r="J847" s="7" t="s">
        <v>3010</v>
      </c>
      <c r="K847" s="7" t="s">
        <v>3011</v>
      </c>
    </row>
    <row r="848" spans="1:11" x14ac:dyDescent="0.3">
      <c r="A848" s="7" t="s">
        <v>3012</v>
      </c>
      <c r="B848" s="7" t="s">
        <v>3013</v>
      </c>
      <c r="C848" s="7"/>
      <c r="D848" s="7" t="s">
        <v>2114</v>
      </c>
      <c r="E848" s="7">
        <v>269</v>
      </c>
      <c r="F848" s="7">
        <v>699</v>
      </c>
      <c r="G848" s="9">
        <v>0.62</v>
      </c>
      <c r="H848" s="7">
        <v>4</v>
      </c>
      <c r="I848" s="7">
        <v>93</v>
      </c>
      <c r="J848" s="7" t="s">
        <v>3014</v>
      </c>
      <c r="K848" s="7" t="s">
        <v>3015</v>
      </c>
    </row>
    <row r="849" spans="1:11" x14ac:dyDescent="0.3">
      <c r="A849" s="7" t="s">
        <v>3016</v>
      </c>
      <c r="B849" s="7" t="s">
        <v>3017</v>
      </c>
      <c r="C849" s="7"/>
      <c r="D849" s="7" t="s">
        <v>3018</v>
      </c>
      <c r="E849" s="7">
        <v>299</v>
      </c>
      <c r="F849" s="7">
        <v>400</v>
      </c>
      <c r="G849" s="9">
        <v>0.25</v>
      </c>
      <c r="H849" s="7">
        <v>3.8</v>
      </c>
      <c r="I849" s="8">
        <v>40895</v>
      </c>
      <c r="J849" s="7" t="s">
        <v>3019</v>
      </c>
      <c r="K849" s="7" t="s">
        <v>3020</v>
      </c>
    </row>
    <row r="850" spans="1:11" x14ac:dyDescent="0.3">
      <c r="A850" s="7" t="s">
        <v>3021</v>
      </c>
      <c r="B850" s="7" t="s">
        <v>3022</v>
      </c>
      <c r="C850" s="7"/>
      <c r="D850" s="7" t="s">
        <v>3023</v>
      </c>
      <c r="E850" s="7">
        <v>549</v>
      </c>
      <c r="F850" s="8">
        <v>1499</v>
      </c>
      <c r="G850" s="9">
        <v>0.63</v>
      </c>
      <c r="H850" s="7">
        <v>4.3</v>
      </c>
      <c r="I850" s="8">
        <v>11006</v>
      </c>
      <c r="J850" s="7" t="s">
        <v>3024</v>
      </c>
      <c r="K850" s="7" t="s">
        <v>3025</v>
      </c>
    </row>
    <row r="851" spans="1:11" x14ac:dyDescent="0.3">
      <c r="A851" s="7" t="s">
        <v>3026</v>
      </c>
      <c r="B851" s="7" t="s">
        <v>3027</v>
      </c>
      <c r="C851" s="7"/>
      <c r="D851" s="7" t="s">
        <v>2419</v>
      </c>
      <c r="E851" s="7">
        <v>114</v>
      </c>
      <c r="F851" s="7">
        <v>120</v>
      </c>
      <c r="G851" s="9">
        <v>0.05</v>
      </c>
      <c r="H851" s="7">
        <v>4.2</v>
      </c>
      <c r="I851" s="8">
        <v>8938</v>
      </c>
      <c r="J851" s="7" t="s">
        <v>3028</v>
      </c>
      <c r="K851" s="7" t="s">
        <v>3029</v>
      </c>
    </row>
    <row r="852" spans="1:11" x14ac:dyDescent="0.3">
      <c r="A852" s="7" t="s">
        <v>3030</v>
      </c>
      <c r="B852" s="7" t="s">
        <v>3031</v>
      </c>
      <c r="C852" s="7"/>
      <c r="D852" s="7" t="s">
        <v>3032</v>
      </c>
      <c r="E852" s="7">
        <v>120</v>
      </c>
      <c r="F852" s="7">
        <v>120</v>
      </c>
      <c r="G852" s="9">
        <v>0</v>
      </c>
      <c r="H852" s="7">
        <v>4.0999999999999996</v>
      </c>
      <c r="I852" s="8">
        <v>4308</v>
      </c>
      <c r="J852" s="7" t="s">
        <v>3033</v>
      </c>
      <c r="K852" s="7" t="s">
        <v>3034</v>
      </c>
    </row>
    <row r="853" spans="1:11" x14ac:dyDescent="0.3">
      <c r="A853" s="7" t="s">
        <v>193</v>
      </c>
      <c r="B853" s="7" t="s">
        <v>194</v>
      </c>
      <c r="C853" s="7"/>
      <c r="D853" s="7" t="s">
        <v>14</v>
      </c>
      <c r="E853" s="7">
        <v>970</v>
      </c>
      <c r="F853" s="8">
        <v>1999</v>
      </c>
      <c r="G853" s="9">
        <v>0.51</v>
      </c>
      <c r="H853" s="7">
        <v>4.2</v>
      </c>
      <c r="I853" s="7">
        <v>462</v>
      </c>
      <c r="J853" s="7" t="s">
        <v>196</v>
      </c>
      <c r="K853" s="7" t="s">
        <v>197</v>
      </c>
    </row>
    <row r="854" spans="1:11" x14ac:dyDescent="0.3">
      <c r="A854" s="7" t="s">
        <v>198</v>
      </c>
      <c r="B854" s="7" t="s">
        <v>199</v>
      </c>
      <c r="C854" s="7"/>
      <c r="D854" s="7" t="s">
        <v>14</v>
      </c>
      <c r="E854" s="7">
        <v>209</v>
      </c>
      <c r="F854" s="7">
        <v>695</v>
      </c>
      <c r="G854" s="9">
        <v>0.7</v>
      </c>
      <c r="H854" s="7">
        <v>4.5</v>
      </c>
      <c r="I854" s="8">
        <v>107686</v>
      </c>
      <c r="J854" s="7" t="s">
        <v>201</v>
      </c>
      <c r="K854" s="7" t="s">
        <v>202</v>
      </c>
    </row>
    <row r="855" spans="1:11" x14ac:dyDescent="0.3">
      <c r="A855" s="7" t="s">
        <v>3035</v>
      </c>
      <c r="B855" s="7" t="s">
        <v>3036</v>
      </c>
      <c r="C855" s="7" t="str">
        <f>_xlfn.TEXTBEFORE(B855, "Mouse") &amp; "Mouse"</f>
        <v>Logitech Pebble M350 Wireless Mouse</v>
      </c>
      <c r="D855" s="7" t="s">
        <v>2099</v>
      </c>
      <c r="E855" s="8">
        <v>1490</v>
      </c>
      <c r="F855" s="8">
        <v>2295</v>
      </c>
      <c r="G855" s="9">
        <v>0.35</v>
      </c>
      <c r="H855" s="7">
        <v>4.5999999999999996</v>
      </c>
      <c r="I855" s="8">
        <v>10652</v>
      </c>
      <c r="J855" s="7" t="s">
        <v>3037</v>
      </c>
      <c r="K855" s="7" t="s">
        <v>3038</v>
      </c>
    </row>
    <row r="856" spans="1:11" x14ac:dyDescent="0.3">
      <c r="A856" s="7" t="s">
        <v>3039</v>
      </c>
      <c r="B856" s="7" t="s">
        <v>3040</v>
      </c>
      <c r="C856" s="7"/>
      <c r="D856" s="7" t="s">
        <v>3041</v>
      </c>
      <c r="E856" s="7">
        <v>99</v>
      </c>
      <c r="F856" s="7">
        <v>99</v>
      </c>
      <c r="G856" s="9">
        <v>0</v>
      </c>
      <c r="H856" s="7">
        <v>4.3</v>
      </c>
      <c r="I856" s="8">
        <v>5036</v>
      </c>
      <c r="J856" s="7" t="s">
        <v>3042</v>
      </c>
      <c r="K856" s="7" t="s">
        <v>3043</v>
      </c>
    </row>
    <row r="857" spans="1:11" x14ac:dyDescent="0.3">
      <c r="A857" s="7" t="s">
        <v>3044</v>
      </c>
      <c r="B857" s="7" t="s">
        <v>3045</v>
      </c>
      <c r="C857" s="7" t="str">
        <f>_xlfn.TEXTBEFORE(B857, "Mouse") &amp; "Mouse"</f>
        <v>Zebronics Zeb-Power Wired USB Mouse</v>
      </c>
      <c r="D857" s="7" t="s">
        <v>2099</v>
      </c>
      <c r="E857" s="7">
        <v>149</v>
      </c>
      <c r="F857" s="7">
        <v>249</v>
      </c>
      <c r="G857" s="9">
        <v>0.4</v>
      </c>
      <c r="H857" s="7">
        <v>4</v>
      </c>
      <c r="I857" s="8">
        <v>5057</v>
      </c>
      <c r="J857" s="7" t="s">
        <v>3046</v>
      </c>
      <c r="K857" s="7" t="s">
        <v>3047</v>
      </c>
    </row>
    <row r="858" spans="1:11" x14ac:dyDescent="0.3">
      <c r="A858" s="7" t="s">
        <v>3048</v>
      </c>
      <c r="B858" s="7" t="s">
        <v>3049</v>
      </c>
      <c r="C858" s="7"/>
      <c r="D858" s="7" t="s">
        <v>2296</v>
      </c>
      <c r="E858" s="7">
        <v>575</v>
      </c>
      <c r="F858" s="8">
        <v>2799</v>
      </c>
      <c r="G858" s="9">
        <v>0.79</v>
      </c>
      <c r="H858" s="7">
        <v>4.2</v>
      </c>
      <c r="I858" s="8">
        <v>8537</v>
      </c>
      <c r="J858" s="7" t="s">
        <v>3050</v>
      </c>
      <c r="K858" s="7" t="s">
        <v>3051</v>
      </c>
    </row>
    <row r="859" spans="1:11" x14ac:dyDescent="0.3">
      <c r="A859" s="7" t="s">
        <v>217</v>
      </c>
      <c r="B859" s="7" t="s">
        <v>218</v>
      </c>
      <c r="C859" s="7"/>
      <c r="D859" s="7" t="s">
        <v>14</v>
      </c>
      <c r="E859" s="7">
        <v>333</v>
      </c>
      <c r="F859" s="7">
        <v>999</v>
      </c>
      <c r="G859" s="9">
        <v>0.67</v>
      </c>
      <c r="H859" s="7">
        <v>3.3</v>
      </c>
      <c r="I859" s="8">
        <v>9792</v>
      </c>
      <c r="J859" s="7" t="s">
        <v>220</v>
      </c>
      <c r="K859" s="7" t="s">
        <v>221</v>
      </c>
    </row>
    <row r="860" spans="1:11" x14ac:dyDescent="0.3">
      <c r="A860" s="7" t="s">
        <v>3052</v>
      </c>
      <c r="B860" s="7" t="s">
        <v>3053</v>
      </c>
      <c r="C860" s="7"/>
      <c r="D860" s="7" t="s">
        <v>2703</v>
      </c>
      <c r="E860" s="7">
        <v>178</v>
      </c>
      <c r="F860" s="7">
        <v>210</v>
      </c>
      <c r="G860" s="9">
        <v>0.15</v>
      </c>
      <c r="H860" s="7">
        <v>4.3</v>
      </c>
      <c r="I860" s="8">
        <v>2450</v>
      </c>
      <c r="J860" s="7" t="s">
        <v>3054</v>
      </c>
      <c r="K860" s="7" t="s">
        <v>3055</v>
      </c>
    </row>
    <row r="861" spans="1:11" x14ac:dyDescent="0.3">
      <c r="A861" s="7" t="s">
        <v>3056</v>
      </c>
      <c r="B861" s="7" t="s">
        <v>3057</v>
      </c>
      <c r="C861" s="7"/>
      <c r="D861" s="7" t="s">
        <v>1380</v>
      </c>
      <c r="E861" s="8">
        <v>1599</v>
      </c>
      <c r="F861" s="8">
        <v>3490</v>
      </c>
      <c r="G861" s="9">
        <v>0.54</v>
      </c>
      <c r="H861" s="7">
        <v>3.7</v>
      </c>
      <c r="I861" s="7">
        <v>676</v>
      </c>
      <c r="J861" s="7" t="s">
        <v>3058</v>
      </c>
      <c r="K861" s="7" t="s">
        <v>3059</v>
      </c>
    </row>
    <row r="862" spans="1:11" x14ac:dyDescent="0.3">
      <c r="A862" s="7" t="s">
        <v>3060</v>
      </c>
      <c r="B862" s="7" t="s">
        <v>3061</v>
      </c>
      <c r="C862" s="7"/>
      <c r="D862" s="7" t="s">
        <v>1380</v>
      </c>
      <c r="E862" s="7">
        <v>499</v>
      </c>
      <c r="F862" s="8">
        <v>1299</v>
      </c>
      <c r="G862" s="9">
        <v>0.62</v>
      </c>
      <c r="H862" s="7">
        <v>3.9</v>
      </c>
      <c r="I862" s="8">
        <v>1173</v>
      </c>
      <c r="J862" s="7" t="s">
        <v>3062</v>
      </c>
      <c r="K862" s="7" t="s">
        <v>3063</v>
      </c>
    </row>
    <row r="863" spans="1:11" x14ac:dyDescent="0.3">
      <c r="A863" s="7" t="s">
        <v>3064</v>
      </c>
      <c r="B863" s="7" t="s">
        <v>3065</v>
      </c>
      <c r="C863" s="7" t="s">
        <v>3066</v>
      </c>
      <c r="D863" s="7" t="s">
        <v>2307</v>
      </c>
      <c r="E863" s="7">
        <v>199</v>
      </c>
      <c r="F863" s="7">
        <v>499</v>
      </c>
      <c r="G863" s="9">
        <v>0.6</v>
      </c>
      <c r="H863" s="7">
        <v>4.3</v>
      </c>
      <c r="I863" s="8">
        <v>9998</v>
      </c>
      <c r="J863" s="7" t="s">
        <v>3067</v>
      </c>
      <c r="K863" s="7" t="s">
        <v>3068</v>
      </c>
    </row>
    <row r="864" spans="1:11" x14ac:dyDescent="0.3">
      <c r="A864" s="7" t="s">
        <v>3069</v>
      </c>
      <c r="B864" s="7" t="s">
        <v>3070</v>
      </c>
      <c r="C864" s="7"/>
      <c r="D864" s="7" t="s">
        <v>1329</v>
      </c>
      <c r="E864" s="8">
        <v>2499</v>
      </c>
      <c r="F864" s="8">
        <v>5999</v>
      </c>
      <c r="G864" s="9">
        <v>0.57999999999999996</v>
      </c>
      <c r="H864" s="7">
        <v>4.0999999999999996</v>
      </c>
      <c r="I864" s="8">
        <v>5852</v>
      </c>
      <c r="J864" s="7" t="s">
        <v>3071</v>
      </c>
      <c r="K864" s="7" t="s">
        <v>3072</v>
      </c>
    </row>
    <row r="865" spans="1:11" x14ac:dyDescent="0.3">
      <c r="A865" s="7" t="s">
        <v>3073</v>
      </c>
      <c r="B865" s="7" t="s">
        <v>3074</v>
      </c>
      <c r="C865" s="7"/>
      <c r="D865" s="7" t="s">
        <v>3075</v>
      </c>
      <c r="E865" s="7">
        <v>199</v>
      </c>
      <c r="F865" s="7">
        <v>999</v>
      </c>
      <c r="G865" s="9">
        <v>0.8</v>
      </c>
      <c r="H865" s="7">
        <v>4.2</v>
      </c>
      <c r="I865" s="7">
        <v>362</v>
      </c>
      <c r="J865" s="7" t="s">
        <v>3076</v>
      </c>
      <c r="K865" s="7" t="s">
        <v>3077</v>
      </c>
    </row>
    <row r="866" spans="1:11" x14ac:dyDescent="0.3">
      <c r="A866" s="7" t="s">
        <v>3078</v>
      </c>
      <c r="B866" s="7" t="s">
        <v>3079</v>
      </c>
      <c r="C866" s="7"/>
      <c r="D866" s="7" t="s">
        <v>1362</v>
      </c>
      <c r="E866" s="7">
        <v>939</v>
      </c>
      <c r="F866" s="8">
        <v>1800</v>
      </c>
      <c r="G866" s="9">
        <v>0.48</v>
      </c>
      <c r="H866" s="7">
        <v>4.5</v>
      </c>
      <c r="I866" s="8">
        <v>205052</v>
      </c>
      <c r="J866" s="7" t="s">
        <v>3080</v>
      </c>
      <c r="K866" s="7" t="s">
        <v>3081</v>
      </c>
    </row>
    <row r="867" spans="1:11" x14ac:dyDescent="0.3">
      <c r="A867" s="7" t="s">
        <v>3082</v>
      </c>
      <c r="B867" s="7" t="s">
        <v>3083</v>
      </c>
      <c r="C867" s="7"/>
      <c r="D867" s="7" t="s">
        <v>1329</v>
      </c>
      <c r="E867" s="8">
        <v>2499</v>
      </c>
      <c r="F867" s="8">
        <v>9999</v>
      </c>
      <c r="G867" s="9">
        <v>0.75</v>
      </c>
      <c r="H867" s="7">
        <v>4</v>
      </c>
      <c r="I867" s="8">
        <v>9090</v>
      </c>
      <c r="J867" s="7" t="s">
        <v>3084</v>
      </c>
      <c r="K867" s="7" t="s">
        <v>3085</v>
      </c>
    </row>
    <row r="868" spans="1:11" x14ac:dyDescent="0.3">
      <c r="A868" s="7" t="s">
        <v>3086</v>
      </c>
      <c r="B868" s="7" t="s">
        <v>3087</v>
      </c>
      <c r="C868" s="7" t="str">
        <f>_xlfn.TEXTBEFORE(B868, "Mouse") &amp; "Mouse"</f>
        <v>Lenovo 600 Bluetooth 5.0 Silent Mouse</v>
      </c>
      <c r="D868" s="7" t="s">
        <v>2099</v>
      </c>
      <c r="E868" s="8">
        <v>1439</v>
      </c>
      <c r="F868" s="8">
        <v>2890</v>
      </c>
      <c r="G868" s="9">
        <v>0.5</v>
      </c>
      <c r="H868" s="7">
        <v>4.5</v>
      </c>
      <c r="I868" s="8">
        <v>4099</v>
      </c>
      <c r="J868" s="7" t="s">
        <v>3088</v>
      </c>
      <c r="K868" s="7" t="s">
        <v>3089</v>
      </c>
    </row>
    <row r="869" spans="1:11" x14ac:dyDescent="0.3">
      <c r="A869" s="7" t="s">
        <v>3090</v>
      </c>
      <c r="B869" s="7" t="s">
        <v>3091</v>
      </c>
      <c r="C869" s="7"/>
      <c r="D869" s="7" t="s">
        <v>1380</v>
      </c>
      <c r="E869" s="8">
        <v>1099</v>
      </c>
      <c r="F869" s="8">
        <v>5999</v>
      </c>
      <c r="G869" s="9">
        <v>0.82</v>
      </c>
      <c r="H869" s="7">
        <v>3.5</v>
      </c>
      <c r="I869" s="8">
        <v>12966</v>
      </c>
      <c r="J869" s="7" t="s">
        <v>3092</v>
      </c>
      <c r="K869" s="7" t="s">
        <v>3093</v>
      </c>
    </row>
    <row r="870" spans="1:11" x14ac:dyDescent="0.3">
      <c r="A870" s="7" t="s">
        <v>3094</v>
      </c>
      <c r="B870" s="7" t="s">
        <v>3095</v>
      </c>
      <c r="C870" s="7"/>
      <c r="D870" s="7" t="s">
        <v>2419</v>
      </c>
      <c r="E870" s="7">
        <v>157</v>
      </c>
      <c r="F870" s="7">
        <v>160</v>
      </c>
      <c r="G870" s="9">
        <v>0.02</v>
      </c>
      <c r="H870" s="7">
        <v>4.5</v>
      </c>
      <c r="I870" s="8">
        <v>4428</v>
      </c>
      <c r="J870" s="7" t="s">
        <v>3096</v>
      </c>
      <c r="K870" s="7" t="s">
        <v>3097</v>
      </c>
    </row>
    <row r="871" spans="1:11" x14ac:dyDescent="0.3">
      <c r="A871" s="7" t="s">
        <v>210</v>
      </c>
      <c r="B871" s="7" t="s">
        <v>211</v>
      </c>
      <c r="C871" s="7"/>
      <c r="D871" s="7" t="s">
        <v>54</v>
      </c>
      <c r="E871" s="7">
        <v>999</v>
      </c>
      <c r="F871" s="8">
        <v>1599</v>
      </c>
      <c r="G871" s="9">
        <v>0.38</v>
      </c>
      <c r="H871" s="7">
        <v>4.3</v>
      </c>
      <c r="I871" s="8">
        <v>12093</v>
      </c>
      <c r="J871" s="7" t="s">
        <v>212</v>
      </c>
      <c r="K871" s="7" t="s">
        <v>213</v>
      </c>
    </row>
    <row r="872" spans="1:11" x14ac:dyDescent="0.3">
      <c r="A872" s="7" t="s">
        <v>3098</v>
      </c>
      <c r="B872" s="7" t="s">
        <v>3099</v>
      </c>
      <c r="C872" s="7" t="s">
        <v>3100</v>
      </c>
      <c r="D872" s="7" t="s">
        <v>2271</v>
      </c>
      <c r="E872" s="7">
        <v>115</v>
      </c>
      <c r="F872" s="7">
        <v>999</v>
      </c>
      <c r="G872" s="9">
        <v>0.88</v>
      </c>
      <c r="H872" s="7">
        <v>3.3</v>
      </c>
      <c r="I872" s="8">
        <v>5692</v>
      </c>
      <c r="J872" s="7" t="s">
        <v>3101</v>
      </c>
      <c r="K872" s="7" t="s">
        <v>3102</v>
      </c>
    </row>
    <row r="873" spans="1:11" x14ac:dyDescent="0.3">
      <c r="A873" s="7" t="s">
        <v>3103</v>
      </c>
      <c r="B873" s="7" t="s">
        <v>3104</v>
      </c>
      <c r="C873" s="7" t="s">
        <v>3105</v>
      </c>
      <c r="D873" s="7" t="s">
        <v>2105</v>
      </c>
      <c r="E873" s="7">
        <v>175</v>
      </c>
      <c r="F873" s="7">
        <v>499</v>
      </c>
      <c r="G873" s="9">
        <v>0.65</v>
      </c>
      <c r="H873" s="7">
        <v>4.0999999999999996</v>
      </c>
      <c r="I873" s="7">
        <v>21</v>
      </c>
      <c r="J873" s="7" t="s">
        <v>3106</v>
      </c>
      <c r="K873" s="7" t="s">
        <v>3107</v>
      </c>
    </row>
    <row r="874" spans="1:11" x14ac:dyDescent="0.3">
      <c r="A874" s="7" t="s">
        <v>3108</v>
      </c>
      <c r="B874" s="7" t="s">
        <v>3109</v>
      </c>
      <c r="C874" s="7"/>
      <c r="D874" s="7" t="s">
        <v>2532</v>
      </c>
      <c r="E874" s="8">
        <v>1999</v>
      </c>
      <c r="F874" s="8">
        <v>4700</v>
      </c>
      <c r="G874" s="9">
        <v>0.56999999999999995</v>
      </c>
      <c r="H874" s="7">
        <v>3.8</v>
      </c>
      <c r="I874" s="8">
        <v>1880</v>
      </c>
      <c r="J874" s="7" t="s">
        <v>3110</v>
      </c>
      <c r="K874" s="7" t="s">
        <v>3111</v>
      </c>
    </row>
    <row r="875" spans="1:11" x14ac:dyDescent="0.3">
      <c r="A875" s="7" t="s">
        <v>3112</v>
      </c>
      <c r="B875" s="7" t="s">
        <v>3113</v>
      </c>
      <c r="C875" s="7"/>
      <c r="D875" s="7" t="s">
        <v>3114</v>
      </c>
      <c r="E875" s="8">
        <v>3999</v>
      </c>
      <c r="F875" s="11">
        <v>4332.96</v>
      </c>
      <c r="G875" s="9">
        <v>0.08</v>
      </c>
      <c r="H875" s="7">
        <v>3.5</v>
      </c>
      <c r="I875" s="8">
        <v>21762</v>
      </c>
      <c r="J875" s="7" t="s">
        <v>3115</v>
      </c>
      <c r="K875" s="7" t="s">
        <v>3116</v>
      </c>
    </row>
    <row r="876" spans="1:11" x14ac:dyDescent="0.3">
      <c r="A876" s="7" t="s">
        <v>3117</v>
      </c>
      <c r="B876" s="7" t="s">
        <v>3118</v>
      </c>
      <c r="C876" s="7"/>
      <c r="D876" s="7" t="s">
        <v>2344</v>
      </c>
      <c r="E876" s="7">
        <v>899</v>
      </c>
      <c r="F876" s="8">
        <v>1800</v>
      </c>
      <c r="G876" s="9">
        <v>0.5</v>
      </c>
      <c r="H876" s="7">
        <v>4.0999999999999996</v>
      </c>
      <c r="I876" s="8">
        <v>22375</v>
      </c>
      <c r="J876" s="7" t="s">
        <v>3119</v>
      </c>
      <c r="K876" s="7" t="s">
        <v>3120</v>
      </c>
    </row>
    <row r="877" spans="1:11" x14ac:dyDescent="0.3">
      <c r="A877" s="7" t="s">
        <v>3121</v>
      </c>
      <c r="B877" s="7" t="s">
        <v>3122</v>
      </c>
      <c r="C877" s="7" t="s">
        <v>3123</v>
      </c>
      <c r="D877" s="7" t="s">
        <v>2307</v>
      </c>
      <c r="E877" s="7">
        <v>299</v>
      </c>
      <c r="F877" s="7">
        <v>990</v>
      </c>
      <c r="G877" s="9">
        <v>0.7</v>
      </c>
      <c r="H877" s="7">
        <v>4.5</v>
      </c>
      <c r="I877" s="8">
        <v>2453</v>
      </c>
      <c r="J877" s="7" t="s">
        <v>3124</v>
      </c>
      <c r="K877" s="7" t="s">
        <v>3125</v>
      </c>
    </row>
    <row r="878" spans="1:11" x14ac:dyDescent="0.3">
      <c r="A878" s="7" t="s">
        <v>3126</v>
      </c>
      <c r="B878" s="7" t="s">
        <v>3127</v>
      </c>
      <c r="C878" s="7" t="s">
        <v>3128</v>
      </c>
      <c r="D878" s="7" t="s">
        <v>2105</v>
      </c>
      <c r="E878" s="8">
        <v>3303</v>
      </c>
      <c r="F878" s="8">
        <v>4699</v>
      </c>
      <c r="G878" s="9">
        <v>0.3</v>
      </c>
      <c r="H878" s="7">
        <v>4.4000000000000004</v>
      </c>
      <c r="I878" s="8">
        <v>13544</v>
      </c>
      <c r="J878" s="7" t="s">
        <v>3129</v>
      </c>
      <c r="K878" s="7" t="s">
        <v>3130</v>
      </c>
    </row>
    <row r="879" spans="1:11" x14ac:dyDescent="0.3">
      <c r="A879" s="7" t="s">
        <v>3131</v>
      </c>
      <c r="B879" s="7" t="s">
        <v>3132</v>
      </c>
      <c r="C879" s="7" t="s">
        <v>3133</v>
      </c>
      <c r="D879" s="7" t="s">
        <v>2816</v>
      </c>
      <c r="E879" s="8">
        <v>1890</v>
      </c>
      <c r="F879" s="8">
        <v>5490</v>
      </c>
      <c r="G879" s="9">
        <v>0.66</v>
      </c>
      <c r="H879" s="7">
        <v>4.0999999999999996</v>
      </c>
      <c r="I879" s="8">
        <v>10976</v>
      </c>
      <c r="J879" s="7" t="s">
        <v>3134</v>
      </c>
      <c r="K879" s="7" t="s">
        <v>3135</v>
      </c>
    </row>
    <row r="880" spans="1:11" x14ac:dyDescent="0.3">
      <c r="A880" s="7" t="s">
        <v>3136</v>
      </c>
      <c r="B880" s="7" t="s">
        <v>3137</v>
      </c>
      <c r="C880" s="7"/>
      <c r="D880" s="7" t="s">
        <v>2669</v>
      </c>
      <c r="E880" s="7">
        <v>90</v>
      </c>
      <c r="F880" s="7">
        <v>100</v>
      </c>
      <c r="G880" s="9">
        <v>0.1</v>
      </c>
      <c r="H880" s="7">
        <v>4.3</v>
      </c>
      <c r="I880" s="8">
        <v>3061</v>
      </c>
      <c r="J880" s="7" t="s">
        <v>3138</v>
      </c>
      <c r="K880" s="7" t="s">
        <v>3139</v>
      </c>
    </row>
    <row r="881" spans="1:11" x14ac:dyDescent="0.3">
      <c r="A881" s="7" t="s">
        <v>3140</v>
      </c>
      <c r="B881" s="7" t="s">
        <v>3141</v>
      </c>
      <c r="C881" s="7"/>
      <c r="D881" s="7" t="s">
        <v>1380</v>
      </c>
      <c r="E881" s="8">
        <v>1599</v>
      </c>
      <c r="F881" s="8">
        <v>2790</v>
      </c>
      <c r="G881" s="9">
        <v>0.43</v>
      </c>
      <c r="H881" s="7">
        <v>3.6</v>
      </c>
      <c r="I881" s="8">
        <v>2272</v>
      </c>
      <c r="J881" s="7" t="s">
        <v>3142</v>
      </c>
      <c r="K881" s="7" t="s">
        <v>3143</v>
      </c>
    </row>
    <row r="882" spans="1:11" x14ac:dyDescent="0.3">
      <c r="A882" s="7" t="s">
        <v>3144</v>
      </c>
      <c r="B882" s="7" t="s">
        <v>3145</v>
      </c>
      <c r="C882" s="7" t="str">
        <f>TEXT(B882, "Pad") &amp; "pad"</f>
        <v>Zebronics, ZEB-NC3300 USB Powered Laptop Cooling Pad with Dual Fan, Dual USB Port and Blue LED Lightspad</v>
      </c>
      <c r="D882" s="7" t="s">
        <v>2829</v>
      </c>
      <c r="E882" s="7">
        <v>599</v>
      </c>
      <c r="F882" s="7">
        <v>999</v>
      </c>
      <c r="G882" s="9">
        <v>0.4</v>
      </c>
      <c r="H882" s="7">
        <v>4</v>
      </c>
      <c r="I882" s="8">
        <v>7601</v>
      </c>
      <c r="J882" s="7" t="s">
        <v>3146</v>
      </c>
      <c r="K882" s="7" t="s">
        <v>3147</v>
      </c>
    </row>
    <row r="883" spans="1:11" x14ac:dyDescent="0.3">
      <c r="A883" s="7" t="s">
        <v>222</v>
      </c>
      <c r="B883" s="7" t="s">
        <v>223</v>
      </c>
      <c r="C883" s="7"/>
      <c r="D883" s="7" t="s">
        <v>54</v>
      </c>
      <c r="E883" s="7">
        <v>507</v>
      </c>
      <c r="F883" s="8">
        <v>1208</v>
      </c>
      <c r="G883" s="9">
        <v>0.57999999999999996</v>
      </c>
      <c r="H883" s="7">
        <v>4.0999999999999996</v>
      </c>
      <c r="I883" s="8">
        <v>8131</v>
      </c>
      <c r="J883" s="7" t="s">
        <v>224</v>
      </c>
      <c r="K883" s="7" t="s">
        <v>225</v>
      </c>
    </row>
    <row r="884" spans="1:11" x14ac:dyDescent="0.3">
      <c r="A884" s="7" t="s">
        <v>3148</v>
      </c>
      <c r="B884" s="7" t="s">
        <v>3149</v>
      </c>
      <c r="C884" s="7" t="s">
        <v>3150</v>
      </c>
      <c r="D884" s="7" t="s">
        <v>2307</v>
      </c>
      <c r="E884" s="7">
        <v>425</v>
      </c>
      <c r="F884" s="7">
        <v>899</v>
      </c>
      <c r="G884" s="9">
        <v>0.53</v>
      </c>
      <c r="H884" s="7">
        <v>4.5</v>
      </c>
      <c r="I884" s="8">
        <v>4219</v>
      </c>
      <c r="J884" s="7" t="s">
        <v>3151</v>
      </c>
      <c r="K884" s="7" t="s">
        <v>3152</v>
      </c>
    </row>
    <row r="885" spans="1:11" x14ac:dyDescent="0.3">
      <c r="A885" s="7" t="s">
        <v>3153</v>
      </c>
      <c r="B885" s="7" t="s">
        <v>3154</v>
      </c>
      <c r="C885" s="7"/>
      <c r="D885" s="7" t="s">
        <v>1931</v>
      </c>
      <c r="E885" s="8">
        <v>1499</v>
      </c>
      <c r="F885" s="8">
        <v>3999</v>
      </c>
      <c r="G885" s="9">
        <v>0.63</v>
      </c>
      <c r="H885" s="7">
        <v>4.2</v>
      </c>
      <c r="I885" s="8">
        <v>42775</v>
      </c>
      <c r="J885" s="7" t="s">
        <v>3155</v>
      </c>
      <c r="K885" s="7" t="s">
        <v>3156</v>
      </c>
    </row>
    <row r="886" spans="1:11" x14ac:dyDescent="0.3">
      <c r="A886" s="7" t="s">
        <v>3157</v>
      </c>
      <c r="B886" s="7" t="s">
        <v>3158</v>
      </c>
      <c r="C886" s="7"/>
      <c r="D886" s="7" t="s">
        <v>3023</v>
      </c>
      <c r="E886" s="7">
        <v>549</v>
      </c>
      <c r="F886" s="8">
        <v>2499</v>
      </c>
      <c r="G886" s="9">
        <v>0.78</v>
      </c>
      <c r="H886" s="7">
        <v>4.3</v>
      </c>
      <c r="I886" s="8">
        <v>5556</v>
      </c>
      <c r="J886" s="7" t="s">
        <v>3159</v>
      </c>
      <c r="K886" s="7" t="s">
        <v>3160</v>
      </c>
    </row>
    <row r="887" spans="1:11" x14ac:dyDescent="0.3">
      <c r="A887" s="7" t="s">
        <v>233</v>
      </c>
      <c r="B887" s="7" t="s">
        <v>234</v>
      </c>
      <c r="C887" s="7"/>
      <c r="D887" s="7" t="s">
        <v>14</v>
      </c>
      <c r="E887" s="7">
        <v>199</v>
      </c>
      <c r="F887" s="7">
        <v>395</v>
      </c>
      <c r="G887" s="9">
        <v>0.5</v>
      </c>
      <c r="H887" s="7">
        <v>4.2</v>
      </c>
      <c r="I887" s="8">
        <v>92595</v>
      </c>
      <c r="J887" s="7" t="s">
        <v>236</v>
      </c>
      <c r="K887" s="7" t="s">
        <v>237</v>
      </c>
    </row>
    <row r="888" spans="1:11" x14ac:dyDescent="0.3">
      <c r="A888" s="7" t="s">
        <v>3161</v>
      </c>
      <c r="B888" s="7" t="s">
        <v>3162</v>
      </c>
      <c r="C888" s="7" t="str">
        <f>_xlfn.TEXTBEFORE(B888, "Mouse") &amp; "Mouse"</f>
        <v>Logitech M331 Silent Plus Wireless Mouse</v>
      </c>
      <c r="D888" s="7" t="s">
        <v>2099</v>
      </c>
      <c r="E888" s="8">
        <v>1295</v>
      </c>
      <c r="F888" s="8">
        <v>1645</v>
      </c>
      <c r="G888" s="9">
        <v>0.21</v>
      </c>
      <c r="H888" s="7">
        <v>4.5999999999999996</v>
      </c>
      <c r="I888" s="8">
        <v>12375</v>
      </c>
      <c r="J888" s="7" t="s">
        <v>3163</v>
      </c>
      <c r="K888" s="10" t="s">
        <v>3164</v>
      </c>
    </row>
    <row r="889" spans="1:11" x14ac:dyDescent="0.3">
      <c r="A889" s="7" t="s">
        <v>3165</v>
      </c>
      <c r="B889" s="7" t="s">
        <v>3166</v>
      </c>
      <c r="C889" s="7"/>
      <c r="D889" s="7" t="s">
        <v>2301</v>
      </c>
      <c r="E889" s="7">
        <v>310</v>
      </c>
      <c r="F889" s="7">
        <v>310</v>
      </c>
      <c r="G889" s="9">
        <v>0</v>
      </c>
      <c r="H889" s="7">
        <v>4.5</v>
      </c>
      <c r="I889" s="8">
        <v>5882</v>
      </c>
      <c r="J889" s="7" t="s">
        <v>3167</v>
      </c>
      <c r="K889" s="7" t="s">
        <v>3168</v>
      </c>
    </row>
    <row r="890" spans="1:11" x14ac:dyDescent="0.3">
      <c r="A890" s="7" t="s">
        <v>1940</v>
      </c>
      <c r="B890" s="7" t="s">
        <v>1941</v>
      </c>
      <c r="C890" s="7" t="str">
        <f>_xlfn.TEXTBEFORE(B890, "Cover") &amp; "Cover"</f>
        <v>LIRAMARK Webcam Cover</v>
      </c>
      <c r="D890" s="7" t="s">
        <v>1942</v>
      </c>
      <c r="E890" s="7">
        <v>149</v>
      </c>
      <c r="F890" s="7">
        <v>149</v>
      </c>
      <c r="G890" s="9">
        <v>0</v>
      </c>
      <c r="H890" s="7">
        <v>4.3</v>
      </c>
      <c r="I890" s="8">
        <v>10833</v>
      </c>
      <c r="J890" s="7" t="s">
        <v>1943</v>
      </c>
      <c r="K890" s="7" t="s">
        <v>1944</v>
      </c>
    </row>
    <row r="891" spans="1:11" x14ac:dyDescent="0.3">
      <c r="A891" s="7" t="s">
        <v>3169</v>
      </c>
      <c r="B891" s="7" t="s">
        <v>3170</v>
      </c>
      <c r="C891" s="7" t="str">
        <f>_xlfn.TEXTBEFORE(B891, "Keyboard and Mouse Set") &amp; "Keyboard and Mouse Set"</f>
        <v>Portronics Key2 Combo Multimedia USB Wireless Keyboard and Mouse Set</v>
      </c>
      <c r="D891" s="7" t="s">
        <v>2202</v>
      </c>
      <c r="E891" s="8">
        <v>1149</v>
      </c>
      <c r="F891" s="8">
        <v>1499</v>
      </c>
      <c r="G891" s="9">
        <v>0.23</v>
      </c>
      <c r="H891" s="7">
        <v>4.0999999999999996</v>
      </c>
      <c r="I891" s="8">
        <v>10443</v>
      </c>
      <c r="J891" s="7" t="s">
        <v>3171</v>
      </c>
      <c r="K891" s="7" t="s">
        <v>3172</v>
      </c>
    </row>
    <row r="892" spans="1:11" x14ac:dyDescent="0.3">
      <c r="A892" s="7" t="s">
        <v>3173</v>
      </c>
      <c r="B892" s="7" t="s">
        <v>3174</v>
      </c>
      <c r="C892" s="7"/>
      <c r="D892" s="7" t="s">
        <v>2114</v>
      </c>
      <c r="E892" s="7">
        <v>499</v>
      </c>
      <c r="F892" s="8">
        <v>1299</v>
      </c>
      <c r="G892" s="9">
        <v>0.62</v>
      </c>
      <c r="H892" s="7">
        <v>4.5</v>
      </c>
      <c r="I892" s="7">
        <v>434</v>
      </c>
      <c r="J892" s="7" t="s">
        <v>3175</v>
      </c>
      <c r="K892" s="7" t="s">
        <v>3176</v>
      </c>
    </row>
    <row r="893" spans="1:11" x14ac:dyDescent="0.3">
      <c r="A893" s="7" t="s">
        <v>3177</v>
      </c>
      <c r="B893" s="7" t="s">
        <v>3178</v>
      </c>
      <c r="C893" s="7"/>
      <c r="D893" s="7" t="s">
        <v>1380</v>
      </c>
      <c r="E893" s="7">
        <v>999</v>
      </c>
      <c r="F893" s="8">
        <v>4199</v>
      </c>
      <c r="G893" s="9">
        <v>0.76</v>
      </c>
      <c r="H893" s="7">
        <v>3.5</v>
      </c>
      <c r="I893" s="8">
        <v>1913</v>
      </c>
      <c r="J893" s="7" t="s">
        <v>3179</v>
      </c>
      <c r="K893" s="7" t="s">
        <v>3180</v>
      </c>
    </row>
    <row r="894" spans="1:11" x14ac:dyDescent="0.3">
      <c r="A894" s="7" t="s">
        <v>3181</v>
      </c>
      <c r="B894" s="7" t="s">
        <v>3182</v>
      </c>
      <c r="C894" s="7"/>
      <c r="D894" s="7" t="s">
        <v>2883</v>
      </c>
      <c r="E894" s="8">
        <v>1709</v>
      </c>
      <c r="F894" s="8">
        <v>4000</v>
      </c>
      <c r="G894" s="9">
        <v>0.56999999999999995</v>
      </c>
      <c r="H894" s="7">
        <v>4.4000000000000004</v>
      </c>
      <c r="I894" s="8">
        <v>3029</v>
      </c>
      <c r="J894" s="7" t="s">
        <v>3183</v>
      </c>
      <c r="K894" s="7" t="s">
        <v>3184</v>
      </c>
    </row>
    <row r="895" spans="1:11" x14ac:dyDescent="0.3">
      <c r="A895" s="7" t="s">
        <v>3185</v>
      </c>
      <c r="B895" s="7" t="s">
        <v>3186</v>
      </c>
      <c r="C895" s="7"/>
      <c r="D895" s="7" t="s">
        <v>2184</v>
      </c>
      <c r="E895" s="7">
        <v>250</v>
      </c>
      <c r="F895" s="7">
        <v>250</v>
      </c>
      <c r="G895" s="9">
        <v>0</v>
      </c>
      <c r="H895" s="7">
        <v>4.2</v>
      </c>
      <c r="I895" s="8">
        <v>2628</v>
      </c>
      <c r="J895" s="7" t="s">
        <v>3187</v>
      </c>
      <c r="K895" s="7" t="s">
        <v>3188</v>
      </c>
    </row>
    <row r="896" spans="1:11" x14ac:dyDescent="0.3">
      <c r="A896" s="7" t="s">
        <v>238</v>
      </c>
      <c r="B896" s="7" t="s">
        <v>239</v>
      </c>
      <c r="C896" s="7"/>
      <c r="D896" s="7" t="s">
        <v>54</v>
      </c>
      <c r="E896" s="8">
        <v>1199</v>
      </c>
      <c r="F896" s="8">
        <v>2199</v>
      </c>
      <c r="G896" s="9">
        <v>0.45</v>
      </c>
      <c r="H896" s="7">
        <v>4.4000000000000004</v>
      </c>
      <c r="I896" s="8">
        <v>24780</v>
      </c>
      <c r="J896" s="7" t="s">
        <v>240</v>
      </c>
      <c r="K896" s="7" t="s">
        <v>241</v>
      </c>
    </row>
    <row r="897" spans="1:11" x14ac:dyDescent="0.3">
      <c r="A897" s="7" t="s">
        <v>3189</v>
      </c>
      <c r="B897" s="7" t="s">
        <v>3190</v>
      </c>
      <c r="C897" s="7"/>
      <c r="D897" s="7" t="s">
        <v>3191</v>
      </c>
      <c r="E897" s="7">
        <v>90</v>
      </c>
      <c r="F897" s="7">
        <v>100</v>
      </c>
      <c r="G897" s="9">
        <v>0.1</v>
      </c>
      <c r="H897" s="7">
        <v>4.4000000000000004</v>
      </c>
      <c r="I897" s="8">
        <v>10718</v>
      </c>
      <c r="J897" s="7" t="s">
        <v>3192</v>
      </c>
      <c r="K897" s="7" t="s">
        <v>3193</v>
      </c>
    </row>
    <row r="898" spans="1:11" x14ac:dyDescent="0.3">
      <c r="A898" s="7" t="s">
        <v>3194</v>
      </c>
      <c r="B898" s="7" t="s">
        <v>3195</v>
      </c>
      <c r="C898" s="7"/>
      <c r="D898" s="7" t="s">
        <v>1707</v>
      </c>
      <c r="E898" s="8">
        <v>2025</v>
      </c>
      <c r="F898" s="8">
        <v>5999</v>
      </c>
      <c r="G898" s="9">
        <v>0.66</v>
      </c>
      <c r="H898" s="7">
        <v>4.2</v>
      </c>
      <c r="I898" s="8">
        <v>6233</v>
      </c>
      <c r="J898" s="7" t="s">
        <v>3196</v>
      </c>
      <c r="K898" s="7" t="s">
        <v>3197</v>
      </c>
    </row>
    <row r="899" spans="1:11" x14ac:dyDescent="0.3">
      <c r="A899" s="7" t="s">
        <v>3198</v>
      </c>
      <c r="B899" s="7" t="s">
        <v>3199</v>
      </c>
      <c r="C899" s="7"/>
      <c r="D899" s="7" t="s">
        <v>2296</v>
      </c>
      <c r="E899" s="8">
        <v>1495</v>
      </c>
      <c r="F899" s="8">
        <v>1995</v>
      </c>
      <c r="G899" s="9">
        <v>0.25</v>
      </c>
      <c r="H899" s="7">
        <v>4.5</v>
      </c>
      <c r="I899" s="8">
        <v>10541</v>
      </c>
      <c r="J899" s="7" t="s">
        <v>3200</v>
      </c>
      <c r="K899" s="7" t="s">
        <v>3201</v>
      </c>
    </row>
    <row r="900" spans="1:11" x14ac:dyDescent="0.3">
      <c r="A900" s="7" t="s">
        <v>245</v>
      </c>
      <c r="B900" s="7" t="s">
        <v>246</v>
      </c>
      <c r="C900" s="7"/>
      <c r="D900" s="7" t="s">
        <v>14</v>
      </c>
      <c r="E900" s="7">
        <v>799</v>
      </c>
      <c r="F900" s="8">
        <v>2100</v>
      </c>
      <c r="G900" s="9">
        <v>0.62</v>
      </c>
      <c r="H900" s="7">
        <v>4.3</v>
      </c>
      <c r="I900" s="8">
        <v>8188</v>
      </c>
      <c r="J900" s="7" t="s">
        <v>248</v>
      </c>
      <c r="K900" s="7" t="s">
        <v>249</v>
      </c>
    </row>
    <row r="901" spans="1:11" x14ac:dyDescent="0.3">
      <c r="A901" s="7" t="s">
        <v>3202</v>
      </c>
      <c r="B901" s="7" t="s">
        <v>3203</v>
      </c>
      <c r="C901" s="7"/>
      <c r="D901" s="7" t="s">
        <v>2375</v>
      </c>
      <c r="E901" s="7">
        <v>899</v>
      </c>
      <c r="F901" s="8">
        <v>1199</v>
      </c>
      <c r="G901" s="9">
        <v>0.25</v>
      </c>
      <c r="H901" s="7">
        <v>3.8</v>
      </c>
      <c r="I901" s="8">
        <v>10751</v>
      </c>
      <c r="J901" s="7" t="s">
        <v>3204</v>
      </c>
      <c r="K901" s="7" t="s">
        <v>3205</v>
      </c>
    </row>
    <row r="902" spans="1:11" x14ac:dyDescent="0.3">
      <c r="A902" s="7" t="s">
        <v>3206</v>
      </c>
      <c r="B902" s="7" t="s">
        <v>3207</v>
      </c>
      <c r="C902" s="7" t="s">
        <v>3208</v>
      </c>
      <c r="D902" s="7" t="s">
        <v>3209</v>
      </c>
      <c r="E902" s="7">
        <v>349</v>
      </c>
      <c r="F902" s="7">
        <v>999</v>
      </c>
      <c r="G902" s="9">
        <v>0.65</v>
      </c>
      <c r="H902" s="7">
        <v>3.9</v>
      </c>
      <c r="I902" s="7">
        <v>817</v>
      </c>
      <c r="J902" s="7" t="s">
        <v>3210</v>
      </c>
      <c r="K902" s="7" t="s">
        <v>3211</v>
      </c>
    </row>
    <row r="903" spans="1:11" x14ac:dyDescent="0.3">
      <c r="A903" s="7" t="s">
        <v>3212</v>
      </c>
      <c r="B903" s="7" t="s">
        <v>3213</v>
      </c>
      <c r="C903" s="7"/>
      <c r="D903" s="7" t="s">
        <v>1342</v>
      </c>
      <c r="E903" s="7">
        <v>900</v>
      </c>
      <c r="F903" s="8">
        <v>2499</v>
      </c>
      <c r="G903" s="9">
        <v>0.64</v>
      </c>
      <c r="H903" s="7">
        <v>4</v>
      </c>
      <c r="I903" s="8">
        <v>36384</v>
      </c>
      <c r="J903" s="7" t="s">
        <v>1987</v>
      </c>
      <c r="K903" s="7" t="s">
        <v>1988</v>
      </c>
    </row>
    <row r="904" spans="1:11" x14ac:dyDescent="0.3">
      <c r="A904" s="7" t="s">
        <v>3214</v>
      </c>
      <c r="B904" s="7" t="s">
        <v>3215</v>
      </c>
      <c r="C904" s="7"/>
      <c r="D904" s="7" t="s">
        <v>2532</v>
      </c>
      <c r="E904" s="8">
        <v>2490</v>
      </c>
      <c r="F904" s="8">
        <v>3990</v>
      </c>
      <c r="G904" s="9">
        <v>0.38</v>
      </c>
      <c r="H904" s="7">
        <v>4.0999999999999996</v>
      </c>
      <c r="I904" s="8">
        <v>3606</v>
      </c>
      <c r="J904" s="7" t="s">
        <v>3216</v>
      </c>
      <c r="K904" s="7" t="s">
        <v>3217</v>
      </c>
    </row>
    <row r="905" spans="1:11" x14ac:dyDescent="0.3">
      <c r="A905" s="7" t="s">
        <v>3218</v>
      </c>
      <c r="B905" s="7" t="s">
        <v>3219</v>
      </c>
      <c r="C905" s="7"/>
      <c r="D905" s="7" t="s">
        <v>2381</v>
      </c>
      <c r="E905" s="7">
        <v>116</v>
      </c>
      <c r="F905" s="7">
        <v>200</v>
      </c>
      <c r="G905" s="9">
        <v>0.42</v>
      </c>
      <c r="H905" s="7">
        <v>4.4000000000000004</v>
      </c>
      <c r="I905" s="7">
        <v>357</v>
      </c>
      <c r="J905" s="7" t="s">
        <v>3220</v>
      </c>
      <c r="K905" s="7" t="s">
        <v>3221</v>
      </c>
    </row>
    <row r="906" spans="1:11" x14ac:dyDescent="0.3">
      <c r="A906" s="7" t="s">
        <v>3222</v>
      </c>
      <c r="B906" s="7" t="s">
        <v>3223</v>
      </c>
      <c r="C906" s="7"/>
      <c r="D906" s="7" t="s">
        <v>2301</v>
      </c>
      <c r="E906" s="7">
        <v>200</v>
      </c>
      <c r="F906" s="7">
        <v>230</v>
      </c>
      <c r="G906" s="9">
        <v>0.13</v>
      </c>
      <c r="H906" s="7">
        <v>4.4000000000000004</v>
      </c>
      <c r="I906" s="8">
        <v>10170</v>
      </c>
      <c r="J906" s="7" t="s">
        <v>3224</v>
      </c>
      <c r="K906" s="7" t="s">
        <v>3225</v>
      </c>
    </row>
    <row r="907" spans="1:11" x14ac:dyDescent="0.3">
      <c r="A907" s="7" t="s">
        <v>3226</v>
      </c>
      <c r="B907" s="7" t="s">
        <v>3227</v>
      </c>
      <c r="C907" s="7"/>
      <c r="D907" s="7" t="s">
        <v>2956</v>
      </c>
      <c r="E907" s="8">
        <v>1249</v>
      </c>
      <c r="F907" s="8">
        <v>2796</v>
      </c>
      <c r="G907" s="9">
        <v>0.55000000000000004</v>
      </c>
      <c r="H907" s="7">
        <v>4.4000000000000004</v>
      </c>
      <c r="I907" s="8">
        <v>4598</v>
      </c>
      <c r="J907" s="7" t="s">
        <v>3228</v>
      </c>
      <c r="K907" s="7" t="s">
        <v>3229</v>
      </c>
    </row>
    <row r="908" spans="1:11" x14ac:dyDescent="0.3">
      <c r="A908" s="7" t="s">
        <v>3230</v>
      </c>
      <c r="B908" s="7" t="s">
        <v>3231</v>
      </c>
      <c r="C908" s="7" t="s">
        <v>3232</v>
      </c>
      <c r="D908" s="7" t="s">
        <v>3233</v>
      </c>
      <c r="E908" s="7">
        <v>649</v>
      </c>
      <c r="F908" s="7">
        <v>999</v>
      </c>
      <c r="G908" s="9">
        <v>0.35</v>
      </c>
      <c r="H908" s="7">
        <v>3.5</v>
      </c>
      <c r="I908" s="8">
        <v>7222</v>
      </c>
      <c r="J908" s="7" t="s">
        <v>3234</v>
      </c>
      <c r="K908" s="7" t="s">
        <v>3235</v>
      </c>
    </row>
    <row r="909" spans="1:11" x14ac:dyDescent="0.3">
      <c r="A909" s="7" t="s">
        <v>3236</v>
      </c>
      <c r="B909" s="7" t="s">
        <v>3237</v>
      </c>
      <c r="C909" s="7"/>
      <c r="D909" s="7" t="s">
        <v>3238</v>
      </c>
      <c r="E909" s="8">
        <v>2649</v>
      </c>
      <c r="F909" s="8">
        <v>3499</v>
      </c>
      <c r="G909" s="9">
        <v>0.24</v>
      </c>
      <c r="H909" s="7">
        <v>4.5</v>
      </c>
      <c r="I909" s="8">
        <v>1271</v>
      </c>
      <c r="J909" s="7" t="s">
        <v>3239</v>
      </c>
      <c r="K909" s="7" t="s">
        <v>3240</v>
      </c>
    </row>
    <row r="910" spans="1:11" x14ac:dyDescent="0.3">
      <c r="A910" s="7" t="s">
        <v>255</v>
      </c>
      <c r="B910" s="7" t="s">
        <v>256</v>
      </c>
      <c r="C910" s="7"/>
      <c r="D910" s="7" t="s">
        <v>14</v>
      </c>
      <c r="E910" s="7">
        <v>199</v>
      </c>
      <c r="F910" s="7">
        <v>349</v>
      </c>
      <c r="G910" s="9">
        <v>0.43</v>
      </c>
      <c r="H910" s="7">
        <v>4.0999999999999996</v>
      </c>
      <c r="I910" s="7">
        <v>314</v>
      </c>
      <c r="J910" s="7" t="s">
        <v>258</v>
      </c>
      <c r="K910" s="7" t="s">
        <v>259</v>
      </c>
    </row>
    <row r="911" spans="1:11" x14ac:dyDescent="0.3">
      <c r="A911" s="7" t="s">
        <v>3241</v>
      </c>
      <c r="B911" s="7" t="s">
        <v>3242</v>
      </c>
      <c r="C911" s="7"/>
      <c r="D911" s="7" t="s">
        <v>2265</v>
      </c>
      <c r="E911" s="7">
        <v>596</v>
      </c>
      <c r="F911" s="7">
        <v>723</v>
      </c>
      <c r="G911" s="9">
        <v>0.18</v>
      </c>
      <c r="H911" s="7">
        <v>4.4000000000000004</v>
      </c>
      <c r="I911" s="8">
        <v>3219</v>
      </c>
      <c r="J911" s="7" t="s">
        <v>3243</v>
      </c>
      <c r="K911" s="7" t="s">
        <v>3244</v>
      </c>
    </row>
    <row r="912" spans="1:11" x14ac:dyDescent="0.3">
      <c r="A912" s="7" t="s">
        <v>3245</v>
      </c>
      <c r="B912" s="7" t="s">
        <v>3246</v>
      </c>
      <c r="C912" s="7"/>
      <c r="D912" s="7" t="s">
        <v>1329</v>
      </c>
      <c r="E912" s="8">
        <v>2499</v>
      </c>
      <c r="F912" s="8">
        <v>5999</v>
      </c>
      <c r="G912" s="9">
        <v>0.57999999999999996</v>
      </c>
      <c r="H912" s="7">
        <v>4.0999999999999996</v>
      </c>
      <c r="I912" s="8">
        <v>38879</v>
      </c>
      <c r="J912" s="7" t="s">
        <v>1927</v>
      </c>
      <c r="K912" s="7" t="s">
        <v>1928</v>
      </c>
    </row>
    <row r="913" spans="1:11" x14ac:dyDescent="0.3">
      <c r="A913" s="7" t="s">
        <v>3247</v>
      </c>
      <c r="B913" s="7" t="s">
        <v>3248</v>
      </c>
      <c r="C913" s="7"/>
      <c r="D913" s="7" t="s">
        <v>3249</v>
      </c>
      <c r="E913" s="8">
        <v>4999</v>
      </c>
      <c r="F913" s="8">
        <v>12499</v>
      </c>
      <c r="G913" s="9">
        <v>0.6</v>
      </c>
      <c r="H913" s="7">
        <v>4.2</v>
      </c>
      <c r="I913" s="8">
        <v>4541</v>
      </c>
      <c r="J913" s="7" t="s">
        <v>3250</v>
      </c>
      <c r="K913" s="7" t="s">
        <v>3251</v>
      </c>
    </row>
    <row r="914" spans="1:11" x14ac:dyDescent="0.3">
      <c r="A914" s="7" t="s">
        <v>3252</v>
      </c>
      <c r="B914" s="7" t="s">
        <v>3253</v>
      </c>
      <c r="C914" s="7"/>
      <c r="D914" s="7" t="s">
        <v>1380</v>
      </c>
      <c r="E914" s="7">
        <v>399</v>
      </c>
      <c r="F914" s="8">
        <v>1290</v>
      </c>
      <c r="G914" s="9">
        <v>0.69</v>
      </c>
      <c r="H914" s="7">
        <v>4.2</v>
      </c>
      <c r="I914" s="8">
        <v>76042</v>
      </c>
      <c r="J914" s="7" t="s">
        <v>3254</v>
      </c>
      <c r="K914" s="7" t="s">
        <v>3255</v>
      </c>
    </row>
    <row r="915" spans="1:11" x14ac:dyDescent="0.3">
      <c r="A915" s="7" t="s">
        <v>3256</v>
      </c>
      <c r="B915" s="7" t="s">
        <v>3257</v>
      </c>
      <c r="C915" s="7"/>
      <c r="D915" s="7" t="s">
        <v>2381</v>
      </c>
      <c r="E915" s="7">
        <v>116</v>
      </c>
      <c r="F915" s="7">
        <v>200</v>
      </c>
      <c r="G915" s="9">
        <v>0.42</v>
      </c>
      <c r="H915" s="7">
        <v>4.3</v>
      </c>
      <c r="I915" s="7">
        <v>485</v>
      </c>
      <c r="J915" s="7" t="s">
        <v>3258</v>
      </c>
      <c r="K915" s="7" t="s">
        <v>3259</v>
      </c>
    </row>
    <row r="916" spans="1:11" x14ac:dyDescent="0.3">
      <c r="A916" s="7" t="s">
        <v>3260</v>
      </c>
      <c r="B916" s="7" t="s">
        <v>3261</v>
      </c>
      <c r="C916" s="7"/>
      <c r="D916" s="7" t="s">
        <v>2532</v>
      </c>
      <c r="E916" s="8">
        <v>4499</v>
      </c>
      <c r="F916" s="8">
        <v>5999</v>
      </c>
      <c r="G916" s="9">
        <v>0.25</v>
      </c>
      <c r="H916" s="7">
        <v>4.3</v>
      </c>
      <c r="I916" s="8">
        <v>44696</v>
      </c>
      <c r="J916" s="7" t="s">
        <v>3262</v>
      </c>
      <c r="K916" s="7" t="s">
        <v>3263</v>
      </c>
    </row>
    <row r="917" spans="1:11" x14ac:dyDescent="0.3">
      <c r="A917" s="7" t="s">
        <v>3264</v>
      </c>
      <c r="B917" s="7" t="s">
        <v>3265</v>
      </c>
      <c r="C917" s="7"/>
      <c r="D917" s="7" t="s">
        <v>2613</v>
      </c>
      <c r="E917" s="7">
        <v>330</v>
      </c>
      <c r="F917" s="7">
        <v>499</v>
      </c>
      <c r="G917" s="9">
        <v>0.34</v>
      </c>
      <c r="H917" s="7">
        <v>3.7</v>
      </c>
      <c r="I917" s="8">
        <v>8566</v>
      </c>
      <c r="J917" s="7" t="s">
        <v>3266</v>
      </c>
      <c r="K917" s="7" t="s">
        <v>3267</v>
      </c>
    </row>
    <row r="918" spans="1:11" x14ac:dyDescent="0.3">
      <c r="A918" s="7" t="s">
        <v>3268</v>
      </c>
      <c r="B918" s="7" t="s">
        <v>3269</v>
      </c>
      <c r="C918" s="7"/>
      <c r="D918" s="7" t="s">
        <v>2349</v>
      </c>
      <c r="E918" s="7">
        <v>649</v>
      </c>
      <c r="F918" s="8">
        <v>2499</v>
      </c>
      <c r="G918" s="9">
        <v>0.74</v>
      </c>
      <c r="H918" s="7">
        <v>3.9</v>
      </c>
      <c r="I918" s="8">
        <v>13049</v>
      </c>
      <c r="J918" s="7" t="s">
        <v>3270</v>
      </c>
      <c r="K918" s="7" t="s">
        <v>3271</v>
      </c>
    </row>
    <row r="919" spans="1:11" x14ac:dyDescent="0.3">
      <c r="A919" s="7" t="s">
        <v>3272</v>
      </c>
      <c r="B919" s="7" t="s">
        <v>3273</v>
      </c>
      <c r="C919" s="7"/>
      <c r="D919" s="7" t="s">
        <v>2568</v>
      </c>
      <c r="E919" s="8">
        <v>1234</v>
      </c>
      <c r="F919" s="8">
        <v>1599</v>
      </c>
      <c r="G919" s="9">
        <v>0.23</v>
      </c>
      <c r="H919" s="7">
        <v>4.5</v>
      </c>
      <c r="I919" s="8">
        <v>16680</v>
      </c>
      <c r="J919" s="7" t="s">
        <v>3274</v>
      </c>
      <c r="K919" s="7" t="s">
        <v>3275</v>
      </c>
    </row>
    <row r="920" spans="1:11" x14ac:dyDescent="0.3">
      <c r="A920" s="7" t="s">
        <v>1929</v>
      </c>
      <c r="B920" s="7" t="s">
        <v>1930</v>
      </c>
      <c r="C920" s="7"/>
      <c r="D920" s="7" t="s">
        <v>1931</v>
      </c>
      <c r="E920" s="8">
        <v>1399</v>
      </c>
      <c r="F920" s="8">
        <v>2990</v>
      </c>
      <c r="G920" s="9">
        <v>0.53</v>
      </c>
      <c r="H920" s="7">
        <v>4.0999999999999996</v>
      </c>
      <c r="I920" s="8">
        <v>97174</v>
      </c>
      <c r="J920" s="7" t="s">
        <v>1932</v>
      </c>
      <c r="K920" s="10" t="s">
        <v>1933</v>
      </c>
    </row>
    <row r="921" spans="1:11" x14ac:dyDescent="0.3">
      <c r="A921" s="7" t="s">
        <v>3276</v>
      </c>
      <c r="B921" s="7" t="s">
        <v>3277</v>
      </c>
      <c r="C921" s="7"/>
      <c r="D921" s="7" t="s">
        <v>3032</v>
      </c>
      <c r="E921" s="7">
        <v>272</v>
      </c>
      <c r="F921" s="7">
        <v>320</v>
      </c>
      <c r="G921" s="9">
        <v>0.15</v>
      </c>
      <c r="H921" s="7">
        <v>4</v>
      </c>
      <c r="I921" s="8">
        <v>3686</v>
      </c>
      <c r="J921" s="7" t="s">
        <v>3278</v>
      </c>
      <c r="K921" s="7" t="s">
        <v>3279</v>
      </c>
    </row>
    <row r="922" spans="1:11" x14ac:dyDescent="0.3">
      <c r="A922" s="7" t="s">
        <v>3280</v>
      </c>
      <c r="B922" s="7" t="s">
        <v>3281</v>
      </c>
      <c r="C922" s="7"/>
      <c r="D922" s="7" t="s">
        <v>3282</v>
      </c>
      <c r="E922" s="7">
        <v>99</v>
      </c>
      <c r="F922" s="7">
        <v>999</v>
      </c>
      <c r="G922" s="9">
        <v>0.9</v>
      </c>
      <c r="H922" s="7">
        <v>3.8</v>
      </c>
      <c r="I922" s="7">
        <v>594</v>
      </c>
      <c r="J922" s="7" t="s">
        <v>3283</v>
      </c>
      <c r="K922" s="7" t="s">
        <v>3284</v>
      </c>
    </row>
    <row r="923" spans="1:11" x14ac:dyDescent="0.3">
      <c r="A923" s="7" t="s">
        <v>3285</v>
      </c>
      <c r="B923" s="7" t="s">
        <v>3286</v>
      </c>
      <c r="C923" s="7"/>
      <c r="D923" s="7" t="s">
        <v>3287</v>
      </c>
      <c r="E923" s="8">
        <v>3498</v>
      </c>
      <c r="F923" s="8">
        <v>3875</v>
      </c>
      <c r="G923" s="9">
        <v>0.1</v>
      </c>
      <c r="H923" s="7">
        <v>3.4</v>
      </c>
      <c r="I923" s="8">
        <v>12185</v>
      </c>
      <c r="J923" s="7" t="s">
        <v>3288</v>
      </c>
      <c r="K923" s="7" t="s">
        <v>3289</v>
      </c>
    </row>
    <row r="924" spans="1:11" x14ac:dyDescent="0.3">
      <c r="A924" s="7" t="s">
        <v>3290</v>
      </c>
      <c r="B924" s="7" t="s">
        <v>3291</v>
      </c>
      <c r="C924" s="7"/>
      <c r="D924" s="7" t="s">
        <v>2497</v>
      </c>
      <c r="E924" s="8">
        <v>10099</v>
      </c>
      <c r="F924" s="8">
        <v>19110</v>
      </c>
      <c r="G924" s="9">
        <v>0.47</v>
      </c>
      <c r="H924" s="7">
        <v>4.3</v>
      </c>
      <c r="I924" s="8">
        <v>2623</v>
      </c>
      <c r="J924" s="7" t="s">
        <v>3292</v>
      </c>
      <c r="K924" s="7" t="s">
        <v>3293</v>
      </c>
    </row>
    <row r="925" spans="1:11" x14ac:dyDescent="0.3">
      <c r="A925" s="7" t="s">
        <v>3294</v>
      </c>
      <c r="B925" s="7" t="s">
        <v>3295</v>
      </c>
      <c r="C925" s="7" t="str">
        <f>_xlfn.TEXTBEFORE(B925, "Sleeve") &amp; "Sleeve"</f>
        <v>AirCase Protective Laptop Bag Sleeve</v>
      </c>
      <c r="D925" s="7" t="s">
        <v>2655</v>
      </c>
      <c r="E925" s="7">
        <v>449</v>
      </c>
      <c r="F925" s="7">
        <v>999</v>
      </c>
      <c r="G925" s="9">
        <v>0.55000000000000004</v>
      </c>
      <c r="H925" s="7">
        <v>4.3</v>
      </c>
      <c r="I925" s="8">
        <v>9701</v>
      </c>
      <c r="J925" s="7" t="s">
        <v>3296</v>
      </c>
      <c r="K925" s="7" t="s">
        <v>3297</v>
      </c>
    </row>
    <row r="926" spans="1:11" x14ac:dyDescent="0.3">
      <c r="A926" s="7" t="s">
        <v>3298</v>
      </c>
      <c r="B926" s="7" t="s">
        <v>3299</v>
      </c>
      <c r="C926" s="7"/>
      <c r="D926" s="7" t="s">
        <v>3300</v>
      </c>
      <c r="E926" s="7">
        <v>150</v>
      </c>
      <c r="F926" s="7">
        <v>150</v>
      </c>
      <c r="G926" s="9">
        <v>0</v>
      </c>
      <c r="H926" s="7">
        <v>4.3</v>
      </c>
      <c r="I926" s="8">
        <v>15867</v>
      </c>
      <c r="J926" s="7" t="s">
        <v>3301</v>
      </c>
      <c r="K926" s="7" t="s">
        <v>3302</v>
      </c>
    </row>
    <row r="927" spans="1:11" x14ac:dyDescent="0.3">
      <c r="A927" s="7" t="s">
        <v>268</v>
      </c>
      <c r="B927" s="7" t="s">
        <v>269</v>
      </c>
      <c r="C927" s="7"/>
      <c r="D927" s="7" t="s">
        <v>14</v>
      </c>
      <c r="E927" s="7">
        <v>348</v>
      </c>
      <c r="F927" s="8">
        <v>1499</v>
      </c>
      <c r="G927" s="9">
        <v>0.77</v>
      </c>
      <c r="H927" s="7">
        <v>4.2</v>
      </c>
      <c r="I927" s="7">
        <v>656</v>
      </c>
      <c r="J927" s="7" t="s">
        <v>271</v>
      </c>
      <c r="K927" s="7" t="s">
        <v>272</v>
      </c>
    </row>
    <row r="928" spans="1:11" x14ac:dyDescent="0.3">
      <c r="A928" s="7" t="s">
        <v>3303</v>
      </c>
      <c r="B928" s="7" t="s">
        <v>3304</v>
      </c>
      <c r="C928" s="7"/>
      <c r="D928" s="7" t="s">
        <v>2344</v>
      </c>
      <c r="E928" s="8">
        <v>1199</v>
      </c>
      <c r="F928" s="8">
        <v>2999</v>
      </c>
      <c r="G928" s="9">
        <v>0.6</v>
      </c>
      <c r="H928" s="7">
        <v>4.0999999999999996</v>
      </c>
      <c r="I928" s="8">
        <v>10725</v>
      </c>
      <c r="J928" s="7" t="s">
        <v>3305</v>
      </c>
      <c r="K928" s="7" t="s">
        <v>3306</v>
      </c>
    </row>
    <row r="929" spans="1:11" x14ac:dyDescent="0.3">
      <c r="A929" s="7" t="s">
        <v>3307</v>
      </c>
      <c r="B929" s="7" t="s">
        <v>3308</v>
      </c>
      <c r="C929" s="7" t="s">
        <v>3309</v>
      </c>
      <c r="D929" s="7" t="s">
        <v>2313</v>
      </c>
      <c r="E929" s="7">
        <v>397</v>
      </c>
      <c r="F929" s="7">
        <v>899</v>
      </c>
      <c r="G929" s="9">
        <v>0.56000000000000005</v>
      </c>
      <c r="H929" s="7">
        <v>4</v>
      </c>
      <c r="I929" s="8">
        <v>3025</v>
      </c>
      <c r="J929" s="7" t="s">
        <v>3310</v>
      </c>
      <c r="K929" s="7" t="s">
        <v>3311</v>
      </c>
    </row>
    <row r="930" spans="1:11" x14ac:dyDescent="0.3">
      <c r="A930" s="7" t="s">
        <v>273</v>
      </c>
      <c r="B930" s="7" t="s">
        <v>274</v>
      </c>
      <c r="C930" s="7"/>
      <c r="D930" s="7" t="s">
        <v>14</v>
      </c>
      <c r="E930" s="7">
        <v>154</v>
      </c>
      <c r="F930" s="7">
        <v>349</v>
      </c>
      <c r="G930" s="9">
        <v>0.56000000000000005</v>
      </c>
      <c r="H930" s="7">
        <v>4.3</v>
      </c>
      <c r="I930" s="8">
        <v>7064</v>
      </c>
      <c r="J930" s="7" t="s">
        <v>276</v>
      </c>
      <c r="K930" s="7" t="s">
        <v>277</v>
      </c>
    </row>
    <row r="931" spans="1:11" x14ac:dyDescent="0.3">
      <c r="A931" s="7" t="s">
        <v>3312</v>
      </c>
      <c r="B931" s="7" t="s">
        <v>3313</v>
      </c>
      <c r="C931" s="7"/>
      <c r="D931" s="7" t="s">
        <v>2573</v>
      </c>
      <c r="E931" s="7">
        <v>699</v>
      </c>
      <c r="F931" s="8">
        <v>1490</v>
      </c>
      <c r="G931" s="9">
        <v>0.53</v>
      </c>
      <c r="H931" s="7">
        <v>4</v>
      </c>
      <c r="I931" s="8">
        <v>5736</v>
      </c>
      <c r="J931" s="7" t="s">
        <v>3314</v>
      </c>
      <c r="K931" s="7" t="s">
        <v>3315</v>
      </c>
    </row>
    <row r="932" spans="1:11" x14ac:dyDescent="0.3">
      <c r="A932" s="7" t="s">
        <v>3316</v>
      </c>
      <c r="B932" s="7" t="s">
        <v>3317</v>
      </c>
      <c r="C932" s="7"/>
      <c r="D932" s="7" t="s">
        <v>1380</v>
      </c>
      <c r="E932" s="8">
        <v>1679</v>
      </c>
      <c r="F932" s="8">
        <v>1999</v>
      </c>
      <c r="G932" s="9">
        <v>0.16</v>
      </c>
      <c r="H932" s="7">
        <v>4.0999999999999996</v>
      </c>
      <c r="I932" s="8">
        <v>72563</v>
      </c>
      <c r="J932" s="7" t="s">
        <v>3318</v>
      </c>
      <c r="K932" s="7" t="s">
        <v>3319</v>
      </c>
    </row>
    <row r="933" spans="1:11" x14ac:dyDescent="0.3">
      <c r="A933" s="7" t="s">
        <v>3320</v>
      </c>
      <c r="B933" s="7" t="s">
        <v>3321</v>
      </c>
      <c r="C933" s="7" t="s">
        <v>3322</v>
      </c>
      <c r="D933" s="7" t="s">
        <v>2105</v>
      </c>
      <c r="E933" s="7">
        <v>354</v>
      </c>
      <c r="F933" s="8">
        <v>1500</v>
      </c>
      <c r="G933" s="9">
        <v>0.76</v>
      </c>
      <c r="H933" s="7">
        <v>4</v>
      </c>
      <c r="I933" s="8">
        <v>1026</v>
      </c>
      <c r="J933" s="7" t="s">
        <v>3323</v>
      </c>
      <c r="K933" s="7" t="s">
        <v>3324</v>
      </c>
    </row>
    <row r="934" spans="1:11" x14ac:dyDescent="0.3">
      <c r="A934" s="7" t="s">
        <v>3325</v>
      </c>
      <c r="B934" s="7" t="s">
        <v>3326</v>
      </c>
      <c r="C934" s="7"/>
      <c r="D934" s="7" t="s">
        <v>3327</v>
      </c>
      <c r="E934" s="8">
        <v>1199</v>
      </c>
      <c r="F934" s="8">
        <v>5499</v>
      </c>
      <c r="G934" s="9">
        <v>0.78</v>
      </c>
      <c r="H934" s="7">
        <v>3.8</v>
      </c>
      <c r="I934" s="8">
        <v>2043</v>
      </c>
      <c r="J934" s="7" t="s">
        <v>3328</v>
      </c>
      <c r="K934" s="7" t="s">
        <v>3329</v>
      </c>
    </row>
    <row r="935" spans="1:11" x14ac:dyDescent="0.3">
      <c r="A935" s="7" t="s">
        <v>3330</v>
      </c>
      <c r="B935" s="7" t="s">
        <v>3331</v>
      </c>
      <c r="C935" s="7"/>
      <c r="D935" s="7" t="s">
        <v>2568</v>
      </c>
      <c r="E935" s="7">
        <v>379</v>
      </c>
      <c r="F935" s="8">
        <v>1499</v>
      </c>
      <c r="G935" s="9">
        <v>0.75</v>
      </c>
      <c r="H935" s="7">
        <v>4.2</v>
      </c>
      <c r="I935" s="8">
        <v>4149</v>
      </c>
      <c r="J935" s="7" t="s">
        <v>3332</v>
      </c>
      <c r="K935" s="7" t="s">
        <v>3333</v>
      </c>
    </row>
    <row r="936" spans="1:11" x14ac:dyDescent="0.3">
      <c r="A936" s="7" t="s">
        <v>3334</v>
      </c>
      <c r="B936" s="7" t="s">
        <v>3335</v>
      </c>
      <c r="C936" s="7"/>
      <c r="D936" s="7" t="s">
        <v>2209</v>
      </c>
      <c r="E936" s="7">
        <v>499</v>
      </c>
      <c r="F936" s="7">
        <v>775</v>
      </c>
      <c r="G936" s="9">
        <v>0.36</v>
      </c>
      <c r="H936" s="7">
        <v>4.3</v>
      </c>
      <c r="I936" s="7">
        <v>74</v>
      </c>
      <c r="J936" s="7" t="s">
        <v>3336</v>
      </c>
      <c r="K936" s="7" t="s">
        <v>3337</v>
      </c>
    </row>
    <row r="937" spans="1:11" x14ac:dyDescent="0.3">
      <c r="A937" s="7" t="s">
        <v>3338</v>
      </c>
      <c r="B937" s="7" t="s">
        <v>3339</v>
      </c>
      <c r="C937" s="7"/>
      <c r="D937" s="7" t="s">
        <v>3340</v>
      </c>
      <c r="E937" s="8">
        <v>10389</v>
      </c>
      <c r="F937" s="8">
        <v>32000</v>
      </c>
      <c r="G937" s="9">
        <v>0.68</v>
      </c>
      <c r="H937" s="7">
        <v>4.4000000000000004</v>
      </c>
      <c r="I937" s="8">
        <v>41398</v>
      </c>
      <c r="J937" s="7" t="s">
        <v>3341</v>
      </c>
      <c r="K937" s="7" t="s">
        <v>3342</v>
      </c>
    </row>
    <row r="938" spans="1:11" x14ac:dyDescent="0.3">
      <c r="A938" s="7" t="s">
        <v>3343</v>
      </c>
      <c r="B938" s="7" t="s">
        <v>3344</v>
      </c>
      <c r="C938" s="7" t="s">
        <v>3345</v>
      </c>
      <c r="D938" s="7" t="s">
        <v>3005</v>
      </c>
      <c r="E938" s="7">
        <v>649</v>
      </c>
      <c r="F938" s="8">
        <v>1300</v>
      </c>
      <c r="G938" s="9">
        <v>0.5</v>
      </c>
      <c r="H938" s="7">
        <v>4.0999999999999996</v>
      </c>
      <c r="I938" s="8">
        <v>5195</v>
      </c>
      <c r="J938" s="7" t="s">
        <v>3346</v>
      </c>
      <c r="K938" s="7" t="s">
        <v>3347</v>
      </c>
    </row>
    <row r="939" spans="1:11" x14ac:dyDescent="0.3">
      <c r="A939" s="7" t="s">
        <v>3348</v>
      </c>
      <c r="B939" s="7" t="s">
        <v>3349</v>
      </c>
      <c r="C939" s="7"/>
      <c r="D939" s="7" t="s">
        <v>3350</v>
      </c>
      <c r="E939" s="8">
        <v>1199</v>
      </c>
      <c r="F939" s="8">
        <v>1999</v>
      </c>
      <c r="G939" s="9">
        <v>0.4</v>
      </c>
      <c r="H939" s="7">
        <v>4.5</v>
      </c>
      <c r="I939" s="8">
        <v>22420</v>
      </c>
      <c r="J939" s="7" t="s">
        <v>435</v>
      </c>
      <c r="K939" s="7" t="s">
        <v>436</v>
      </c>
    </row>
    <row r="940" spans="1:11" x14ac:dyDescent="0.3">
      <c r="A940" s="7" t="s">
        <v>286</v>
      </c>
      <c r="B940" s="7" t="s">
        <v>287</v>
      </c>
      <c r="C940" s="7"/>
      <c r="D940" s="7" t="s">
        <v>14</v>
      </c>
      <c r="E940" s="7">
        <v>139</v>
      </c>
      <c r="F940" s="7">
        <v>999</v>
      </c>
      <c r="G940" s="9">
        <v>0.86</v>
      </c>
      <c r="H940" s="7">
        <v>4</v>
      </c>
      <c r="I940" s="8">
        <v>1313</v>
      </c>
      <c r="J940" s="7" t="s">
        <v>289</v>
      </c>
      <c r="K940" s="7" t="s">
        <v>290</v>
      </c>
    </row>
    <row r="941" spans="1:11" x14ac:dyDescent="0.3">
      <c r="A941" s="7" t="s">
        <v>3351</v>
      </c>
      <c r="B941" s="7" t="s">
        <v>3352</v>
      </c>
      <c r="C941" s="7"/>
      <c r="D941" s="7" t="s">
        <v>1380</v>
      </c>
      <c r="E941" s="7">
        <v>889</v>
      </c>
      <c r="F941" s="8">
        <v>1999</v>
      </c>
      <c r="G941" s="9">
        <v>0.56000000000000005</v>
      </c>
      <c r="H941" s="7">
        <v>4.2</v>
      </c>
      <c r="I941" s="8">
        <v>2284</v>
      </c>
      <c r="J941" s="7" t="s">
        <v>3353</v>
      </c>
      <c r="K941" s="7" t="s">
        <v>3354</v>
      </c>
    </row>
    <row r="942" spans="1:11" x14ac:dyDescent="0.3">
      <c r="A942" s="7" t="s">
        <v>3355</v>
      </c>
      <c r="B942" s="7" t="s">
        <v>3356</v>
      </c>
      <c r="C942" s="7" t="str">
        <f>_xlfn.TEXTBEFORE(B942, "Keyboard and Mouse Set") &amp; "Keyboard and Mouse Set"</f>
        <v>HP 330 Wireless Black Keyboard and Mouse Set</v>
      </c>
      <c r="D942" s="7" t="s">
        <v>2202</v>
      </c>
      <c r="E942" s="8">
        <v>1409</v>
      </c>
      <c r="F942" s="8">
        <v>2199</v>
      </c>
      <c r="G942" s="9">
        <v>0.36</v>
      </c>
      <c r="H942" s="7">
        <v>3.9</v>
      </c>
      <c r="I942" s="7">
        <v>427</v>
      </c>
      <c r="J942" s="7" t="s">
        <v>3357</v>
      </c>
      <c r="K942" s="7" t="s">
        <v>3358</v>
      </c>
    </row>
    <row r="943" spans="1:11" x14ac:dyDescent="0.3">
      <c r="A943" s="7" t="s">
        <v>3359</v>
      </c>
      <c r="B943" s="7" t="s">
        <v>3360</v>
      </c>
      <c r="C943" s="7"/>
      <c r="D943" s="7" t="s">
        <v>3361</v>
      </c>
      <c r="E943" s="7">
        <v>549</v>
      </c>
      <c r="F943" s="8">
        <v>1999</v>
      </c>
      <c r="G943" s="9">
        <v>0.73</v>
      </c>
      <c r="H943" s="7">
        <v>4.3</v>
      </c>
      <c r="I943" s="8">
        <v>1367</v>
      </c>
      <c r="J943" s="7" t="s">
        <v>3362</v>
      </c>
      <c r="K943" s="10" t="s">
        <v>3363</v>
      </c>
    </row>
    <row r="944" spans="1:11" x14ac:dyDescent="0.3">
      <c r="A944" s="7" t="s">
        <v>3364</v>
      </c>
      <c r="B944" s="7" t="s">
        <v>3365</v>
      </c>
      <c r="C944" s="7"/>
      <c r="D944" s="7" t="s">
        <v>3327</v>
      </c>
      <c r="E944" s="7">
        <v>749</v>
      </c>
      <c r="F944" s="8">
        <v>1799</v>
      </c>
      <c r="G944" s="9">
        <v>0.57999999999999996</v>
      </c>
      <c r="H944" s="7">
        <v>4</v>
      </c>
      <c r="I944" s="8">
        <v>13199</v>
      </c>
      <c r="J944" s="7" t="s">
        <v>3366</v>
      </c>
      <c r="K944" s="7" t="s">
        <v>3367</v>
      </c>
    </row>
    <row r="945" spans="1:11" x14ac:dyDescent="0.3">
      <c r="A945" s="7" t="s">
        <v>291</v>
      </c>
      <c r="B945" s="7" t="s">
        <v>292</v>
      </c>
      <c r="C945" s="7"/>
      <c r="D945" s="7" t="s">
        <v>14</v>
      </c>
      <c r="E945" s="7">
        <v>329</v>
      </c>
      <c r="F945" s="7">
        <v>845</v>
      </c>
      <c r="G945" s="9">
        <v>0.61</v>
      </c>
      <c r="H945" s="7">
        <v>4.2</v>
      </c>
      <c r="I945" s="8">
        <v>29746</v>
      </c>
      <c r="J945" s="7" t="s">
        <v>294</v>
      </c>
      <c r="K945" s="7" t="s">
        <v>295</v>
      </c>
    </row>
    <row r="946" spans="1:11" x14ac:dyDescent="0.3">
      <c r="A946" s="7" t="s">
        <v>3368</v>
      </c>
      <c r="B946" s="7" t="s">
        <v>3369</v>
      </c>
      <c r="C946" s="7"/>
      <c r="D946" s="7" t="s">
        <v>14</v>
      </c>
      <c r="E946" s="7">
        <v>379</v>
      </c>
      <c r="F946" s="8">
        <v>1099</v>
      </c>
      <c r="G946" s="9">
        <v>0.66</v>
      </c>
      <c r="H946" s="7">
        <v>4.3</v>
      </c>
      <c r="I946" s="8">
        <v>2806</v>
      </c>
      <c r="J946" s="7" t="s">
        <v>466</v>
      </c>
      <c r="K946" s="7" t="s">
        <v>467</v>
      </c>
    </row>
    <row r="947" spans="1:11" x14ac:dyDescent="0.3">
      <c r="A947" s="7" t="s">
        <v>3370</v>
      </c>
      <c r="B947" s="7" t="s">
        <v>3371</v>
      </c>
      <c r="C947" s="7"/>
      <c r="D947" s="7" t="s">
        <v>1329</v>
      </c>
      <c r="E947" s="8">
        <v>5998</v>
      </c>
      <c r="F947" s="8">
        <v>7999</v>
      </c>
      <c r="G947" s="9">
        <v>0.25</v>
      </c>
      <c r="H947" s="7">
        <v>4.2</v>
      </c>
      <c r="I947" s="8">
        <v>30355</v>
      </c>
      <c r="J947" s="7" t="s">
        <v>3372</v>
      </c>
      <c r="K947" s="7" t="s">
        <v>3373</v>
      </c>
    </row>
    <row r="948" spans="1:11" x14ac:dyDescent="0.3">
      <c r="A948" s="7" t="s">
        <v>3374</v>
      </c>
      <c r="B948" s="7" t="s">
        <v>3375</v>
      </c>
      <c r="C948" s="7" t="str">
        <f>_xlfn.TEXTBEFORE(B948, "Sleeve") &amp; "Sleeve"</f>
        <v>Tabelito¬Æ Polyester Foam, Nylon Hybrid laptopss Bag Sleeve</v>
      </c>
      <c r="D948" s="7" t="s">
        <v>2655</v>
      </c>
      <c r="E948" s="7">
        <v>299</v>
      </c>
      <c r="F948" s="8">
        <v>1499</v>
      </c>
      <c r="G948" s="9">
        <v>0.8</v>
      </c>
      <c r="H948" s="7">
        <v>4.2</v>
      </c>
      <c r="I948" s="8">
        <v>2868</v>
      </c>
      <c r="J948" s="7" t="s">
        <v>3376</v>
      </c>
      <c r="K948" s="7" t="s">
        <v>3377</v>
      </c>
    </row>
    <row r="949" spans="1:11" x14ac:dyDescent="0.3">
      <c r="A949" s="7" t="s">
        <v>3378</v>
      </c>
      <c r="B949" s="7" t="s">
        <v>3379</v>
      </c>
      <c r="C949" s="7"/>
      <c r="D949" s="7" t="s">
        <v>2568</v>
      </c>
      <c r="E949" s="7">
        <v>379</v>
      </c>
      <c r="F949" s="8">
        <v>1499</v>
      </c>
      <c r="G949" s="9">
        <v>0.75</v>
      </c>
      <c r="H949" s="7">
        <v>4.0999999999999996</v>
      </c>
      <c r="I949" s="7">
        <v>670</v>
      </c>
      <c r="J949" s="7" t="s">
        <v>3380</v>
      </c>
      <c r="K949" s="7" t="s">
        <v>3381</v>
      </c>
    </row>
    <row r="950" spans="1:11" x14ac:dyDescent="0.3">
      <c r="A950" s="7" t="s">
        <v>3382</v>
      </c>
      <c r="B950" s="7" t="s">
        <v>3383</v>
      </c>
      <c r="C950" s="7"/>
      <c r="D950" s="7" t="s">
        <v>3384</v>
      </c>
      <c r="E950" s="8">
        <v>1399</v>
      </c>
      <c r="F950" s="8">
        <v>2999</v>
      </c>
      <c r="G950" s="9">
        <v>0.53</v>
      </c>
      <c r="H950" s="7">
        <v>4.3</v>
      </c>
      <c r="I950" s="8">
        <v>3530</v>
      </c>
      <c r="J950" s="7" t="s">
        <v>3385</v>
      </c>
      <c r="K950" s="7" t="s">
        <v>3386</v>
      </c>
    </row>
    <row r="951" spans="1:11" x14ac:dyDescent="0.3">
      <c r="A951" s="7" t="s">
        <v>3387</v>
      </c>
      <c r="B951" s="7" t="s">
        <v>3388</v>
      </c>
      <c r="C951" s="7"/>
      <c r="D951" s="7" t="s">
        <v>3389</v>
      </c>
      <c r="E951" s="7">
        <v>699</v>
      </c>
      <c r="F951" s="8">
        <v>1299</v>
      </c>
      <c r="G951" s="9">
        <v>0.46</v>
      </c>
      <c r="H951" s="7">
        <v>4.3</v>
      </c>
      <c r="I951" s="8">
        <v>6183</v>
      </c>
      <c r="J951" s="7" t="s">
        <v>3390</v>
      </c>
      <c r="K951" s="7" t="s">
        <v>3391</v>
      </c>
    </row>
    <row r="952" spans="1:11" x14ac:dyDescent="0.3">
      <c r="A952" s="7" t="s">
        <v>3392</v>
      </c>
      <c r="B952" s="7" t="s">
        <v>3393</v>
      </c>
      <c r="C952" s="7"/>
      <c r="D952" s="7" t="s">
        <v>2686</v>
      </c>
      <c r="E952" s="7">
        <v>300</v>
      </c>
      <c r="F952" s="7">
        <v>300</v>
      </c>
      <c r="G952" s="9">
        <v>0</v>
      </c>
      <c r="H952" s="7">
        <v>4.2</v>
      </c>
      <c r="I952" s="7">
        <v>419</v>
      </c>
      <c r="J952" s="7" t="s">
        <v>3394</v>
      </c>
      <c r="K952" s="7" t="s">
        <v>3395</v>
      </c>
    </row>
    <row r="953" spans="1:11" x14ac:dyDescent="0.3">
      <c r="A953" s="7" t="s">
        <v>3396</v>
      </c>
      <c r="B953" s="7" t="s">
        <v>3397</v>
      </c>
      <c r="C953" s="7" t="s">
        <v>3398</v>
      </c>
      <c r="D953" s="7" t="s">
        <v>2307</v>
      </c>
      <c r="E953" s="7">
        <v>999</v>
      </c>
      <c r="F953" s="8">
        <v>1995</v>
      </c>
      <c r="G953" s="9">
        <v>0.5</v>
      </c>
      <c r="H953" s="7">
        <v>4.5</v>
      </c>
      <c r="I953" s="8">
        <v>7317</v>
      </c>
      <c r="J953" s="7" t="s">
        <v>3399</v>
      </c>
      <c r="K953" s="7" t="s">
        <v>3400</v>
      </c>
    </row>
    <row r="954" spans="1:11" x14ac:dyDescent="0.3">
      <c r="A954" s="7" t="s">
        <v>3401</v>
      </c>
      <c r="B954" s="7" t="s">
        <v>3402</v>
      </c>
      <c r="C954" s="7"/>
      <c r="D954" s="7" t="s">
        <v>3403</v>
      </c>
      <c r="E954" s="7">
        <v>535</v>
      </c>
      <c r="F954" s="7">
        <v>535</v>
      </c>
      <c r="G954" s="9">
        <v>0</v>
      </c>
      <c r="H954" s="7">
        <v>4.4000000000000004</v>
      </c>
      <c r="I954" s="8">
        <v>4426</v>
      </c>
      <c r="J954" s="7" t="s">
        <v>3404</v>
      </c>
      <c r="K954" s="7" t="s">
        <v>3405</v>
      </c>
    </row>
    <row r="955" spans="1:11" x14ac:dyDescent="0.3">
      <c r="A955" s="7" t="s">
        <v>296</v>
      </c>
      <c r="B955" s="7" t="s">
        <v>297</v>
      </c>
      <c r="C955" s="7"/>
      <c r="D955" s="7" t="s">
        <v>90</v>
      </c>
      <c r="E955" s="8">
        <v>13999</v>
      </c>
      <c r="F955" s="8">
        <v>24999</v>
      </c>
      <c r="G955" s="9">
        <v>0.44</v>
      </c>
      <c r="H955" s="7">
        <v>4.2</v>
      </c>
      <c r="I955" s="8">
        <v>45237</v>
      </c>
      <c r="J955" s="7" t="s">
        <v>298</v>
      </c>
      <c r="K955" s="7" t="s">
        <v>299</v>
      </c>
    </row>
    <row r="956" spans="1:11" x14ac:dyDescent="0.3">
      <c r="A956" s="7" t="s">
        <v>3406</v>
      </c>
      <c r="B956" s="7" t="s">
        <v>3407</v>
      </c>
      <c r="C956" s="7" t="str">
        <f>_xlfn.TEXTBEFORE(B956, "Sleeve") &amp; "Sleeve"</f>
        <v>Gizga Essentials Laptop Bag Sleeve</v>
      </c>
      <c r="D956" s="7" t="s">
        <v>2655</v>
      </c>
      <c r="E956" s="7">
        <v>269</v>
      </c>
      <c r="F956" s="8">
        <v>1099</v>
      </c>
      <c r="G956" s="9">
        <v>0.76</v>
      </c>
      <c r="H956" s="7">
        <v>4.0999999999999996</v>
      </c>
      <c r="I956" s="8">
        <v>1092</v>
      </c>
      <c r="J956" s="7" t="s">
        <v>3408</v>
      </c>
      <c r="K956" s="7" t="s">
        <v>3409</v>
      </c>
    </row>
    <row r="957" spans="1:11" x14ac:dyDescent="0.3">
      <c r="A957" s="7" t="s">
        <v>3410</v>
      </c>
      <c r="B957" s="7" t="s">
        <v>3411</v>
      </c>
      <c r="C957" s="7"/>
      <c r="D957" s="7" t="s">
        <v>3032</v>
      </c>
      <c r="E957" s="7">
        <v>341</v>
      </c>
      <c r="F957" s="7">
        <v>450</v>
      </c>
      <c r="G957" s="9">
        <v>0.24</v>
      </c>
      <c r="H957" s="7">
        <v>4.3</v>
      </c>
      <c r="I957" s="8">
        <v>2493</v>
      </c>
      <c r="J957" s="7" t="s">
        <v>3412</v>
      </c>
      <c r="K957" s="7" t="s">
        <v>3413</v>
      </c>
    </row>
    <row r="958" spans="1:11" x14ac:dyDescent="0.3">
      <c r="A958" s="7" t="s">
        <v>3414</v>
      </c>
      <c r="B958" s="7" t="s">
        <v>3415</v>
      </c>
      <c r="C958" s="7"/>
      <c r="D958" s="7" t="s">
        <v>2344</v>
      </c>
      <c r="E958" s="8">
        <v>2499</v>
      </c>
      <c r="F958" s="8">
        <v>3999</v>
      </c>
      <c r="G958" s="9">
        <v>0.38</v>
      </c>
      <c r="H958" s="7">
        <v>4.4000000000000004</v>
      </c>
      <c r="I958" s="8">
        <v>12679</v>
      </c>
      <c r="J958" s="7" t="s">
        <v>3416</v>
      </c>
      <c r="K958" s="7" t="s">
        <v>3417</v>
      </c>
    </row>
    <row r="959" spans="1:11" x14ac:dyDescent="0.3">
      <c r="A959" s="7" t="s">
        <v>326</v>
      </c>
      <c r="B959" s="7" t="s">
        <v>327</v>
      </c>
      <c r="C959" s="7"/>
      <c r="D959" s="7" t="s">
        <v>14</v>
      </c>
      <c r="E959" s="7">
        <v>349</v>
      </c>
      <c r="F959" s="7">
        <v>599</v>
      </c>
      <c r="G959" s="9">
        <v>0.42</v>
      </c>
      <c r="H959" s="7">
        <v>4.0999999999999996</v>
      </c>
      <c r="I959" s="7">
        <v>210</v>
      </c>
      <c r="J959" s="7" t="s">
        <v>329</v>
      </c>
      <c r="K959" s="7" t="s">
        <v>330</v>
      </c>
    </row>
    <row r="960" spans="1:11" x14ac:dyDescent="0.3">
      <c r="A960" s="7" t="s">
        <v>3418</v>
      </c>
      <c r="B960" s="7" t="s">
        <v>3419</v>
      </c>
      <c r="C960" s="7"/>
      <c r="D960" s="7" t="s">
        <v>3114</v>
      </c>
      <c r="E960" s="8">
        <v>5899</v>
      </c>
      <c r="F960" s="8">
        <v>7005</v>
      </c>
      <c r="G960" s="9">
        <v>0.16</v>
      </c>
      <c r="H960" s="7">
        <v>3.6</v>
      </c>
      <c r="I960" s="8">
        <v>4199</v>
      </c>
      <c r="J960" s="7" t="s">
        <v>3420</v>
      </c>
      <c r="K960" s="7" t="s">
        <v>3421</v>
      </c>
    </row>
    <row r="961" spans="1:11" x14ac:dyDescent="0.3">
      <c r="A961" s="7" t="s">
        <v>2003</v>
      </c>
      <c r="B961" s="7" t="s">
        <v>2004</v>
      </c>
      <c r="C961" s="7"/>
      <c r="D961" s="7" t="s">
        <v>1421</v>
      </c>
      <c r="E961" s="7">
        <v>699</v>
      </c>
      <c r="F961" s="8">
        <v>1199</v>
      </c>
      <c r="G961" s="9">
        <v>0.42</v>
      </c>
      <c r="H961" s="7">
        <v>4</v>
      </c>
      <c r="I961" s="8">
        <v>14403</v>
      </c>
      <c r="J961" s="7" t="s">
        <v>1624</v>
      </c>
      <c r="K961" s="7" t="s">
        <v>1625</v>
      </c>
    </row>
    <row r="962" spans="1:11" x14ac:dyDescent="0.3">
      <c r="A962" s="7" t="s">
        <v>3422</v>
      </c>
      <c r="B962" s="7" t="s">
        <v>3423</v>
      </c>
      <c r="C962" s="7"/>
      <c r="D962" s="7" t="s">
        <v>2344</v>
      </c>
      <c r="E962" s="8">
        <v>1565</v>
      </c>
      <c r="F962" s="8">
        <v>2999</v>
      </c>
      <c r="G962" s="9">
        <v>0.48</v>
      </c>
      <c r="H962" s="7">
        <v>4</v>
      </c>
      <c r="I962" s="8">
        <v>11113</v>
      </c>
      <c r="J962" s="7" t="s">
        <v>3424</v>
      </c>
      <c r="K962" s="7" t="s">
        <v>3425</v>
      </c>
    </row>
    <row r="963" spans="1:11" x14ac:dyDescent="0.3">
      <c r="A963" s="7" t="s">
        <v>3426</v>
      </c>
      <c r="B963" s="7" t="s">
        <v>3427</v>
      </c>
      <c r="C963" s="7"/>
      <c r="D963" s="7" t="s">
        <v>2227</v>
      </c>
      <c r="E963" s="7">
        <v>326</v>
      </c>
      <c r="F963" s="7">
        <v>799</v>
      </c>
      <c r="G963" s="9">
        <v>0.59</v>
      </c>
      <c r="H963" s="7">
        <v>4.4000000000000004</v>
      </c>
      <c r="I963" s="8">
        <v>10773</v>
      </c>
      <c r="J963" s="7" t="s">
        <v>3428</v>
      </c>
      <c r="K963" s="7" t="s">
        <v>3429</v>
      </c>
    </row>
    <row r="964" spans="1:11" x14ac:dyDescent="0.3">
      <c r="A964" s="7" t="s">
        <v>1989</v>
      </c>
      <c r="B964" s="7" t="s">
        <v>1990</v>
      </c>
      <c r="C964" s="7"/>
      <c r="D964" s="7" t="s">
        <v>1991</v>
      </c>
      <c r="E964" s="7">
        <v>120</v>
      </c>
      <c r="F964" s="7">
        <v>999</v>
      </c>
      <c r="G964" s="9">
        <v>0.88</v>
      </c>
      <c r="H964" s="7">
        <v>3.9</v>
      </c>
      <c r="I964" s="8">
        <v>6491</v>
      </c>
      <c r="J964" s="7" t="s">
        <v>1992</v>
      </c>
      <c r="K964" s="7" t="s">
        <v>3430</v>
      </c>
    </row>
    <row r="965" spans="1:11" x14ac:dyDescent="0.3">
      <c r="A965" s="7" t="s">
        <v>3431</v>
      </c>
      <c r="B965" s="7" t="s">
        <v>3432</v>
      </c>
      <c r="C965" s="7"/>
      <c r="D965" s="7" t="s">
        <v>2209</v>
      </c>
      <c r="E965" s="7">
        <v>657</v>
      </c>
      <c r="F965" s="7">
        <v>999</v>
      </c>
      <c r="G965" s="9">
        <v>0.34</v>
      </c>
      <c r="H965" s="7">
        <v>4.3</v>
      </c>
      <c r="I965" s="8">
        <v>13944</v>
      </c>
      <c r="J965" s="7" t="s">
        <v>3433</v>
      </c>
      <c r="K965" s="7" t="s">
        <v>3434</v>
      </c>
    </row>
    <row r="966" spans="1:11" x14ac:dyDescent="0.3">
      <c r="A966" s="7" t="s">
        <v>3435</v>
      </c>
      <c r="B966" s="7" t="s">
        <v>3436</v>
      </c>
      <c r="C966" s="7"/>
      <c r="D966" s="7" t="s">
        <v>2296</v>
      </c>
      <c r="E966" s="8">
        <v>1995</v>
      </c>
      <c r="F966" s="8">
        <v>2895</v>
      </c>
      <c r="G966" s="9">
        <v>0.31</v>
      </c>
      <c r="H966" s="7">
        <v>4.5999999999999996</v>
      </c>
      <c r="I966" s="8">
        <v>10760</v>
      </c>
      <c r="J966" s="7" t="s">
        <v>3437</v>
      </c>
      <c r="K966" s="7" t="s">
        <v>3438</v>
      </c>
    </row>
    <row r="967" spans="1:11" x14ac:dyDescent="0.3">
      <c r="A967" s="7" t="s">
        <v>3439</v>
      </c>
      <c r="B967" s="7" t="s">
        <v>3440</v>
      </c>
      <c r="C967" s="7"/>
      <c r="D967" s="7" t="s">
        <v>2381</v>
      </c>
      <c r="E967" s="8">
        <v>1500</v>
      </c>
      <c r="F967" s="8">
        <v>1500</v>
      </c>
      <c r="G967" s="9">
        <v>0</v>
      </c>
      <c r="H967" s="7">
        <v>4.4000000000000004</v>
      </c>
      <c r="I967" s="8">
        <v>25996</v>
      </c>
      <c r="J967" s="7" t="s">
        <v>3441</v>
      </c>
      <c r="K967" s="7" t="s">
        <v>3442</v>
      </c>
    </row>
    <row r="968" spans="1:11" x14ac:dyDescent="0.3">
      <c r="A968" s="7" t="s">
        <v>3443</v>
      </c>
      <c r="B968" s="7" t="s">
        <v>3444</v>
      </c>
      <c r="C968" s="7" t="str">
        <f>_xlfn.TEXTBEFORE(B968, "Keyboard") &amp; "Keyboard"</f>
        <v>Logitech K380 Wireless Multi-Device Keyboard</v>
      </c>
      <c r="D968" s="7" t="s">
        <v>2163</v>
      </c>
      <c r="E968" s="8">
        <v>2640</v>
      </c>
      <c r="F968" s="8">
        <v>3195</v>
      </c>
      <c r="G968" s="9">
        <v>0.17</v>
      </c>
      <c r="H968" s="7">
        <v>4.5</v>
      </c>
      <c r="I968" s="8">
        <v>16146</v>
      </c>
      <c r="J968" s="7" t="s">
        <v>3445</v>
      </c>
      <c r="K968" s="7" t="s">
        <v>3446</v>
      </c>
    </row>
    <row r="969" spans="1:11" x14ac:dyDescent="0.3">
      <c r="A969" s="7" t="s">
        <v>3447</v>
      </c>
      <c r="B969" s="7" t="s">
        <v>3448</v>
      </c>
      <c r="C969" s="7"/>
      <c r="D969" s="7" t="s">
        <v>3114</v>
      </c>
      <c r="E969" s="8">
        <v>5299</v>
      </c>
      <c r="F969" s="8">
        <v>6355</v>
      </c>
      <c r="G969" s="9">
        <v>0.17</v>
      </c>
      <c r="H969" s="7">
        <v>3.9</v>
      </c>
      <c r="I969" s="8">
        <v>8280</v>
      </c>
      <c r="J969" s="7" t="s">
        <v>3449</v>
      </c>
      <c r="K969" s="7" t="s">
        <v>3450</v>
      </c>
    </row>
    <row r="970" spans="1:11" x14ac:dyDescent="0.3">
      <c r="A970" s="7" t="s">
        <v>302</v>
      </c>
      <c r="B970" s="7" t="s">
        <v>303</v>
      </c>
      <c r="C970" s="7"/>
      <c r="D970" s="7" t="s">
        <v>14</v>
      </c>
      <c r="E970" s="7">
        <v>263</v>
      </c>
      <c r="F970" s="7">
        <v>699</v>
      </c>
      <c r="G970" s="9">
        <v>0.62</v>
      </c>
      <c r="H970" s="7">
        <v>4.0999999999999996</v>
      </c>
      <c r="I970" s="7">
        <v>450</v>
      </c>
      <c r="J970" s="7" t="s">
        <v>305</v>
      </c>
      <c r="K970" s="7" t="s">
        <v>306</v>
      </c>
    </row>
    <row r="971" spans="1:11" x14ac:dyDescent="0.3">
      <c r="A971" s="7" t="s">
        <v>3451</v>
      </c>
      <c r="B971" s="7" t="s">
        <v>3452</v>
      </c>
      <c r="C971" s="7"/>
      <c r="D971" s="7" t="s">
        <v>3327</v>
      </c>
      <c r="E971" s="8">
        <v>1990</v>
      </c>
      <c r="F971" s="8">
        <v>2999</v>
      </c>
      <c r="G971" s="9">
        <v>0.34</v>
      </c>
      <c r="H971" s="7">
        <v>4.3</v>
      </c>
      <c r="I971" s="8">
        <v>14237</v>
      </c>
      <c r="J971" s="7" t="s">
        <v>3453</v>
      </c>
      <c r="K971" s="7" t="s">
        <v>3454</v>
      </c>
    </row>
    <row r="972" spans="1:11" x14ac:dyDescent="0.3">
      <c r="A972" s="7" t="s">
        <v>3455</v>
      </c>
      <c r="B972" s="7" t="s">
        <v>3456</v>
      </c>
      <c r="C972" s="7"/>
      <c r="D972" s="7" t="s">
        <v>3457</v>
      </c>
      <c r="E972" s="8">
        <v>1289</v>
      </c>
      <c r="F972" s="8">
        <v>1499</v>
      </c>
      <c r="G972" s="9">
        <v>0.14000000000000001</v>
      </c>
      <c r="H972" s="7">
        <v>4.5</v>
      </c>
      <c r="I972" s="8">
        <v>20668</v>
      </c>
      <c r="J972" s="7" t="s">
        <v>3458</v>
      </c>
      <c r="K972" s="7" t="s">
        <v>3459</v>
      </c>
    </row>
    <row r="973" spans="1:11" x14ac:dyDescent="0.3">
      <c r="A973" s="7" t="s">
        <v>3460</v>
      </c>
      <c r="B973" s="7" t="s">
        <v>3461</v>
      </c>
      <c r="C973" s="7"/>
      <c r="D973" s="7" t="s">
        <v>2686</v>
      </c>
      <c r="E973" s="7">
        <v>165</v>
      </c>
      <c r="F973" s="7">
        <v>165</v>
      </c>
      <c r="G973" s="9">
        <v>0</v>
      </c>
      <c r="H973" s="7">
        <v>4.5</v>
      </c>
      <c r="I973" s="8">
        <v>1674</v>
      </c>
      <c r="J973" s="7" t="s">
        <v>3462</v>
      </c>
      <c r="K973" s="7" t="s">
        <v>3463</v>
      </c>
    </row>
    <row r="974" spans="1:11" x14ac:dyDescent="0.3">
      <c r="A974" s="7" t="s">
        <v>3464</v>
      </c>
      <c r="B974" s="7" t="s">
        <v>3465</v>
      </c>
      <c r="C974" s="7"/>
      <c r="D974" s="7" t="s">
        <v>2956</v>
      </c>
      <c r="E974" s="8">
        <v>1699</v>
      </c>
      <c r="F974" s="8">
        <v>3499</v>
      </c>
      <c r="G974" s="9">
        <v>0.51</v>
      </c>
      <c r="H974" s="7">
        <v>3.6</v>
      </c>
      <c r="I974" s="8">
        <v>7689</v>
      </c>
      <c r="J974" s="7" t="s">
        <v>3466</v>
      </c>
      <c r="K974" s="7" t="s">
        <v>3467</v>
      </c>
    </row>
    <row r="975" spans="1:11" x14ac:dyDescent="0.3">
      <c r="A975" s="7" t="s">
        <v>3468</v>
      </c>
      <c r="B975" s="7" t="s">
        <v>3469</v>
      </c>
      <c r="C975" s="7"/>
      <c r="D975" s="7" t="s">
        <v>2532</v>
      </c>
      <c r="E975" s="8">
        <v>2299</v>
      </c>
      <c r="F975" s="8">
        <v>7500</v>
      </c>
      <c r="G975" s="9">
        <v>0.69</v>
      </c>
      <c r="H975" s="7">
        <v>4.0999999999999996</v>
      </c>
      <c r="I975" s="8">
        <v>5554</v>
      </c>
      <c r="J975" s="7" t="s">
        <v>3470</v>
      </c>
      <c r="K975" s="7" t="s">
        <v>3471</v>
      </c>
    </row>
    <row r="976" spans="1:11" x14ac:dyDescent="0.3">
      <c r="A976" s="7" t="s">
        <v>316</v>
      </c>
      <c r="B976" s="7" t="s">
        <v>317</v>
      </c>
      <c r="C976" s="7"/>
      <c r="D976" s="7" t="s">
        <v>14</v>
      </c>
      <c r="E976" s="7">
        <v>219</v>
      </c>
      <c r="F976" s="7">
        <v>700</v>
      </c>
      <c r="G976" s="9">
        <v>0.69</v>
      </c>
      <c r="H976" s="7">
        <v>4.3</v>
      </c>
      <c r="I976" s="8">
        <v>20053</v>
      </c>
      <c r="J976" s="7" t="s">
        <v>319</v>
      </c>
      <c r="K976" s="7" t="s">
        <v>320</v>
      </c>
    </row>
    <row r="977" spans="1:11" x14ac:dyDescent="0.3">
      <c r="A977" s="7" t="s">
        <v>3472</v>
      </c>
      <c r="B977" s="7" t="s">
        <v>3473</v>
      </c>
      <c r="C977" s="7"/>
      <c r="D977" s="7" t="s">
        <v>2502</v>
      </c>
      <c r="E977" s="7">
        <v>39</v>
      </c>
      <c r="F977" s="7">
        <v>39</v>
      </c>
      <c r="G977" s="9">
        <v>0</v>
      </c>
      <c r="H977" s="7">
        <v>3.8</v>
      </c>
      <c r="I977" s="8">
        <v>3344</v>
      </c>
      <c r="J977" s="7" t="s">
        <v>3474</v>
      </c>
      <c r="K977" s="7" t="s">
        <v>3475</v>
      </c>
    </row>
    <row r="978" spans="1:11" x14ac:dyDescent="0.3">
      <c r="A978" s="7" t="s">
        <v>3476</v>
      </c>
      <c r="B978" s="7" t="s">
        <v>3477</v>
      </c>
      <c r="C978" s="7"/>
      <c r="D978" s="7" t="s">
        <v>3478</v>
      </c>
      <c r="E978" s="8">
        <v>26999</v>
      </c>
      <c r="F978" s="8">
        <v>37999</v>
      </c>
      <c r="G978" s="9">
        <v>0.28999999999999998</v>
      </c>
      <c r="H978" s="7">
        <v>4.5999999999999996</v>
      </c>
      <c r="I978" s="8">
        <v>2886</v>
      </c>
      <c r="J978" s="7" t="s">
        <v>3479</v>
      </c>
      <c r="K978" s="7" t="s">
        <v>3480</v>
      </c>
    </row>
    <row r="979" spans="1:11" x14ac:dyDescent="0.3">
      <c r="A979" s="7" t="s">
        <v>3481</v>
      </c>
      <c r="B979" s="7" t="s">
        <v>3482</v>
      </c>
      <c r="C979" s="7"/>
      <c r="D979" s="7" t="s">
        <v>1380</v>
      </c>
      <c r="E979" s="8">
        <v>1490</v>
      </c>
      <c r="F979" s="8">
        <v>1990</v>
      </c>
      <c r="G979" s="9">
        <v>0.25</v>
      </c>
      <c r="H979" s="7">
        <v>4.0999999999999996</v>
      </c>
      <c r="I979" s="8">
        <v>98250</v>
      </c>
      <c r="J979" s="7" t="s">
        <v>3483</v>
      </c>
      <c r="K979" s="7" t="s">
        <v>3484</v>
      </c>
    </row>
    <row r="980" spans="1:11" x14ac:dyDescent="0.3">
      <c r="A980" s="7" t="s">
        <v>3485</v>
      </c>
      <c r="B980" s="7" t="s">
        <v>3486</v>
      </c>
      <c r="C980" s="7"/>
      <c r="D980" s="7" t="s">
        <v>2114</v>
      </c>
      <c r="E980" s="7">
        <v>398</v>
      </c>
      <c r="F980" s="8">
        <v>1949</v>
      </c>
      <c r="G980" s="9">
        <v>0.8</v>
      </c>
      <c r="H980" s="7">
        <v>4</v>
      </c>
      <c r="I980" s="7">
        <v>75</v>
      </c>
      <c r="J980" s="7" t="s">
        <v>3487</v>
      </c>
      <c r="K980" s="7" t="s">
        <v>3488</v>
      </c>
    </row>
    <row r="981" spans="1:11" x14ac:dyDescent="0.3">
      <c r="A981" s="7" t="s">
        <v>321</v>
      </c>
      <c r="B981" s="7" t="s">
        <v>322</v>
      </c>
      <c r="C981" s="7"/>
      <c r="D981" s="7" t="s">
        <v>14</v>
      </c>
      <c r="E981" s="7">
        <v>349</v>
      </c>
      <c r="F981" s="7">
        <v>899</v>
      </c>
      <c r="G981" s="9">
        <v>0.61</v>
      </c>
      <c r="H981" s="7">
        <v>4.5</v>
      </c>
      <c r="I981" s="7">
        <v>149</v>
      </c>
      <c r="J981" s="7" t="s">
        <v>324</v>
      </c>
      <c r="K981" s="7" t="s">
        <v>3489</v>
      </c>
    </row>
    <row r="982" spans="1:11" x14ac:dyDescent="0.3">
      <c r="A982" s="7" t="s">
        <v>3490</v>
      </c>
      <c r="B982" s="7" t="s">
        <v>3491</v>
      </c>
      <c r="C982" s="7"/>
      <c r="D982" s="7" t="s">
        <v>2956</v>
      </c>
      <c r="E982" s="7">
        <v>770</v>
      </c>
      <c r="F982" s="8">
        <v>1547</v>
      </c>
      <c r="G982" s="9">
        <v>0.5</v>
      </c>
      <c r="H982" s="7">
        <v>4.3</v>
      </c>
      <c r="I982" s="8">
        <v>2585</v>
      </c>
      <c r="J982" s="7" t="s">
        <v>3492</v>
      </c>
      <c r="K982" s="7" t="s">
        <v>3493</v>
      </c>
    </row>
    <row r="983" spans="1:11" x14ac:dyDescent="0.3">
      <c r="A983" s="7" t="s">
        <v>3494</v>
      </c>
      <c r="B983" s="7" t="s">
        <v>3495</v>
      </c>
      <c r="C983" s="7"/>
      <c r="D983" s="7" t="s">
        <v>1552</v>
      </c>
      <c r="E983" s="7">
        <v>279</v>
      </c>
      <c r="F983" s="8">
        <v>1299</v>
      </c>
      <c r="G983" s="9">
        <v>0.79</v>
      </c>
      <c r="H983" s="7">
        <v>4</v>
      </c>
      <c r="I983" s="8">
        <v>5072</v>
      </c>
      <c r="J983" s="7" t="s">
        <v>3496</v>
      </c>
      <c r="K983" s="7" t="s">
        <v>3497</v>
      </c>
    </row>
    <row r="984" spans="1:11" x14ac:dyDescent="0.3">
      <c r="A984" s="7" t="s">
        <v>3498</v>
      </c>
      <c r="B984" s="7" t="s">
        <v>3499</v>
      </c>
      <c r="C984" s="7"/>
      <c r="D984" s="7" t="s">
        <v>3500</v>
      </c>
      <c r="E984" s="7">
        <v>249</v>
      </c>
      <c r="F984" s="7">
        <v>599</v>
      </c>
      <c r="G984" s="9">
        <v>0.57999999999999996</v>
      </c>
      <c r="H984" s="7">
        <v>4.5</v>
      </c>
      <c r="I984" s="8">
        <v>5985</v>
      </c>
      <c r="J984" s="7" t="s">
        <v>3501</v>
      </c>
      <c r="K984" s="7" t="s">
        <v>3502</v>
      </c>
    </row>
    <row r="985" spans="1:11" x14ac:dyDescent="0.3">
      <c r="A985" s="7" t="s">
        <v>333</v>
      </c>
      <c r="B985" s="7" t="s">
        <v>334</v>
      </c>
      <c r="C985" s="7"/>
      <c r="D985" s="7" t="s">
        <v>14</v>
      </c>
      <c r="E985" s="7">
        <v>115</v>
      </c>
      <c r="F985" s="7">
        <v>499</v>
      </c>
      <c r="G985" s="9">
        <v>0.77</v>
      </c>
      <c r="H985" s="7">
        <v>4</v>
      </c>
      <c r="I985" s="8">
        <v>7732</v>
      </c>
      <c r="J985" s="7" t="s">
        <v>336</v>
      </c>
      <c r="K985" s="7" t="s">
        <v>337</v>
      </c>
    </row>
    <row r="986" spans="1:11" x14ac:dyDescent="0.3">
      <c r="A986" s="7" t="s">
        <v>3503</v>
      </c>
      <c r="B986" s="7" t="s">
        <v>3504</v>
      </c>
      <c r="C986" s="7"/>
      <c r="D986" s="7" t="s">
        <v>3505</v>
      </c>
      <c r="E986" s="7">
        <v>230</v>
      </c>
      <c r="F986" s="7">
        <v>230</v>
      </c>
      <c r="G986" s="9">
        <v>0</v>
      </c>
      <c r="H986" s="7">
        <v>4.5</v>
      </c>
      <c r="I986" s="8">
        <v>9427</v>
      </c>
      <c r="J986" s="7" t="s">
        <v>3506</v>
      </c>
      <c r="K986" s="7" t="s">
        <v>3507</v>
      </c>
    </row>
    <row r="987" spans="1:11" x14ac:dyDescent="0.3">
      <c r="A987" s="7" t="s">
        <v>338</v>
      </c>
      <c r="B987" s="7" t="s">
        <v>339</v>
      </c>
      <c r="C987" s="7"/>
      <c r="D987" s="7" t="s">
        <v>14</v>
      </c>
      <c r="E987" s="7">
        <v>399</v>
      </c>
      <c r="F987" s="7">
        <v>999</v>
      </c>
      <c r="G987" s="9">
        <v>0.6</v>
      </c>
      <c r="H987" s="7">
        <v>4.0999999999999996</v>
      </c>
      <c r="I987" s="8">
        <v>1780</v>
      </c>
      <c r="J987" s="7" t="s">
        <v>341</v>
      </c>
      <c r="K987" s="7" t="s">
        <v>342</v>
      </c>
    </row>
    <row r="988" spans="1:11" x14ac:dyDescent="0.3">
      <c r="A988" s="7" t="s">
        <v>3508</v>
      </c>
      <c r="B988" s="7" t="s">
        <v>3509</v>
      </c>
      <c r="C988" s="7"/>
      <c r="D988" s="7" t="s">
        <v>2296</v>
      </c>
      <c r="E988" s="7">
        <v>599</v>
      </c>
      <c r="F988" s="7">
        <v>700</v>
      </c>
      <c r="G988" s="9">
        <v>0.14000000000000001</v>
      </c>
      <c r="H988" s="7">
        <v>4.3</v>
      </c>
      <c r="I988" s="8">
        <v>2301</v>
      </c>
      <c r="J988" s="7" t="s">
        <v>3510</v>
      </c>
      <c r="K988" s="7" t="s">
        <v>3511</v>
      </c>
    </row>
    <row r="989" spans="1:11" x14ac:dyDescent="0.3">
      <c r="A989" s="7" t="s">
        <v>3512</v>
      </c>
      <c r="B989" s="7" t="s">
        <v>3513</v>
      </c>
      <c r="C989" s="7"/>
      <c r="D989" s="7" t="s">
        <v>3514</v>
      </c>
      <c r="E989" s="7">
        <v>598</v>
      </c>
      <c r="F989" s="8">
        <v>1150</v>
      </c>
      <c r="G989" s="9">
        <v>0.48</v>
      </c>
      <c r="H989" s="7">
        <v>4.0999999999999996</v>
      </c>
      <c r="I989" s="8">
        <v>2535</v>
      </c>
      <c r="J989" s="7" t="s">
        <v>3515</v>
      </c>
      <c r="K989" s="7" t="s">
        <v>3516</v>
      </c>
    </row>
    <row r="990" spans="1:11" x14ac:dyDescent="0.3">
      <c r="A990" s="7" t="s">
        <v>3517</v>
      </c>
      <c r="B990" s="7" t="s">
        <v>3518</v>
      </c>
      <c r="C990" s="7"/>
      <c r="D990" s="7" t="s">
        <v>2568</v>
      </c>
      <c r="E990" s="7">
        <v>399</v>
      </c>
      <c r="F990" s="8">
        <v>1499</v>
      </c>
      <c r="G990" s="9">
        <v>0.73</v>
      </c>
      <c r="H990" s="7">
        <v>4</v>
      </c>
      <c r="I990" s="7">
        <v>691</v>
      </c>
      <c r="J990" s="7" t="s">
        <v>3519</v>
      </c>
      <c r="K990" s="7" t="s">
        <v>3520</v>
      </c>
    </row>
    <row r="991" spans="1:11" x14ac:dyDescent="0.3">
      <c r="A991" s="7" t="s">
        <v>3521</v>
      </c>
      <c r="B991" s="7" t="s">
        <v>3522</v>
      </c>
      <c r="C991" s="7"/>
      <c r="D991" s="7" t="s">
        <v>2114</v>
      </c>
      <c r="E991" s="7">
        <v>499</v>
      </c>
      <c r="F991" s="8">
        <v>1299</v>
      </c>
      <c r="G991" s="9">
        <v>0.62</v>
      </c>
      <c r="H991" s="7">
        <v>4.0999999999999996</v>
      </c>
      <c r="I991" s="8">
        <v>2740</v>
      </c>
      <c r="J991" s="7" t="s">
        <v>3523</v>
      </c>
      <c r="K991" s="7" t="s">
        <v>3524</v>
      </c>
    </row>
    <row r="992" spans="1:11" x14ac:dyDescent="0.3">
      <c r="A992" s="7" t="s">
        <v>343</v>
      </c>
      <c r="B992" s="7" t="s">
        <v>344</v>
      </c>
      <c r="C992" s="7"/>
      <c r="D992" s="7" t="s">
        <v>14</v>
      </c>
      <c r="E992" s="7">
        <v>199</v>
      </c>
      <c r="F992" s="7">
        <v>499</v>
      </c>
      <c r="G992" s="9">
        <v>0.6</v>
      </c>
      <c r="H992" s="7">
        <v>4.0999999999999996</v>
      </c>
      <c r="I992" s="7">
        <v>602</v>
      </c>
      <c r="J992" s="7" t="s">
        <v>346</v>
      </c>
      <c r="K992" s="7" t="s">
        <v>347</v>
      </c>
    </row>
    <row r="993" spans="1:11" x14ac:dyDescent="0.3">
      <c r="A993" s="7" t="s">
        <v>3525</v>
      </c>
      <c r="B993" s="7" t="s">
        <v>3526</v>
      </c>
      <c r="C993" s="7" t="str">
        <f>_xlfn.TEXTBEFORE(B993, "Mouse") &amp; "Mouse"</f>
        <v>Lenovo 130 Wireless Compact Mouse</v>
      </c>
      <c r="D993" s="7" t="s">
        <v>2099</v>
      </c>
      <c r="E993" s="7">
        <v>579</v>
      </c>
      <c r="F993" s="8">
        <v>1090</v>
      </c>
      <c r="G993" s="9">
        <v>0.47</v>
      </c>
      <c r="H993" s="7">
        <v>4.4000000000000004</v>
      </c>
      <c r="I993" s="8">
        <v>3482</v>
      </c>
      <c r="J993" s="7" t="s">
        <v>3527</v>
      </c>
      <c r="K993" s="7" t="s">
        <v>3528</v>
      </c>
    </row>
    <row r="994" spans="1:11" x14ac:dyDescent="0.3">
      <c r="A994" s="7" t="s">
        <v>348</v>
      </c>
      <c r="B994" s="7" t="s">
        <v>349</v>
      </c>
      <c r="C994" s="7"/>
      <c r="D994" s="7" t="s">
        <v>14</v>
      </c>
      <c r="E994" s="7">
        <v>179</v>
      </c>
      <c r="F994" s="7">
        <v>399</v>
      </c>
      <c r="G994" s="9">
        <v>0.55000000000000004</v>
      </c>
      <c r="H994" s="7">
        <v>4</v>
      </c>
      <c r="I994" s="8">
        <v>1423</v>
      </c>
      <c r="J994" s="7" t="s">
        <v>351</v>
      </c>
      <c r="K994" s="7" t="s">
        <v>352</v>
      </c>
    </row>
    <row r="995" spans="1:11" x14ac:dyDescent="0.3">
      <c r="A995" s="7" t="s">
        <v>3529</v>
      </c>
      <c r="B995" s="7" t="s">
        <v>3530</v>
      </c>
      <c r="C995" s="7"/>
      <c r="D995" s="7" t="s">
        <v>3531</v>
      </c>
      <c r="E995" s="7">
        <v>90</v>
      </c>
      <c r="F995" s="7">
        <v>100</v>
      </c>
      <c r="G995" s="9">
        <v>0.1</v>
      </c>
      <c r="H995" s="7">
        <v>4.0999999999999996</v>
      </c>
      <c r="I995" s="8">
        <v>6199</v>
      </c>
      <c r="J995" s="7" t="s">
        <v>3532</v>
      </c>
      <c r="K995" s="7" t="s">
        <v>3533</v>
      </c>
    </row>
    <row r="996" spans="1:11" x14ac:dyDescent="0.3">
      <c r="A996" s="7" t="s">
        <v>3534</v>
      </c>
      <c r="B996" s="7" t="s">
        <v>3535</v>
      </c>
      <c r="C996" s="7"/>
      <c r="D996" s="7" t="s">
        <v>2114</v>
      </c>
      <c r="E996" s="7">
        <v>899</v>
      </c>
      <c r="F996" s="8">
        <v>1999</v>
      </c>
      <c r="G996" s="9">
        <v>0.55000000000000004</v>
      </c>
      <c r="H996" s="7">
        <v>4.4000000000000004</v>
      </c>
      <c r="I996" s="8">
        <v>1667</v>
      </c>
      <c r="J996" s="7" t="s">
        <v>3536</v>
      </c>
      <c r="K996" s="7" t="s">
        <v>3537</v>
      </c>
    </row>
    <row r="997" spans="1:11" x14ac:dyDescent="0.3">
      <c r="A997" s="7" t="s">
        <v>3538</v>
      </c>
      <c r="B997" s="7" t="s">
        <v>3539</v>
      </c>
      <c r="C997" s="7"/>
      <c r="D997" s="7" t="s">
        <v>3238</v>
      </c>
      <c r="E997" s="8">
        <v>1149</v>
      </c>
      <c r="F997" s="8">
        <v>1800</v>
      </c>
      <c r="G997" s="9">
        <v>0.36</v>
      </c>
      <c r="H997" s="7">
        <v>4.3</v>
      </c>
      <c r="I997" s="8">
        <v>4723</v>
      </c>
      <c r="J997" s="7" t="s">
        <v>3540</v>
      </c>
      <c r="K997" s="7" t="s">
        <v>3541</v>
      </c>
    </row>
    <row r="998" spans="1:11" x14ac:dyDescent="0.3">
      <c r="A998" s="7" t="s">
        <v>3542</v>
      </c>
      <c r="B998" s="7" t="s">
        <v>3543</v>
      </c>
      <c r="C998" s="7" t="str">
        <f>_xlfn.TEXTBEFORE(B998, "Sleeve") &amp; "Sleeve"</f>
        <v>GIZGA Club-laptop Neoprene Reversible for 15.6-inches Laptop Sleeve</v>
      </c>
      <c r="D998" s="7" t="s">
        <v>2655</v>
      </c>
      <c r="E998" s="7">
        <v>249</v>
      </c>
      <c r="F998" s="7">
        <v>499</v>
      </c>
      <c r="G998" s="9">
        <v>0.5</v>
      </c>
      <c r="H998" s="7">
        <v>4.2</v>
      </c>
      <c r="I998" s="8">
        <v>22860</v>
      </c>
      <c r="J998" s="7" t="s">
        <v>3544</v>
      </c>
      <c r="K998" s="7" t="s">
        <v>3545</v>
      </c>
    </row>
    <row r="999" spans="1:11" x14ac:dyDescent="0.3">
      <c r="A999" s="7" t="s">
        <v>3546</v>
      </c>
      <c r="B999" s="7" t="s">
        <v>3547</v>
      </c>
      <c r="C999" s="7"/>
      <c r="D999" s="7" t="s">
        <v>2502</v>
      </c>
      <c r="E999" s="7">
        <v>39</v>
      </c>
      <c r="F999" s="7">
        <v>39</v>
      </c>
      <c r="G999" s="9">
        <v>0</v>
      </c>
      <c r="H999" s="7">
        <v>3.6</v>
      </c>
      <c r="I999" s="8">
        <v>13572</v>
      </c>
      <c r="J999" s="7" t="s">
        <v>3548</v>
      </c>
      <c r="K999" s="7" t="s">
        <v>3549</v>
      </c>
    </row>
    <row r="1000" spans="1:11" x14ac:dyDescent="0.3">
      <c r="A1000" s="7" t="s">
        <v>3550</v>
      </c>
      <c r="B1000" s="7" t="s">
        <v>3551</v>
      </c>
      <c r="C1000" s="7"/>
      <c r="D1000" s="7" t="s">
        <v>2249</v>
      </c>
      <c r="E1000" s="8">
        <v>1599</v>
      </c>
      <c r="F1000" s="8">
        <v>3599</v>
      </c>
      <c r="G1000" s="9">
        <v>0.56000000000000005</v>
      </c>
      <c r="H1000" s="7">
        <v>4.2</v>
      </c>
      <c r="I1000" s="8">
        <v>16182</v>
      </c>
      <c r="J1000" s="7" t="s">
        <v>3552</v>
      </c>
      <c r="K1000" s="7" t="s">
        <v>3553</v>
      </c>
    </row>
    <row r="1001" spans="1:11" x14ac:dyDescent="0.3">
      <c r="A1001" s="7" t="s">
        <v>3554</v>
      </c>
      <c r="B1001" s="7" t="s">
        <v>3555</v>
      </c>
      <c r="C1001" s="7"/>
      <c r="D1001" s="7" t="s">
        <v>2375</v>
      </c>
      <c r="E1001" s="8">
        <v>1199</v>
      </c>
      <c r="F1001" s="8">
        <v>3990</v>
      </c>
      <c r="G1001" s="9">
        <v>0.7</v>
      </c>
      <c r="H1001" s="7">
        <v>4.2</v>
      </c>
      <c r="I1001" s="8">
        <v>2908</v>
      </c>
      <c r="J1001" s="7" t="s">
        <v>3556</v>
      </c>
      <c r="K1001" s="7" t="s">
        <v>3557</v>
      </c>
    </row>
    <row r="1002" spans="1:11" x14ac:dyDescent="0.3">
      <c r="A1002" s="7" t="s">
        <v>357</v>
      </c>
      <c r="B1002" s="7" t="s">
        <v>358</v>
      </c>
      <c r="C1002" s="7"/>
      <c r="D1002" s="7" t="s">
        <v>14</v>
      </c>
      <c r="E1002" s="7">
        <v>209</v>
      </c>
      <c r="F1002" s="7">
        <v>499</v>
      </c>
      <c r="G1002" s="9">
        <v>0.57999999999999996</v>
      </c>
      <c r="H1002" s="7">
        <v>3.9</v>
      </c>
      <c r="I1002" s="7">
        <v>536</v>
      </c>
      <c r="J1002" s="7" t="s">
        <v>360</v>
      </c>
      <c r="K1002" s="7" t="s">
        <v>361</v>
      </c>
    </row>
    <row r="1003" spans="1:11" x14ac:dyDescent="0.3">
      <c r="A1003" s="7" t="s">
        <v>3558</v>
      </c>
      <c r="B1003" s="7" t="s">
        <v>3559</v>
      </c>
      <c r="C1003" s="7" t="str">
        <f>_xlfn.TEXTBEFORE(B1003, "Mouse") &amp; "Mouse"</f>
        <v>Offbeat¬Æ - DASH 2.4GHz Wireless + Bluetooth 5.1 Mouse</v>
      </c>
      <c r="D1003" s="7" t="s">
        <v>2099</v>
      </c>
      <c r="E1003" s="8">
        <v>1099</v>
      </c>
      <c r="F1003" s="8">
        <v>1499</v>
      </c>
      <c r="G1003" s="9">
        <v>0.27</v>
      </c>
      <c r="H1003" s="7">
        <v>4.2</v>
      </c>
      <c r="I1003" s="8">
        <v>2375</v>
      </c>
      <c r="J1003" s="7" t="s">
        <v>3560</v>
      </c>
      <c r="K1003" s="7" t="s">
        <v>3561</v>
      </c>
    </row>
    <row r="1004" spans="1:11" x14ac:dyDescent="0.3">
      <c r="A1004" s="7" t="s">
        <v>3562</v>
      </c>
      <c r="B1004" s="7" t="s">
        <v>3563</v>
      </c>
      <c r="C1004" s="7"/>
      <c r="D1004" s="7" t="s">
        <v>2686</v>
      </c>
      <c r="E1004" s="7">
        <v>120</v>
      </c>
      <c r="F1004" s="7">
        <v>120</v>
      </c>
      <c r="G1004" s="9">
        <v>0</v>
      </c>
      <c r="H1004" s="7">
        <v>4.5</v>
      </c>
      <c r="I1004" s="8">
        <v>4951</v>
      </c>
      <c r="J1004" s="7" t="s">
        <v>3564</v>
      </c>
      <c r="K1004" s="7" t="s">
        <v>3565</v>
      </c>
    </row>
    <row r="1005" spans="1:11" x14ac:dyDescent="0.3">
      <c r="A1005" s="7" t="s">
        <v>3566</v>
      </c>
      <c r="B1005" s="7" t="s">
        <v>3567</v>
      </c>
      <c r="C1005" s="7"/>
      <c r="D1005" s="7" t="s">
        <v>3238</v>
      </c>
      <c r="E1005" s="8">
        <v>1519</v>
      </c>
      <c r="F1005" s="8">
        <v>3499</v>
      </c>
      <c r="G1005" s="9">
        <v>0.56999999999999995</v>
      </c>
      <c r="H1005" s="7">
        <v>4.3</v>
      </c>
      <c r="I1005" s="7">
        <v>408</v>
      </c>
      <c r="J1005" s="7" t="s">
        <v>3568</v>
      </c>
      <c r="K1005" s="7" t="s">
        <v>3569</v>
      </c>
    </row>
    <row r="1006" spans="1:11" x14ac:dyDescent="0.3">
      <c r="A1006" s="7" t="s">
        <v>3570</v>
      </c>
      <c r="B1006" s="7" t="s">
        <v>3571</v>
      </c>
      <c r="C1006" s="7"/>
      <c r="D1006" s="7" t="s">
        <v>3531</v>
      </c>
      <c r="E1006" s="7">
        <v>420</v>
      </c>
      <c r="F1006" s="7">
        <v>420</v>
      </c>
      <c r="G1006" s="9">
        <v>0</v>
      </c>
      <c r="H1006" s="7">
        <v>4.2</v>
      </c>
      <c r="I1006" s="8">
        <v>1926</v>
      </c>
      <c r="J1006" s="7" t="s">
        <v>3572</v>
      </c>
      <c r="K1006" s="7" t="s">
        <v>3573</v>
      </c>
    </row>
    <row r="1007" spans="1:11" x14ac:dyDescent="0.3">
      <c r="A1007" s="7" t="s">
        <v>3574</v>
      </c>
      <c r="B1007" s="7" t="s">
        <v>3575</v>
      </c>
      <c r="C1007" s="7"/>
      <c r="D1007" s="7" t="s">
        <v>3576</v>
      </c>
      <c r="E1007" s="7">
        <v>225</v>
      </c>
      <c r="F1007" s="7">
        <v>225</v>
      </c>
      <c r="G1007" s="9">
        <v>0</v>
      </c>
      <c r="H1007" s="7">
        <v>4.0999999999999996</v>
      </c>
      <c r="I1007" s="8">
        <v>4798</v>
      </c>
      <c r="J1007" s="7" t="s">
        <v>3577</v>
      </c>
      <c r="K1007" s="7" t="s">
        <v>3578</v>
      </c>
    </row>
    <row r="1008" spans="1:11" x14ac:dyDescent="0.3">
      <c r="A1008" s="7" t="s">
        <v>3579</v>
      </c>
      <c r="B1008" s="7" t="s">
        <v>3580</v>
      </c>
      <c r="C1008" s="7" t="s">
        <v>3581</v>
      </c>
      <c r="D1008" s="7" t="s">
        <v>3582</v>
      </c>
      <c r="E1008" s="7">
        <v>199</v>
      </c>
      <c r="F1008" s="7">
        <v>799</v>
      </c>
      <c r="G1008" s="9">
        <v>0.75</v>
      </c>
      <c r="H1008" s="7">
        <v>4.0999999999999996</v>
      </c>
      <c r="I1008" s="8">
        <v>7333</v>
      </c>
      <c r="J1008" s="7" t="s">
        <v>3583</v>
      </c>
      <c r="K1008" s="7" t="s">
        <v>3584</v>
      </c>
    </row>
    <row r="1009" spans="1:11" x14ac:dyDescent="0.3">
      <c r="A1009" s="7" t="s">
        <v>2040</v>
      </c>
      <c r="B1009" s="7" t="s">
        <v>2041</v>
      </c>
      <c r="C1009" s="7"/>
      <c r="D1009" s="7" t="s">
        <v>1527</v>
      </c>
      <c r="E1009" s="8">
        <v>1799</v>
      </c>
      <c r="F1009" s="8">
        <v>3999</v>
      </c>
      <c r="G1009" s="9">
        <v>0.55000000000000004</v>
      </c>
      <c r="H1009" s="7">
        <v>4.5999999999999996</v>
      </c>
      <c r="I1009" s="7">
        <v>245</v>
      </c>
      <c r="J1009" s="7" t="s">
        <v>2042</v>
      </c>
      <c r="K1009" s="7" t="s">
        <v>2043</v>
      </c>
    </row>
    <row r="1010" spans="1:11" x14ac:dyDescent="0.3">
      <c r="A1010" s="7" t="s">
        <v>3585</v>
      </c>
      <c r="B1010" s="7" t="s">
        <v>3586</v>
      </c>
      <c r="C1010" s="7"/>
      <c r="D1010" s="7" t="s">
        <v>3287</v>
      </c>
      <c r="E1010" s="8">
        <v>8349</v>
      </c>
      <c r="F1010" s="8">
        <v>9625</v>
      </c>
      <c r="G1010" s="9">
        <v>0.13</v>
      </c>
      <c r="H1010" s="7">
        <v>3.8</v>
      </c>
      <c r="I1010" s="8">
        <v>3652</v>
      </c>
      <c r="J1010" s="7" t="s">
        <v>3587</v>
      </c>
      <c r="K1010" s="7" t="s">
        <v>3588</v>
      </c>
    </row>
    <row r="1011" spans="1:11" x14ac:dyDescent="0.3">
      <c r="A1011" s="7" t="s">
        <v>3589</v>
      </c>
      <c r="B1011" s="7" t="s">
        <v>3590</v>
      </c>
      <c r="C1011" s="7"/>
      <c r="D1011" s="7" t="s">
        <v>2883</v>
      </c>
      <c r="E1011" s="8">
        <v>3307</v>
      </c>
      <c r="F1011" s="8">
        <v>6100</v>
      </c>
      <c r="G1011" s="9">
        <v>0.46</v>
      </c>
      <c r="H1011" s="7">
        <v>4.3</v>
      </c>
      <c r="I1011" s="8">
        <v>2515</v>
      </c>
      <c r="J1011" s="7" t="s">
        <v>3591</v>
      </c>
      <c r="K1011" s="7" t="s">
        <v>3592</v>
      </c>
    </row>
    <row r="1012" spans="1:11" x14ac:dyDescent="0.3">
      <c r="A1012" s="7" t="s">
        <v>383</v>
      </c>
      <c r="B1012" s="7" t="s">
        <v>384</v>
      </c>
      <c r="C1012" s="7"/>
      <c r="D1012" s="7" t="s">
        <v>14</v>
      </c>
      <c r="E1012" s="7">
        <v>325</v>
      </c>
      <c r="F1012" s="8">
        <v>1299</v>
      </c>
      <c r="G1012" s="9">
        <v>0.75</v>
      </c>
      <c r="H1012" s="7">
        <v>4.2</v>
      </c>
      <c r="I1012" s="8">
        <v>10576</v>
      </c>
      <c r="J1012" s="7" t="s">
        <v>386</v>
      </c>
      <c r="K1012" s="7" t="s">
        <v>387</v>
      </c>
    </row>
    <row r="1013" spans="1:11" x14ac:dyDescent="0.3">
      <c r="A1013" s="7" t="s">
        <v>3593</v>
      </c>
      <c r="B1013" s="7" t="s">
        <v>3594</v>
      </c>
      <c r="C1013" s="7"/>
      <c r="D1013" s="7" t="s">
        <v>2094</v>
      </c>
      <c r="E1013" s="7">
        <v>449</v>
      </c>
      <c r="F1013" s="8">
        <v>1300</v>
      </c>
      <c r="G1013" s="9">
        <v>0.65</v>
      </c>
      <c r="H1013" s="7">
        <v>4.2</v>
      </c>
      <c r="I1013" s="8">
        <v>4959</v>
      </c>
      <c r="J1013" s="7" t="s">
        <v>3595</v>
      </c>
      <c r="K1013" s="7" t="s">
        <v>3596</v>
      </c>
    </row>
    <row r="1014" spans="1:11" x14ac:dyDescent="0.3">
      <c r="A1014" s="7" t="s">
        <v>3597</v>
      </c>
      <c r="B1014" s="7" t="s">
        <v>3598</v>
      </c>
      <c r="C1014" s="7"/>
      <c r="D1014" s="7" t="s">
        <v>2179</v>
      </c>
      <c r="E1014" s="7">
        <v>380</v>
      </c>
      <c r="F1014" s="7">
        <v>400</v>
      </c>
      <c r="G1014" s="9">
        <v>0.05</v>
      </c>
      <c r="H1014" s="7">
        <v>4.4000000000000004</v>
      </c>
      <c r="I1014" s="8">
        <v>2111</v>
      </c>
      <c r="J1014" s="7" t="s">
        <v>3599</v>
      </c>
      <c r="K1014" s="7" t="s">
        <v>3600</v>
      </c>
    </row>
    <row r="1015" spans="1:11" x14ac:dyDescent="0.3">
      <c r="A1015" s="7" t="s">
        <v>3601</v>
      </c>
      <c r="B1015" s="7" t="s">
        <v>3602</v>
      </c>
      <c r="C1015" s="7" t="s">
        <v>3603</v>
      </c>
      <c r="D1015" s="7" t="s">
        <v>2105</v>
      </c>
      <c r="E1015" s="7">
        <v>499</v>
      </c>
      <c r="F1015" s="8">
        <v>1399</v>
      </c>
      <c r="G1015" s="9">
        <v>0.64</v>
      </c>
      <c r="H1015" s="7">
        <v>3.9</v>
      </c>
      <c r="I1015" s="8">
        <v>1462</v>
      </c>
      <c r="J1015" s="7" t="s">
        <v>3604</v>
      </c>
      <c r="K1015" s="7" t="s">
        <v>3605</v>
      </c>
    </row>
    <row r="1016" spans="1:11" x14ac:dyDescent="0.3">
      <c r="A1016" s="7" t="s">
        <v>3606</v>
      </c>
      <c r="B1016" s="7" t="s">
        <v>3607</v>
      </c>
      <c r="C1016" s="7"/>
      <c r="D1016" s="7" t="s">
        <v>3608</v>
      </c>
      <c r="E1016" s="8">
        <v>37247</v>
      </c>
      <c r="F1016" s="8">
        <v>59890</v>
      </c>
      <c r="G1016" s="9">
        <v>0.38</v>
      </c>
      <c r="H1016" s="7">
        <v>4</v>
      </c>
      <c r="I1016" s="7">
        <v>323</v>
      </c>
      <c r="J1016" s="7" t="s">
        <v>3609</v>
      </c>
      <c r="K1016" s="7" t="s">
        <v>3610</v>
      </c>
    </row>
    <row r="1017" spans="1:11" x14ac:dyDescent="0.3">
      <c r="A1017" s="7" t="s">
        <v>3611</v>
      </c>
      <c r="B1017" s="7" t="s">
        <v>3612</v>
      </c>
      <c r="C1017" s="7"/>
      <c r="D1017" s="7" t="s">
        <v>1931</v>
      </c>
      <c r="E1017" s="7">
        <v>849</v>
      </c>
      <c r="F1017" s="8">
        <v>2490</v>
      </c>
      <c r="G1017" s="9">
        <v>0.66</v>
      </c>
      <c r="H1017" s="7">
        <v>4.2</v>
      </c>
      <c r="I1017" s="8">
        <v>91188</v>
      </c>
      <c r="J1017" s="7" t="s">
        <v>3613</v>
      </c>
      <c r="K1017" s="7" t="s">
        <v>3614</v>
      </c>
    </row>
    <row r="1018" spans="1:11" x14ac:dyDescent="0.3">
      <c r="A1018" s="7" t="s">
        <v>3615</v>
      </c>
      <c r="B1018" s="7" t="s">
        <v>3616</v>
      </c>
      <c r="C1018" s="7"/>
      <c r="D1018" s="7" t="s">
        <v>2650</v>
      </c>
      <c r="E1018" s="7">
        <v>799</v>
      </c>
      <c r="F1018" s="8">
        <v>1999</v>
      </c>
      <c r="G1018" s="9">
        <v>0.6</v>
      </c>
      <c r="H1018" s="7">
        <v>3.7</v>
      </c>
      <c r="I1018" s="7">
        <v>418</v>
      </c>
      <c r="J1018" s="7" t="s">
        <v>3617</v>
      </c>
      <c r="K1018" s="7" t="s">
        <v>3618</v>
      </c>
    </row>
    <row r="1019" spans="1:11" x14ac:dyDescent="0.3">
      <c r="A1019" s="7" t="s">
        <v>2082</v>
      </c>
      <c r="B1019" s="7" t="s">
        <v>2083</v>
      </c>
      <c r="C1019" s="7"/>
      <c r="D1019" s="7" t="s">
        <v>1707</v>
      </c>
      <c r="E1019" s="8">
        <v>2599</v>
      </c>
      <c r="F1019" s="8">
        <v>6999</v>
      </c>
      <c r="G1019" s="9">
        <v>0.63</v>
      </c>
      <c r="H1019" s="7">
        <v>4.5</v>
      </c>
      <c r="I1019" s="8">
        <v>1526</v>
      </c>
      <c r="J1019" s="7" t="s">
        <v>2084</v>
      </c>
      <c r="K1019" s="7" t="s">
        <v>2085</v>
      </c>
    </row>
    <row r="1020" spans="1:11" x14ac:dyDescent="0.3">
      <c r="A1020" s="7" t="s">
        <v>394</v>
      </c>
      <c r="B1020" s="7" t="s">
        <v>395</v>
      </c>
      <c r="C1020" s="7"/>
      <c r="D1020" s="7" t="s">
        <v>14</v>
      </c>
      <c r="E1020" s="7">
        <v>199</v>
      </c>
      <c r="F1020" s="7">
        <v>999</v>
      </c>
      <c r="G1020" s="9">
        <v>0.8</v>
      </c>
      <c r="H1020" s="7">
        <v>4.5</v>
      </c>
      <c r="I1020" s="7">
        <v>127</v>
      </c>
      <c r="J1020" s="7" t="s">
        <v>397</v>
      </c>
      <c r="K1020" s="7" t="s">
        <v>398</v>
      </c>
    </row>
    <row r="1021" spans="1:11" x14ac:dyDescent="0.3">
      <c r="A1021" s="7" t="s">
        <v>403</v>
      </c>
      <c r="B1021" s="7" t="s">
        <v>404</v>
      </c>
      <c r="C1021" s="7"/>
      <c r="D1021" s="7" t="s">
        <v>54</v>
      </c>
      <c r="E1021" s="7">
        <v>269</v>
      </c>
      <c r="F1021" s="7">
        <v>800</v>
      </c>
      <c r="G1021" s="9">
        <v>0.66</v>
      </c>
      <c r="H1021" s="7">
        <v>3.6</v>
      </c>
      <c r="I1021" s="8">
        <v>10134</v>
      </c>
      <c r="J1021" s="7" t="s">
        <v>405</v>
      </c>
      <c r="K1021" s="7" t="s">
        <v>406</v>
      </c>
    </row>
    <row r="1022" spans="1:11" x14ac:dyDescent="0.3">
      <c r="A1022" s="7" t="s">
        <v>3619</v>
      </c>
      <c r="B1022" s="7" t="s">
        <v>3620</v>
      </c>
      <c r="C1022" s="7"/>
      <c r="D1022" s="7" t="s">
        <v>2502</v>
      </c>
      <c r="E1022" s="7">
        <v>298</v>
      </c>
      <c r="F1022" s="7">
        <v>999</v>
      </c>
      <c r="G1022" s="9">
        <v>0.7</v>
      </c>
      <c r="H1022" s="7">
        <v>4.3</v>
      </c>
      <c r="I1022" s="8">
        <v>1552</v>
      </c>
      <c r="J1022" s="7" t="s">
        <v>3621</v>
      </c>
      <c r="K1022" s="7" t="s">
        <v>3622</v>
      </c>
    </row>
    <row r="1023" spans="1:11" x14ac:dyDescent="0.3">
      <c r="A1023" s="7" t="s">
        <v>3623</v>
      </c>
      <c r="B1023" s="7" t="s">
        <v>3624</v>
      </c>
      <c r="C1023" s="7"/>
      <c r="D1023" s="7" t="s">
        <v>2650</v>
      </c>
      <c r="E1023" s="8">
        <v>1499</v>
      </c>
      <c r="F1023" s="8">
        <v>2999</v>
      </c>
      <c r="G1023" s="9">
        <v>0.5</v>
      </c>
      <c r="H1023" s="7">
        <v>4.0999999999999996</v>
      </c>
      <c r="I1023" s="8">
        <v>25262</v>
      </c>
      <c r="J1023" s="7" t="s">
        <v>3625</v>
      </c>
      <c r="K1023" s="7" t="s">
        <v>3626</v>
      </c>
    </row>
    <row r="1024" spans="1:11" x14ac:dyDescent="0.3">
      <c r="A1024" s="7" t="s">
        <v>3627</v>
      </c>
      <c r="B1024" s="7" t="s">
        <v>3628</v>
      </c>
      <c r="C1024" s="7"/>
      <c r="D1024" s="7" t="s">
        <v>3629</v>
      </c>
      <c r="E1024" s="7">
        <v>649</v>
      </c>
      <c r="F1024" s="8">
        <v>1245</v>
      </c>
      <c r="G1024" s="9">
        <v>0.48</v>
      </c>
      <c r="H1024" s="7">
        <v>3.9</v>
      </c>
      <c r="I1024" s="8">
        <v>123365</v>
      </c>
      <c r="J1024" s="7" t="s">
        <v>3630</v>
      </c>
      <c r="K1024" s="7" t="s">
        <v>3631</v>
      </c>
    </row>
    <row r="1025" spans="1:11" x14ac:dyDescent="0.3">
      <c r="A1025" s="7" t="s">
        <v>3632</v>
      </c>
      <c r="B1025" s="7" t="s">
        <v>3633</v>
      </c>
      <c r="C1025" s="7"/>
      <c r="D1025" s="7" t="s">
        <v>3634</v>
      </c>
      <c r="E1025" s="8">
        <v>1199</v>
      </c>
      <c r="F1025" s="8">
        <v>1695</v>
      </c>
      <c r="G1025" s="9">
        <v>0.28999999999999998</v>
      </c>
      <c r="H1025" s="7">
        <v>3.6</v>
      </c>
      <c r="I1025" s="8">
        <v>13300</v>
      </c>
      <c r="J1025" s="7" t="s">
        <v>3635</v>
      </c>
      <c r="K1025" s="7" t="s">
        <v>3636</v>
      </c>
    </row>
    <row r="1026" spans="1:11" x14ac:dyDescent="0.3">
      <c r="A1026" s="7" t="s">
        <v>3637</v>
      </c>
      <c r="B1026" s="7" t="s">
        <v>3638</v>
      </c>
      <c r="C1026" s="7"/>
      <c r="D1026" s="7" t="s">
        <v>3639</v>
      </c>
      <c r="E1026" s="8">
        <v>1199</v>
      </c>
      <c r="F1026" s="8">
        <v>2000</v>
      </c>
      <c r="G1026" s="9">
        <v>0.4</v>
      </c>
      <c r="H1026" s="7">
        <v>4</v>
      </c>
      <c r="I1026" s="8">
        <v>18543</v>
      </c>
      <c r="J1026" s="7" t="s">
        <v>3640</v>
      </c>
      <c r="K1026" s="7" t="s">
        <v>3641</v>
      </c>
    </row>
    <row r="1027" spans="1:11" x14ac:dyDescent="0.3">
      <c r="A1027" s="7" t="s">
        <v>3642</v>
      </c>
      <c r="B1027" s="7" t="s">
        <v>3643</v>
      </c>
      <c r="C1027" s="7"/>
      <c r="D1027" s="7" t="s">
        <v>3644</v>
      </c>
      <c r="E1027" s="7">
        <v>455</v>
      </c>
      <c r="F1027" s="7">
        <v>999</v>
      </c>
      <c r="G1027" s="9">
        <v>0.54</v>
      </c>
      <c r="H1027" s="7">
        <v>4.0999999999999996</v>
      </c>
      <c r="I1027" s="8">
        <v>3578</v>
      </c>
      <c r="J1027" s="7" t="s">
        <v>3645</v>
      </c>
      <c r="K1027" s="7" t="s">
        <v>3646</v>
      </c>
    </row>
    <row r="1028" spans="1:11" x14ac:dyDescent="0.3">
      <c r="A1028" s="7" t="s">
        <v>3647</v>
      </c>
      <c r="B1028" s="7" t="s">
        <v>3648</v>
      </c>
      <c r="C1028" s="7"/>
      <c r="D1028" s="7" t="s">
        <v>3649</v>
      </c>
      <c r="E1028" s="7">
        <v>199</v>
      </c>
      <c r="F1028" s="8">
        <v>1999</v>
      </c>
      <c r="G1028" s="9">
        <v>0.9</v>
      </c>
      <c r="H1028" s="7">
        <v>3.7</v>
      </c>
      <c r="I1028" s="8">
        <v>2031</v>
      </c>
      <c r="J1028" s="7" t="s">
        <v>3650</v>
      </c>
      <c r="K1028" s="7" t="s">
        <v>3651</v>
      </c>
    </row>
    <row r="1029" spans="1:11" x14ac:dyDescent="0.3">
      <c r="A1029" s="7" t="s">
        <v>3652</v>
      </c>
      <c r="B1029" s="7" t="s">
        <v>3653</v>
      </c>
      <c r="C1029" s="7"/>
      <c r="D1029" s="7" t="s">
        <v>3649</v>
      </c>
      <c r="E1029" s="7">
        <v>293</v>
      </c>
      <c r="F1029" s="7">
        <v>499</v>
      </c>
      <c r="G1029" s="9">
        <v>0.41</v>
      </c>
      <c r="H1029" s="7">
        <v>3.9</v>
      </c>
      <c r="I1029" s="8">
        <v>44994</v>
      </c>
      <c r="J1029" s="7" t="s">
        <v>3654</v>
      </c>
      <c r="K1029" s="7" t="s">
        <v>3655</v>
      </c>
    </row>
    <row r="1030" spans="1:11" x14ac:dyDescent="0.3">
      <c r="A1030" s="7" t="s">
        <v>3656</v>
      </c>
      <c r="B1030" s="7" t="s">
        <v>3657</v>
      </c>
      <c r="C1030" s="7"/>
      <c r="D1030" s="7" t="s">
        <v>3658</v>
      </c>
      <c r="E1030" s="7">
        <v>199</v>
      </c>
      <c r="F1030" s="7">
        <v>495</v>
      </c>
      <c r="G1030" s="9">
        <v>0.6</v>
      </c>
      <c r="H1030" s="7">
        <v>4.0999999999999996</v>
      </c>
      <c r="I1030" s="8">
        <v>270563</v>
      </c>
      <c r="J1030" s="7" t="s">
        <v>3659</v>
      </c>
      <c r="K1030" s="7" t="s">
        <v>3660</v>
      </c>
    </row>
    <row r="1031" spans="1:11" x14ac:dyDescent="0.3">
      <c r="A1031" s="7" t="s">
        <v>3661</v>
      </c>
      <c r="B1031" s="7" t="s">
        <v>3662</v>
      </c>
      <c r="C1031" s="7"/>
      <c r="D1031" s="7" t="s">
        <v>3629</v>
      </c>
      <c r="E1031" s="7">
        <v>749</v>
      </c>
      <c r="F1031" s="8">
        <v>1245</v>
      </c>
      <c r="G1031" s="9">
        <v>0.4</v>
      </c>
      <c r="H1031" s="7">
        <v>3.9</v>
      </c>
      <c r="I1031" s="8">
        <v>31783</v>
      </c>
      <c r="J1031" s="7" t="s">
        <v>3663</v>
      </c>
      <c r="K1031" s="7" t="s">
        <v>3664</v>
      </c>
    </row>
    <row r="1032" spans="1:11" x14ac:dyDescent="0.3">
      <c r="A1032" s="7" t="s">
        <v>3665</v>
      </c>
      <c r="B1032" s="7" t="s">
        <v>3666</v>
      </c>
      <c r="C1032" s="7"/>
      <c r="D1032" s="7" t="s">
        <v>3634</v>
      </c>
      <c r="E1032" s="8">
        <v>1399</v>
      </c>
      <c r="F1032" s="8">
        <v>1549</v>
      </c>
      <c r="G1032" s="9">
        <v>0.1</v>
      </c>
      <c r="H1032" s="7">
        <v>3.9</v>
      </c>
      <c r="I1032" s="8">
        <v>2602</v>
      </c>
      <c r="J1032" s="7" t="s">
        <v>3667</v>
      </c>
      <c r="K1032" s="7" t="s">
        <v>3668</v>
      </c>
    </row>
    <row r="1033" spans="1:11" x14ac:dyDescent="0.3">
      <c r="A1033" s="7" t="s">
        <v>3669</v>
      </c>
      <c r="B1033" s="7" t="s">
        <v>3670</v>
      </c>
      <c r="C1033" s="7"/>
      <c r="D1033" s="7" t="s">
        <v>3629</v>
      </c>
      <c r="E1033" s="7">
        <v>749</v>
      </c>
      <c r="F1033" s="8">
        <v>1445</v>
      </c>
      <c r="G1033" s="9">
        <v>0.48</v>
      </c>
      <c r="H1033" s="7">
        <v>3.9</v>
      </c>
      <c r="I1033" s="8">
        <v>63350</v>
      </c>
      <c r="J1033" s="7" t="s">
        <v>3671</v>
      </c>
      <c r="K1033" s="7" t="s">
        <v>3672</v>
      </c>
    </row>
    <row r="1034" spans="1:11" x14ac:dyDescent="0.3">
      <c r="A1034" s="7" t="s">
        <v>3673</v>
      </c>
      <c r="B1034" s="7" t="s">
        <v>3674</v>
      </c>
      <c r="C1034" s="7"/>
      <c r="D1034" s="7" t="s">
        <v>3675</v>
      </c>
      <c r="E1034" s="8">
        <v>1699</v>
      </c>
      <c r="F1034" s="8">
        <v>3193</v>
      </c>
      <c r="G1034" s="9">
        <v>0.47</v>
      </c>
      <c r="H1034" s="7">
        <v>3.8</v>
      </c>
      <c r="I1034" s="8">
        <v>54032</v>
      </c>
      <c r="J1034" s="7" t="s">
        <v>3676</v>
      </c>
      <c r="K1034" s="7" t="s">
        <v>3677</v>
      </c>
    </row>
    <row r="1035" spans="1:11" x14ac:dyDescent="0.3">
      <c r="A1035" s="7" t="s">
        <v>3678</v>
      </c>
      <c r="B1035" s="7" t="s">
        <v>3679</v>
      </c>
      <c r="C1035" s="7"/>
      <c r="D1035" s="7" t="s">
        <v>3629</v>
      </c>
      <c r="E1035" s="8">
        <v>1043</v>
      </c>
      <c r="F1035" s="8">
        <v>1345</v>
      </c>
      <c r="G1035" s="9">
        <v>0.22</v>
      </c>
      <c r="H1035" s="7">
        <v>3.8</v>
      </c>
      <c r="I1035" s="8">
        <v>15592</v>
      </c>
      <c r="J1035" s="7" t="s">
        <v>3680</v>
      </c>
      <c r="K1035" s="7" t="s">
        <v>3681</v>
      </c>
    </row>
    <row r="1036" spans="1:11" x14ac:dyDescent="0.3">
      <c r="A1036" s="7" t="s">
        <v>3682</v>
      </c>
      <c r="B1036" s="7" t="s">
        <v>3683</v>
      </c>
      <c r="C1036" s="7"/>
      <c r="D1036" s="7" t="s">
        <v>3644</v>
      </c>
      <c r="E1036" s="7">
        <v>499</v>
      </c>
      <c r="F1036" s="7">
        <v>999</v>
      </c>
      <c r="G1036" s="9">
        <v>0.5</v>
      </c>
      <c r="H1036" s="7">
        <v>4.0999999999999996</v>
      </c>
      <c r="I1036" s="8">
        <v>4859</v>
      </c>
      <c r="J1036" s="7" t="s">
        <v>3684</v>
      </c>
      <c r="K1036" s="7" t="s">
        <v>3685</v>
      </c>
    </row>
    <row r="1037" spans="1:11" x14ac:dyDescent="0.3">
      <c r="A1037" s="7" t="s">
        <v>3686</v>
      </c>
      <c r="B1037" s="7" t="s">
        <v>3687</v>
      </c>
      <c r="C1037" s="7"/>
      <c r="D1037" s="7" t="s">
        <v>3639</v>
      </c>
      <c r="E1037" s="8">
        <v>1464</v>
      </c>
      <c r="F1037" s="8">
        <v>1650</v>
      </c>
      <c r="G1037" s="9">
        <v>0.11</v>
      </c>
      <c r="H1037" s="7">
        <v>4.0999999999999996</v>
      </c>
      <c r="I1037" s="8">
        <v>14120</v>
      </c>
      <c r="J1037" s="7" t="s">
        <v>3688</v>
      </c>
      <c r="K1037" s="7" t="s">
        <v>3689</v>
      </c>
    </row>
    <row r="1038" spans="1:11" x14ac:dyDescent="0.3">
      <c r="A1038" s="7" t="s">
        <v>3690</v>
      </c>
      <c r="B1038" s="7" t="s">
        <v>3691</v>
      </c>
      <c r="C1038" s="7"/>
      <c r="D1038" s="7" t="s">
        <v>3692</v>
      </c>
      <c r="E1038" s="7">
        <v>249</v>
      </c>
      <c r="F1038" s="7">
        <v>499</v>
      </c>
      <c r="G1038" s="9">
        <v>0.5</v>
      </c>
      <c r="H1038" s="7">
        <v>3.3</v>
      </c>
      <c r="I1038" s="8">
        <v>8427</v>
      </c>
      <c r="J1038" s="7" t="s">
        <v>3693</v>
      </c>
      <c r="K1038" s="7" t="s">
        <v>3694</v>
      </c>
    </row>
    <row r="1039" spans="1:11" x14ac:dyDescent="0.3">
      <c r="A1039" s="7" t="s">
        <v>3695</v>
      </c>
      <c r="B1039" s="7" t="s">
        <v>3696</v>
      </c>
      <c r="C1039" s="7"/>
      <c r="D1039" s="7" t="s">
        <v>3697</v>
      </c>
      <c r="E1039" s="7">
        <v>625</v>
      </c>
      <c r="F1039" s="8">
        <v>1400</v>
      </c>
      <c r="G1039" s="9">
        <v>0.55000000000000004</v>
      </c>
      <c r="H1039" s="7">
        <v>4.2</v>
      </c>
      <c r="I1039" s="8">
        <v>23316</v>
      </c>
      <c r="J1039" s="7" t="s">
        <v>3698</v>
      </c>
      <c r="K1039" s="7" t="s">
        <v>3699</v>
      </c>
    </row>
    <row r="1040" spans="1:11" x14ac:dyDescent="0.3">
      <c r="A1040" s="7" t="s">
        <v>3700</v>
      </c>
      <c r="B1040" s="7" t="s">
        <v>3701</v>
      </c>
      <c r="C1040" s="7"/>
      <c r="D1040" s="7" t="s">
        <v>3702</v>
      </c>
      <c r="E1040" s="8">
        <v>1290</v>
      </c>
      <c r="F1040" s="8">
        <v>2500</v>
      </c>
      <c r="G1040" s="9">
        <v>0.48</v>
      </c>
      <c r="H1040" s="7">
        <v>4</v>
      </c>
      <c r="I1040" s="8">
        <v>6530</v>
      </c>
      <c r="J1040" s="7" t="s">
        <v>3703</v>
      </c>
      <c r="K1040" s="7" t="s">
        <v>3704</v>
      </c>
    </row>
    <row r="1041" spans="1:11" x14ac:dyDescent="0.3">
      <c r="A1041" s="7" t="s">
        <v>3705</v>
      </c>
      <c r="B1041" s="7" t="s">
        <v>3706</v>
      </c>
      <c r="C1041" s="7"/>
      <c r="D1041" s="7" t="s">
        <v>3707</v>
      </c>
      <c r="E1041" s="8">
        <v>3600</v>
      </c>
      <c r="F1041" s="8">
        <v>6190</v>
      </c>
      <c r="G1041" s="9">
        <v>0.42</v>
      </c>
      <c r="H1041" s="7">
        <v>4.3</v>
      </c>
      <c r="I1041" s="8">
        <v>11924</v>
      </c>
      <c r="J1041" s="7" t="s">
        <v>3708</v>
      </c>
      <c r="K1041" s="7" t="s">
        <v>3709</v>
      </c>
    </row>
    <row r="1042" spans="1:11" x14ac:dyDescent="0.3">
      <c r="A1042" s="7" t="s">
        <v>3710</v>
      </c>
      <c r="B1042" s="7" t="s">
        <v>3711</v>
      </c>
      <c r="C1042" s="7"/>
      <c r="D1042" s="7" t="s">
        <v>3712</v>
      </c>
      <c r="E1042" s="8">
        <v>6549</v>
      </c>
      <c r="F1042" s="8">
        <v>13999</v>
      </c>
      <c r="G1042" s="9">
        <v>0.53</v>
      </c>
      <c r="H1042" s="7">
        <v>4</v>
      </c>
      <c r="I1042" s="8">
        <v>2961</v>
      </c>
      <c r="J1042" s="7" t="s">
        <v>3713</v>
      </c>
      <c r="K1042" s="7" t="s">
        <v>3714</v>
      </c>
    </row>
    <row r="1043" spans="1:11" x14ac:dyDescent="0.3">
      <c r="A1043" s="7" t="s">
        <v>3715</v>
      </c>
      <c r="B1043" s="7" t="s">
        <v>3716</v>
      </c>
      <c r="C1043" s="7"/>
      <c r="D1043" s="7" t="s">
        <v>3629</v>
      </c>
      <c r="E1043" s="8">
        <v>1625</v>
      </c>
      <c r="F1043" s="8">
        <v>2995</v>
      </c>
      <c r="G1043" s="9">
        <v>0.46</v>
      </c>
      <c r="H1043" s="7">
        <v>4.5</v>
      </c>
      <c r="I1043" s="8">
        <v>23484</v>
      </c>
      <c r="J1043" s="7" t="s">
        <v>3717</v>
      </c>
      <c r="K1043" s="7" t="s">
        <v>3718</v>
      </c>
    </row>
    <row r="1044" spans="1:11" x14ac:dyDescent="0.3">
      <c r="A1044" s="7" t="s">
        <v>3719</v>
      </c>
      <c r="B1044" s="7" t="s">
        <v>3720</v>
      </c>
      <c r="C1044" s="7"/>
      <c r="D1044" s="7" t="s">
        <v>3707</v>
      </c>
      <c r="E1044" s="8">
        <v>2599</v>
      </c>
      <c r="F1044" s="8">
        <v>5890</v>
      </c>
      <c r="G1044" s="9">
        <v>0.56000000000000005</v>
      </c>
      <c r="H1044" s="7">
        <v>4.0999999999999996</v>
      </c>
      <c r="I1044" s="8">
        <v>21783</v>
      </c>
      <c r="J1044" s="7" t="s">
        <v>3721</v>
      </c>
      <c r="K1044" s="7" t="s">
        <v>3722</v>
      </c>
    </row>
    <row r="1045" spans="1:11" x14ac:dyDescent="0.3">
      <c r="A1045" s="7" t="s">
        <v>3723</v>
      </c>
      <c r="B1045" s="7" t="s">
        <v>3724</v>
      </c>
      <c r="C1045" s="7"/>
      <c r="D1045" s="7" t="s">
        <v>3725</v>
      </c>
      <c r="E1045" s="8">
        <v>1199</v>
      </c>
      <c r="F1045" s="8">
        <v>2000</v>
      </c>
      <c r="G1045" s="9">
        <v>0.4</v>
      </c>
      <c r="H1045" s="7">
        <v>4</v>
      </c>
      <c r="I1045" s="8">
        <v>14030</v>
      </c>
      <c r="J1045" s="7" t="s">
        <v>3726</v>
      </c>
      <c r="K1045" s="7" t="s">
        <v>3727</v>
      </c>
    </row>
    <row r="1046" spans="1:11" x14ac:dyDescent="0.3">
      <c r="A1046" s="7" t="s">
        <v>3728</v>
      </c>
      <c r="B1046" s="7" t="s">
        <v>3729</v>
      </c>
      <c r="C1046" s="7"/>
      <c r="D1046" s="7" t="s">
        <v>3730</v>
      </c>
      <c r="E1046" s="8">
        <v>5499</v>
      </c>
      <c r="F1046" s="8">
        <v>13150</v>
      </c>
      <c r="G1046" s="9">
        <v>0.57999999999999996</v>
      </c>
      <c r="H1046" s="7">
        <v>4.2</v>
      </c>
      <c r="I1046" s="8">
        <v>6398</v>
      </c>
      <c r="J1046" s="7" t="s">
        <v>3731</v>
      </c>
      <c r="K1046" s="7" t="s">
        <v>3732</v>
      </c>
    </row>
    <row r="1047" spans="1:11" x14ac:dyDescent="0.3">
      <c r="A1047" s="7" t="s">
        <v>3733</v>
      </c>
      <c r="B1047" s="7" t="s">
        <v>3734</v>
      </c>
      <c r="C1047" s="7"/>
      <c r="D1047" s="7" t="s">
        <v>3702</v>
      </c>
      <c r="E1047" s="8">
        <v>1299</v>
      </c>
      <c r="F1047" s="8">
        <v>3500</v>
      </c>
      <c r="G1047" s="9">
        <v>0.63</v>
      </c>
      <c r="H1047" s="7">
        <v>3.8</v>
      </c>
      <c r="I1047" s="8">
        <v>44050</v>
      </c>
      <c r="J1047" s="7" t="s">
        <v>3735</v>
      </c>
      <c r="K1047" s="7" t="s">
        <v>3736</v>
      </c>
    </row>
    <row r="1048" spans="1:11" x14ac:dyDescent="0.3">
      <c r="A1048" s="7" t="s">
        <v>3737</v>
      </c>
      <c r="B1048" s="7" t="s">
        <v>3738</v>
      </c>
      <c r="C1048" s="7"/>
      <c r="D1048" s="7" t="s">
        <v>3697</v>
      </c>
      <c r="E1048" s="7">
        <v>599</v>
      </c>
      <c r="F1048" s="7">
        <v>785</v>
      </c>
      <c r="G1048" s="9">
        <v>0.24</v>
      </c>
      <c r="H1048" s="7">
        <v>4.2</v>
      </c>
      <c r="I1048" s="8">
        <v>24247</v>
      </c>
      <c r="J1048" s="7" t="s">
        <v>3739</v>
      </c>
      <c r="K1048" s="7" t="s">
        <v>3740</v>
      </c>
    </row>
    <row r="1049" spans="1:11" x14ac:dyDescent="0.3">
      <c r="A1049" s="7" t="s">
        <v>3741</v>
      </c>
      <c r="B1049" s="7" t="s">
        <v>3742</v>
      </c>
      <c r="C1049" s="7"/>
      <c r="D1049" s="7" t="s">
        <v>3702</v>
      </c>
      <c r="E1049" s="8">
        <v>1999</v>
      </c>
      <c r="F1049" s="8">
        <v>3210</v>
      </c>
      <c r="G1049" s="9">
        <v>0.38</v>
      </c>
      <c r="H1049" s="7">
        <v>4.2</v>
      </c>
      <c r="I1049" s="8">
        <v>41349</v>
      </c>
      <c r="J1049" s="7" t="s">
        <v>3743</v>
      </c>
      <c r="K1049" s="7" t="s">
        <v>3744</v>
      </c>
    </row>
    <row r="1050" spans="1:11" x14ac:dyDescent="0.3">
      <c r="A1050" s="7" t="s">
        <v>3745</v>
      </c>
      <c r="B1050" s="7" t="s">
        <v>3746</v>
      </c>
      <c r="C1050" s="7"/>
      <c r="D1050" s="7" t="s">
        <v>3725</v>
      </c>
      <c r="E1050" s="7">
        <v>549</v>
      </c>
      <c r="F1050" s="8">
        <v>1000</v>
      </c>
      <c r="G1050" s="9">
        <v>0.45</v>
      </c>
      <c r="H1050" s="7">
        <v>3.6</v>
      </c>
      <c r="I1050" s="8">
        <v>1074</v>
      </c>
      <c r="J1050" s="7" t="s">
        <v>3747</v>
      </c>
      <c r="K1050" s="7" t="s">
        <v>3748</v>
      </c>
    </row>
    <row r="1051" spans="1:11" x14ac:dyDescent="0.3">
      <c r="A1051" s="7" t="s">
        <v>3749</v>
      </c>
      <c r="B1051" s="7" t="s">
        <v>3750</v>
      </c>
      <c r="C1051" s="7"/>
      <c r="D1051" s="7" t="s">
        <v>3634</v>
      </c>
      <c r="E1051" s="7">
        <v>999</v>
      </c>
      <c r="F1051" s="8">
        <v>2000</v>
      </c>
      <c r="G1051" s="9">
        <v>0.5</v>
      </c>
      <c r="H1051" s="7">
        <v>3.8</v>
      </c>
      <c r="I1051" s="8">
        <v>1163</v>
      </c>
      <c r="J1051" s="7" t="s">
        <v>3751</v>
      </c>
      <c r="K1051" s="7" t="s">
        <v>3752</v>
      </c>
    </row>
    <row r="1052" spans="1:11" x14ac:dyDescent="0.3">
      <c r="A1052" s="7" t="s">
        <v>3753</v>
      </c>
      <c r="B1052" s="7" t="s">
        <v>3754</v>
      </c>
      <c r="C1052" s="7"/>
      <c r="D1052" s="7" t="s">
        <v>3644</v>
      </c>
      <c r="E1052" s="7">
        <v>398</v>
      </c>
      <c r="F1052" s="8">
        <v>1999</v>
      </c>
      <c r="G1052" s="9">
        <v>0.8</v>
      </c>
      <c r="H1052" s="7">
        <v>4.0999999999999996</v>
      </c>
      <c r="I1052" s="7">
        <v>257</v>
      </c>
      <c r="J1052" s="7" t="s">
        <v>3755</v>
      </c>
      <c r="K1052" s="7" t="s">
        <v>3756</v>
      </c>
    </row>
    <row r="1053" spans="1:11" x14ac:dyDescent="0.3">
      <c r="A1053" s="7" t="s">
        <v>3757</v>
      </c>
      <c r="B1053" s="7" t="s">
        <v>3758</v>
      </c>
      <c r="C1053" s="7"/>
      <c r="D1053" s="7" t="s">
        <v>3759</v>
      </c>
      <c r="E1053" s="7">
        <v>539</v>
      </c>
      <c r="F1053" s="7">
        <v>720</v>
      </c>
      <c r="G1053" s="9">
        <v>0.25</v>
      </c>
      <c r="H1053" s="7">
        <v>4.0999999999999996</v>
      </c>
      <c r="I1053" s="8">
        <v>36017</v>
      </c>
      <c r="J1053" s="7" t="s">
        <v>3760</v>
      </c>
      <c r="K1053" s="7" t="s">
        <v>3761</v>
      </c>
    </row>
    <row r="1054" spans="1:11" x14ac:dyDescent="0.3">
      <c r="A1054" s="7" t="s">
        <v>3762</v>
      </c>
      <c r="B1054" s="7" t="s">
        <v>3763</v>
      </c>
      <c r="C1054" s="7"/>
      <c r="D1054" s="7" t="s">
        <v>3629</v>
      </c>
      <c r="E1054" s="7">
        <v>699</v>
      </c>
      <c r="F1054" s="8">
        <v>1595</v>
      </c>
      <c r="G1054" s="9">
        <v>0.56000000000000005</v>
      </c>
      <c r="H1054" s="7">
        <v>4.0999999999999996</v>
      </c>
      <c r="I1054" s="8">
        <v>8090</v>
      </c>
      <c r="J1054" s="7" t="s">
        <v>3764</v>
      </c>
      <c r="K1054" s="7" t="s">
        <v>3765</v>
      </c>
    </row>
    <row r="1055" spans="1:11" x14ac:dyDescent="0.3">
      <c r="A1055" s="7" t="s">
        <v>3766</v>
      </c>
      <c r="B1055" s="7" t="s">
        <v>3767</v>
      </c>
      <c r="C1055" s="7"/>
      <c r="D1055" s="7" t="s">
        <v>3675</v>
      </c>
      <c r="E1055" s="8">
        <v>2148</v>
      </c>
      <c r="F1055" s="8">
        <v>3645</v>
      </c>
      <c r="G1055" s="9">
        <v>0.41</v>
      </c>
      <c r="H1055" s="7">
        <v>4.0999999999999996</v>
      </c>
      <c r="I1055" s="8">
        <v>31388</v>
      </c>
      <c r="J1055" s="7" t="s">
        <v>3768</v>
      </c>
      <c r="K1055" s="7" t="s">
        <v>3769</v>
      </c>
    </row>
    <row r="1056" spans="1:11" x14ac:dyDescent="0.3">
      <c r="A1056" s="7" t="s">
        <v>3770</v>
      </c>
      <c r="B1056" s="7" t="s">
        <v>3771</v>
      </c>
      <c r="C1056" s="7"/>
      <c r="D1056" s="7" t="s">
        <v>3772</v>
      </c>
      <c r="E1056" s="8">
        <v>3599</v>
      </c>
      <c r="F1056" s="8">
        <v>7950</v>
      </c>
      <c r="G1056" s="9">
        <v>0.55000000000000004</v>
      </c>
      <c r="H1056" s="7">
        <v>4.2</v>
      </c>
      <c r="I1056" s="7">
        <v>136</v>
      </c>
      <c r="J1056" s="7" t="s">
        <v>3773</v>
      </c>
      <c r="K1056" s="7" t="s">
        <v>3774</v>
      </c>
    </row>
    <row r="1057" spans="1:11" x14ac:dyDescent="0.3">
      <c r="A1057" s="7" t="s">
        <v>3775</v>
      </c>
      <c r="B1057" s="7" t="s">
        <v>3776</v>
      </c>
      <c r="C1057" s="7"/>
      <c r="D1057" s="7" t="s">
        <v>3777</v>
      </c>
      <c r="E1057" s="7">
        <v>351</v>
      </c>
      <c r="F1057" s="7">
        <v>999</v>
      </c>
      <c r="G1057" s="9">
        <v>0.65</v>
      </c>
      <c r="H1057" s="7">
        <v>4</v>
      </c>
      <c r="I1057" s="8">
        <v>5380</v>
      </c>
      <c r="J1057" s="7" t="s">
        <v>3778</v>
      </c>
      <c r="K1057" s="7" t="s">
        <v>3779</v>
      </c>
    </row>
    <row r="1058" spans="1:11" x14ac:dyDescent="0.3">
      <c r="A1058" s="7" t="s">
        <v>3780</v>
      </c>
      <c r="B1058" s="7" t="s">
        <v>3781</v>
      </c>
      <c r="C1058" s="7"/>
      <c r="D1058" s="7" t="s">
        <v>3782</v>
      </c>
      <c r="E1058" s="8">
        <v>1614</v>
      </c>
      <c r="F1058" s="8">
        <v>1745</v>
      </c>
      <c r="G1058" s="9">
        <v>0.08</v>
      </c>
      <c r="H1058" s="7">
        <v>4.3</v>
      </c>
      <c r="I1058" s="8">
        <v>37974</v>
      </c>
      <c r="J1058" s="7" t="s">
        <v>3783</v>
      </c>
      <c r="K1058" s="7" t="s">
        <v>3784</v>
      </c>
    </row>
    <row r="1059" spans="1:11" x14ac:dyDescent="0.3">
      <c r="A1059" s="7" t="s">
        <v>3785</v>
      </c>
      <c r="B1059" s="7" t="s">
        <v>3786</v>
      </c>
      <c r="C1059" s="7"/>
      <c r="D1059" s="7" t="s">
        <v>3759</v>
      </c>
      <c r="E1059" s="7">
        <v>719</v>
      </c>
      <c r="F1059" s="8">
        <v>1295</v>
      </c>
      <c r="G1059" s="9">
        <v>0.44</v>
      </c>
      <c r="H1059" s="7">
        <v>4.2</v>
      </c>
      <c r="I1059" s="8">
        <v>17218</v>
      </c>
      <c r="J1059" s="7" t="s">
        <v>3787</v>
      </c>
      <c r="K1059" s="7" t="s">
        <v>3788</v>
      </c>
    </row>
    <row r="1060" spans="1:11" x14ac:dyDescent="0.3">
      <c r="A1060" s="7" t="s">
        <v>3789</v>
      </c>
      <c r="B1060" s="7" t="s">
        <v>3790</v>
      </c>
      <c r="C1060" s="7"/>
      <c r="D1060" s="7" t="s">
        <v>3644</v>
      </c>
      <c r="E1060" s="7">
        <v>678</v>
      </c>
      <c r="F1060" s="8">
        <v>1499</v>
      </c>
      <c r="G1060" s="9">
        <v>0.55000000000000004</v>
      </c>
      <c r="H1060" s="7">
        <v>4.2</v>
      </c>
      <c r="I1060" s="7">
        <v>900</v>
      </c>
      <c r="J1060" s="7" t="s">
        <v>3791</v>
      </c>
      <c r="K1060" s="7" t="s">
        <v>3792</v>
      </c>
    </row>
    <row r="1061" spans="1:11" x14ac:dyDescent="0.3">
      <c r="A1061" s="7" t="s">
        <v>3793</v>
      </c>
      <c r="B1061" s="7" t="s">
        <v>3794</v>
      </c>
      <c r="C1061" s="7"/>
      <c r="D1061" s="7" t="s">
        <v>3725</v>
      </c>
      <c r="E1061" s="7">
        <v>809</v>
      </c>
      <c r="F1061" s="8">
        <v>1545</v>
      </c>
      <c r="G1061" s="9">
        <v>0.48</v>
      </c>
      <c r="H1061" s="7">
        <v>3.7</v>
      </c>
      <c r="I1061" s="7">
        <v>976</v>
      </c>
      <c r="J1061" s="7" t="s">
        <v>3795</v>
      </c>
      <c r="K1061" s="7" t="s">
        <v>3796</v>
      </c>
    </row>
    <row r="1062" spans="1:11" x14ac:dyDescent="0.3">
      <c r="A1062" s="7" t="s">
        <v>3797</v>
      </c>
      <c r="B1062" s="7" t="s">
        <v>3798</v>
      </c>
      <c r="C1062" s="7"/>
      <c r="D1062" s="7" t="s">
        <v>3799</v>
      </c>
      <c r="E1062" s="8">
        <v>1969</v>
      </c>
      <c r="F1062" s="8">
        <v>5000</v>
      </c>
      <c r="G1062" s="9">
        <v>0.61</v>
      </c>
      <c r="H1062" s="7">
        <v>4.0999999999999996</v>
      </c>
      <c r="I1062" s="8">
        <v>4927</v>
      </c>
      <c r="J1062" s="7" t="s">
        <v>3800</v>
      </c>
      <c r="K1062" s="7" t="s">
        <v>3801</v>
      </c>
    </row>
    <row r="1063" spans="1:11" x14ac:dyDescent="0.3">
      <c r="A1063" s="7" t="s">
        <v>3802</v>
      </c>
      <c r="B1063" s="7" t="s">
        <v>3803</v>
      </c>
      <c r="C1063" s="7"/>
      <c r="D1063" s="7" t="s">
        <v>3644</v>
      </c>
      <c r="E1063" s="8">
        <v>1490</v>
      </c>
      <c r="F1063" s="8">
        <v>1695</v>
      </c>
      <c r="G1063" s="9">
        <v>0.12</v>
      </c>
      <c r="H1063" s="7">
        <v>4.4000000000000004</v>
      </c>
      <c r="I1063" s="8">
        <v>3543</v>
      </c>
      <c r="J1063" s="7" t="s">
        <v>3804</v>
      </c>
      <c r="K1063" s="7" t="s">
        <v>3805</v>
      </c>
    </row>
    <row r="1064" spans="1:11" x14ac:dyDescent="0.3">
      <c r="A1064" s="7" t="s">
        <v>3806</v>
      </c>
      <c r="B1064" s="7" t="s">
        <v>3807</v>
      </c>
      <c r="C1064" s="7"/>
      <c r="D1064" s="7" t="s">
        <v>3634</v>
      </c>
      <c r="E1064" s="8">
        <v>2499</v>
      </c>
      <c r="F1064" s="8">
        <v>3945</v>
      </c>
      <c r="G1064" s="9">
        <v>0.37</v>
      </c>
      <c r="H1064" s="7">
        <v>3.8</v>
      </c>
      <c r="I1064" s="8">
        <v>2732</v>
      </c>
      <c r="J1064" s="7" t="s">
        <v>3808</v>
      </c>
      <c r="K1064" s="7" t="s">
        <v>3809</v>
      </c>
    </row>
    <row r="1065" spans="1:11" x14ac:dyDescent="0.3">
      <c r="A1065" s="7" t="s">
        <v>3810</v>
      </c>
      <c r="B1065" s="7" t="s">
        <v>3811</v>
      </c>
      <c r="C1065" s="7"/>
      <c r="D1065" s="7" t="s">
        <v>3812</v>
      </c>
      <c r="E1065" s="8">
        <v>1665</v>
      </c>
      <c r="F1065" s="8">
        <v>2099</v>
      </c>
      <c r="G1065" s="9">
        <v>0.21</v>
      </c>
      <c r="H1065" s="7">
        <v>4</v>
      </c>
      <c r="I1065" s="8">
        <v>14368</v>
      </c>
      <c r="J1065" s="7" t="s">
        <v>3813</v>
      </c>
      <c r="K1065" s="7" t="s">
        <v>3814</v>
      </c>
    </row>
    <row r="1066" spans="1:11" x14ac:dyDescent="0.3">
      <c r="A1066" s="7" t="s">
        <v>3815</v>
      </c>
      <c r="B1066" s="7" t="s">
        <v>3816</v>
      </c>
      <c r="C1066" s="7"/>
      <c r="D1066" s="7" t="s">
        <v>3675</v>
      </c>
      <c r="E1066" s="8">
        <v>3229</v>
      </c>
      <c r="F1066" s="8">
        <v>5295</v>
      </c>
      <c r="G1066" s="9">
        <v>0.39</v>
      </c>
      <c r="H1066" s="7">
        <v>4.2</v>
      </c>
      <c r="I1066" s="8">
        <v>39724</v>
      </c>
      <c r="J1066" s="7" t="s">
        <v>3817</v>
      </c>
      <c r="K1066" s="7" t="s">
        <v>3818</v>
      </c>
    </row>
    <row r="1067" spans="1:11" x14ac:dyDescent="0.3">
      <c r="A1067" s="7" t="s">
        <v>3819</v>
      </c>
      <c r="B1067" s="7" t="s">
        <v>3820</v>
      </c>
      <c r="C1067" s="7"/>
      <c r="D1067" s="7" t="s">
        <v>3675</v>
      </c>
      <c r="E1067" s="8">
        <v>1799</v>
      </c>
      <c r="F1067" s="8">
        <v>3595</v>
      </c>
      <c r="G1067" s="9">
        <v>0.5</v>
      </c>
      <c r="H1067" s="7">
        <v>3.8</v>
      </c>
      <c r="I1067" s="8">
        <v>9791</v>
      </c>
      <c r="J1067" s="7" t="s">
        <v>3821</v>
      </c>
      <c r="K1067" s="7" t="s">
        <v>3822</v>
      </c>
    </row>
    <row r="1068" spans="1:11" x14ac:dyDescent="0.3">
      <c r="A1068" s="7" t="s">
        <v>3823</v>
      </c>
      <c r="B1068" s="7" t="s">
        <v>3824</v>
      </c>
      <c r="C1068" s="7"/>
      <c r="D1068" s="7" t="s">
        <v>3629</v>
      </c>
      <c r="E1068" s="8">
        <v>1260</v>
      </c>
      <c r="F1068" s="8">
        <v>1699</v>
      </c>
      <c r="G1068" s="9">
        <v>0.26</v>
      </c>
      <c r="H1068" s="7">
        <v>4.2</v>
      </c>
      <c r="I1068" s="8">
        <v>2891</v>
      </c>
      <c r="J1068" s="7" t="s">
        <v>3825</v>
      </c>
      <c r="K1068" s="7" t="s">
        <v>3826</v>
      </c>
    </row>
    <row r="1069" spans="1:11" x14ac:dyDescent="0.3">
      <c r="A1069" s="7" t="s">
        <v>3827</v>
      </c>
      <c r="B1069" s="7" t="s">
        <v>3828</v>
      </c>
      <c r="C1069" s="7"/>
      <c r="D1069" s="7" t="s">
        <v>3634</v>
      </c>
      <c r="E1069" s="7">
        <v>749</v>
      </c>
      <c r="F1069" s="8">
        <v>1129</v>
      </c>
      <c r="G1069" s="9">
        <v>0.34</v>
      </c>
      <c r="H1069" s="7">
        <v>4</v>
      </c>
      <c r="I1069" s="8">
        <v>2446</v>
      </c>
      <c r="J1069" s="7" t="s">
        <v>3829</v>
      </c>
      <c r="K1069" s="7" t="s">
        <v>3830</v>
      </c>
    </row>
    <row r="1070" spans="1:11" x14ac:dyDescent="0.3">
      <c r="A1070" s="7" t="s">
        <v>3831</v>
      </c>
      <c r="B1070" s="7" t="s">
        <v>3832</v>
      </c>
      <c r="C1070" s="7"/>
      <c r="D1070" s="7" t="s">
        <v>3702</v>
      </c>
      <c r="E1070" s="8">
        <v>3499</v>
      </c>
      <c r="F1070" s="8">
        <v>5795</v>
      </c>
      <c r="G1070" s="9">
        <v>0.4</v>
      </c>
      <c r="H1070" s="7">
        <v>3.9</v>
      </c>
      <c r="I1070" s="8">
        <v>25340</v>
      </c>
      <c r="J1070" s="7" t="s">
        <v>3833</v>
      </c>
      <c r="K1070" s="7" t="s">
        <v>3834</v>
      </c>
    </row>
    <row r="1071" spans="1:11" x14ac:dyDescent="0.3">
      <c r="A1071" s="7" t="s">
        <v>3835</v>
      </c>
      <c r="B1071" s="7" t="s">
        <v>3836</v>
      </c>
      <c r="C1071" s="7"/>
      <c r="D1071" s="7" t="s">
        <v>3837</v>
      </c>
      <c r="E1071" s="7">
        <v>379</v>
      </c>
      <c r="F1071" s="7">
        <v>999</v>
      </c>
      <c r="G1071" s="9">
        <v>0.62</v>
      </c>
      <c r="H1071" s="7">
        <v>4.3</v>
      </c>
      <c r="I1071" s="8">
        <v>3096</v>
      </c>
      <c r="J1071" s="7" t="s">
        <v>3838</v>
      </c>
      <c r="K1071" s="7" t="s">
        <v>3839</v>
      </c>
    </row>
    <row r="1072" spans="1:11" x14ac:dyDescent="0.3">
      <c r="A1072" s="7" t="s">
        <v>3840</v>
      </c>
      <c r="B1072" s="7" t="s">
        <v>3841</v>
      </c>
      <c r="C1072" s="7"/>
      <c r="D1072" s="7" t="s">
        <v>3634</v>
      </c>
      <c r="E1072" s="8">
        <v>1099</v>
      </c>
      <c r="F1072" s="8">
        <v>2400</v>
      </c>
      <c r="G1072" s="9">
        <v>0.54</v>
      </c>
      <c r="H1072" s="7">
        <v>3.8</v>
      </c>
      <c r="I1072" s="7">
        <v>4</v>
      </c>
      <c r="J1072" s="7" t="s">
        <v>3842</v>
      </c>
      <c r="K1072" s="7" t="s">
        <v>3843</v>
      </c>
    </row>
    <row r="1073" spans="1:11" x14ac:dyDescent="0.3">
      <c r="A1073" s="7" t="s">
        <v>3844</v>
      </c>
      <c r="B1073" s="7" t="s">
        <v>3845</v>
      </c>
      <c r="C1073" s="7"/>
      <c r="D1073" s="7" t="s">
        <v>3725</v>
      </c>
      <c r="E1073" s="7">
        <v>749</v>
      </c>
      <c r="F1073" s="8">
        <v>1299</v>
      </c>
      <c r="G1073" s="9">
        <v>0.42</v>
      </c>
      <c r="H1073" s="7">
        <v>4</v>
      </c>
      <c r="I1073" s="7">
        <v>119</v>
      </c>
      <c r="J1073" s="7" t="s">
        <v>3846</v>
      </c>
      <c r="K1073" s="7" t="s">
        <v>3847</v>
      </c>
    </row>
    <row r="1074" spans="1:11" x14ac:dyDescent="0.3">
      <c r="A1074" s="7" t="s">
        <v>3848</v>
      </c>
      <c r="B1074" s="7" t="s">
        <v>3849</v>
      </c>
      <c r="C1074" s="7"/>
      <c r="D1074" s="7" t="s">
        <v>3850</v>
      </c>
      <c r="E1074" s="8">
        <v>1299</v>
      </c>
      <c r="F1074" s="8">
        <v>1299</v>
      </c>
      <c r="G1074" s="9">
        <v>0</v>
      </c>
      <c r="H1074" s="7">
        <v>4.2</v>
      </c>
      <c r="I1074" s="8">
        <v>40106</v>
      </c>
      <c r="J1074" s="7" t="s">
        <v>3851</v>
      </c>
      <c r="K1074" s="7" t="s">
        <v>3852</v>
      </c>
    </row>
    <row r="1075" spans="1:11" x14ac:dyDescent="0.3">
      <c r="A1075" s="7" t="s">
        <v>3853</v>
      </c>
      <c r="B1075" s="7" t="s">
        <v>3854</v>
      </c>
      <c r="C1075" s="7"/>
      <c r="D1075" s="7" t="s">
        <v>3697</v>
      </c>
      <c r="E1075" s="7">
        <v>549</v>
      </c>
      <c r="F1075" s="8">
        <v>1090</v>
      </c>
      <c r="G1075" s="9">
        <v>0.5</v>
      </c>
      <c r="H1075" s="7">
        <v>4.2</v>
      </c>
      <c r="I1075" s="8">
        <v>13029</v>
      </c>
      <c r="J1075" s="7" t="s">
        <v>3855</v>
      </c>
      <c r="K1075" s="7" t="s">
        <v>3856</v>
      </c>
    </row>
    <row r="1076" spans="1:11" x14ac:dyDescent="0.3">
      <c r="A1076" s="7" t="s">
        <v>3857</v>
      </c>
      <c r="B1076" s="7" t="s">
        <v>3858</v>
      </c>
      <c r="C1076" s="7"/>
      <c r="D1076" s="7" t="s">
        <v>3639</v>
      </c>
      <c r="E1076" s="7">
        <v>899</v>
      </c>
      <c r="F1076" s="8">
        <v>2000</v>
      </c>
      <c r="G1076" s="9">
        <v>0.55000000000000004</v>
      </c>
      <c r="H1076" s="7">
        <v>3.6</v>
      </c>
      <c r="I1076" s="7">
        <v>291</v>
      </c>
      <c r="J1076" s="7" t="s">
        <v>3859</v>
      </c>
      <c r="K1076" s="7" t="s">
        <v>3860</v>
      </c>
    </row>
    <row r="1077" spans="1:11" x14ac:dyDescent="0.3">
      <c r="A1077" s="7" t="s">
        <v>3861</v>
      </c>
      <c r="B1077" s="7" t="s">
        <v>3862</v>
      </c>
      <c r="C1077" s="7"/>
      <c r="D1077" s="7" t="s">
        <v>3697</v>
      </c>
      <c r="E1077" s="8">
        <v>1321</v>
      </c>
      <c r="F1077" s="8">
        <v>1545</v>
      </c>
      <c r="G1077" s="9">
        <v>0.14000000000000001</v>
      </c>
      <c r="H1077" s="7">
        <v>4.3</v>
      </c>
      <c r="I1077" s="8">
        <v>15453</v>
      </c>
      <c r="J1077" s="7" t="s">
        <v>3863</v>
      </c>
      <c r="K1077" s="7" t="s">
        <v>3864</v>
      </c>
    </row>
    <row r="1078" spans="1:11" x14ac:dyDescent="0.3">
      <c r="A1078" s="7" t="s">
        <v>3865</v>
      </c>
      <c r="B1078" s="7" t="s">
        <v>3866</v>
      </c>
      <c r="C1078" s="7"/>
      <c r="D1078" s="7" t="s">
        <v>3644</v>
      </c>
      <c r="E1078" s="8">
        <v>1099</v>
      </c>
      <c r="F1078" s="8">
        <v>1999</v>
      </c>
      <c r="G1078" s="9">
        <v>0.45</v>
      </c>
      <c r="H1078" s="7">
        <v>4</v>
      </c>
      <c r="I1078" s="7">
        <v>604</v>
      </c>
      <c r="J1078" s="7" t="s">
        <v>3867</v>
      </c>
      <c r="K1078" s="7" t="s">
        <v>3868</v>
      </c>
    </row>
    <row r="1079" spans="1:11" x14ac:dyDescent="0.3">
      <c r="A1079" s="7" t="s">
        <v>3869</v>
      </c>
      <c r="B1079" s="7" t="s">
        <v>3870</v>
      </c>
      <c r="C1079" s="7"/>
      <c r="D1079" s="7" t="s">
        <v>3697</v>
      </c>
      <c r="E1079" s="7">
        <v>775</v>
      </c>
      <c r="F1079" s="7">
        <v>875</v>
      </c>
      <c r="G1079" s="9">
        <v>0.11</v>
      </c>
      <c r="H1079" s="7">
        <v>4.2</v>
      </c>
      <c r="I1079" s="8">
        <v>46647</v>
      </c>
      <c r="J1079" s="7" t="s">
        <v>3871</v>
      </c>
      <c r="K1079" s="7" t="s">
        <v>3872</v>
      </c>
    </row>
    <row r="1080" spans="1:11" x14ac:dyDescent="0.3">
      <c r="A1080" s="7" t="s">
        <v>3873</v>
      </c>
      <c r="B1080" s="7" t="s">
        <v>3874</v>
      </c>
      <c r="C1080" s="7"/>
      <c r="D1080" s="7" t="s">
        <v>3730</v>
      </c>
      <c r="E1080" s="8">
        <v>6299</v>
      </c>
      <c r="F1080" s="8">
        <v>15270</v>
      </c>
      <c r="G1080" s="9">
        <v>0.59</v>
      </c>
      <c r="H1080" s="7">
        <v>4.0999999999999996</v>
      </c>
      <c r="I1080" s="8">
        <v>3233</v>
      </c>
      <c r="J1080" s="7" t="s">
        <v>3875</v>
      </c>
      <c r="K1080" s="7" t="s">
        <v>3876</v>
      </c>
    </row>
    <row r="1081" spans="1:11" x14ac:dyDescent="0.3">
      <c r="A1081" s="7" t="s">
        <v>3877</v>
      </c>
      <c r="B1081" s="7" t="s">
        <v>3878</v>
      </c>
      <c r="C1081" s="7"/>
      <c r="D1081" s="7" t="s">
        <v>3782</v>
      </c>
      <c r="E1081" s="8">
        <v>3190</v>
      </c>
      <c r="F1081" s="8">
        <v>4195</v>
      </c>
      <c r="G1081" s="9">
        <v>0.24</v>
      </c>
      <c r="H1081" s="7">
        <v>4</v>
      </c>
      <c r="I1081" s="8">
        <v>1282</v>
      </c>
      <c r="J1081" s="7" t="s">
        <v>3879</v>
      </c>
      <c r="K1081" s="7" t="s">
        <v>3880</v>
      </c>
    </row>
    <row r="1082" spans="1:11" x14ac:dyDescent="0.3">
      <c r="A1082" s="7" t="s">
        <v>3881</v>
      </c>
      <c r="B1082" s="7" t="s">
        <v>3882</v>
      </c>
      <c r="C1082" s="7"/>
      <c r="D1082" s="7" t="s">
        <v>3634</v>
      </c>
      <c r="E1082" s="7">
        <v>799</v>
      </c>
      <c r="F1082" s="8">
        <v>1989</v>
      </c>
      <c r="G1082" s="9">
        <v>0.6</v>
      </c>
      <c r="H1082" s="7">
        <v>4.3</v>
      </c>
      <c r="I1082" s="7">
        <v>70</v>
      </c>
      <c r="J1082" s="7" t="s">
        <v>3883</v>
      </c>
      <c r="K1082" s="7" t="s">
        <v>3884</v>
      </c>
    </row>
    <row r="1083" spans="1:11" x14ac:dyDescent="0.3">
      <c r="A1083" s="7" t="s">
        <v>3885</v>
      </c>
      <c r="B1083" s="7" t="s">
        <v>3886</v>
      </c>
      <c r="C1083" s="7"/>
      <c r="D1083" s="7" t="s">
        <v>3799</v>
      </c>
      <c r="E1083" s="8">
        <v>2699</v>
      </c>
      <c r="F1083" s="8">
        <v>5000</v>
      </c>
      <c r="G1083" s="9">
        <v>0.46</v>
      </c>
      <c r="H1083" s="7">
        <v>4</v>
      </c>
      <c r="I1083" s="8">
        <v>26164</v>
      </c>
      <c r="J1083" s="7" t="s">
        <v>3887</v>
      </c>
      <c r="K1083" s="7" t="s">
        <v>3888</v>
      </c>
    </row>
    <row r="1084" spans="1:11" x14ac:dyDescent="0.3">
      <c r="A1084" s="7" t="s">
        <v>3889</v>
      </c>
      <c r="B1084" s="7" t="s">
        <v>3890</v>
      </c>
      <c r="C1084" s="7"/>
      <c r="D1084" s="7" t="s">
        <v>3697</v>
      </c>
      <c r="E1084" s="7">
        <v>599</v>
      </c>
      <c r="F1084" s="7">
        <v>990</v>
      </c>
      <c r="G1084" s="9">
        <v>0.39</v>
      </c>
      <c r="H1084" s="7">
        <v>3.9</v>
      </c>
      <c r="I1084" s="8">
        <v>16166</v>
      </c>
      <c r="J1084" s="7" t="s">
        <v>3891</v>
      </c>
      <c r="K1084" s="7" t="s">
        <v>3892</v>
      </c>
    </row>
    <row r="1085" spans="1:11" x14ac:dyDescent="0.3">
      <c r="A1085" s="7" t="s">
        <v>3893</v>
      </c>
      <c r="B1085" s="7" t="s">
        <v>3894</v>
      </c>
      <c r="C1085" s="7"/>
      <c r="D1085" s="7" t="s">
        <v>3725</v>
      </c>
      <c r="E1085" s="7">
        <v>749</v>
      </c>
      <c r="F1085" s="8">
        <v>1111</v>
      </c>
      <c r="G1085" s="9">
        <v>0.33</v>
      </c>
      <c r="H1085" s="7">
        <v>4.2</v>
      </c>
      <c r="I1085" s="8">
        <v>35693</v>
      </c>
      <c r="J1085" s="7" t="s">
        <v>3895</v>
      </c>
      <c r="K1085" s="7" t="s">
        <v>3896</v>
      </c>
    </row>
    <row r="1086" spans="1:11" x14ac:dyDescent="0.3">
      <c r="A1086" s="7" t="s">
        <v>3897</v>
      </c>
      <c r="B1086" s="7" t="s">
        <v>3898</v>
      </c>
      <c r="C1086" s="7"/>
      <c r="D1086" s="7" t="s">
        <v>3730</v>
      </c>
      <c r="E1086" s="8">
        <v>6199</v>
      </c>
      <c r="F1086" s="8">
        <v>10400</v>
      </c>
      <c r="G1086" s="9">
        <v>0.4</v>
      </c>
      <c r="H1086" s="7">
        <v>4.0999999999999996</v>
      </c>
      <c r="I1086" s="8">
        <v>14391</v>
      </c>
      <c r="J1086" s="7" t="s">
        <v>3899</v>
      </c>
      <c r="K1086" s="7" t="s">
        <v>3900</v>
      </c>
    </row>
    <row r="1087" spans="1:11" x14ac:dyDescent="0.3">
      <c r="A1087" s="7" t="s">
        <v>3901</v>
      </c>
      <c r="B1087" s="7" t="s">
        <v>3902</v>
      </c>
      <c r="C1087" s="7"/>
      <c r="D1087" s="7" t="s">
        <v>3903</v>
      </c>
      <c r="E1087" s="8">
        <v>1819</v>
      </c>
      <c r="F1087" s="8">
        <v>2490</v>
      </c>
      <c r="G1087" s="9">
        <v>0.27</v>
      </c>
      <c r="H1087" s="7">
        <v>4.4000000000000004</v>
      </c>
      <c r="I1087" s="8">
        <v>7946</v>
      </c>
      <c r="J1087" s="7" t="s">
        <v>3904</v>
      </c>
      <c r="K1087" s="7" t="s">
        <v>3905</v>
      </c>
    </row>
    <row r="1088" spans="1:11" x14ac:dyDescent="0.3">
      <c r="A1088" s="7" t="s">
        <v>3906</v>
      </c>
      <c r="B1088" s="7" t="s">
        <v>3907</v>
      </c>
      <c r="C1088" s="7"/>
      <c r="D1088" s="7" t="s">
        <v>3725</v>
      </c>
      <c r="E1088" s="8">
        <v>1199</v>
      </c>
      <c r="F1088" s="8">
        <v>1900</v>
      </c>
      <c r="G1088" s="9">
        <v>0.37</v>
      </c>
      <c r="H1088" s="7">
        <v>4</v>
      </c>
      <c r="I1088" s="8">
        <v>1765</v>
      </c>
      <c r="J1088" s="7" t="s">
        <v>3908</v>
      </c>
      <c r="K1088" s="7" t="s">
        <v>3909</v>
      </c>
    </row>
    <row r="1089" spans="1:11" x14ac:dyDescent="0.3">
      <c r="A1089" s="7" t="s">
        <v>3910</v>
      </c>
      <c r="B1089" s="7" t="s">
        <v>3911</v>
      </c>
      <c r="C1089" s="7"/>
      <c r="D1089" s="7" t="s">
        <v>3702</v>
      </c>
      <c r="E1089" s="8">
        <v>3249</v>
      </c>
      <c r="F1089" s="8">
        <v>6295</v>
      </c>
      <c r="G1089" s="9">
        <v>0.48</v>
      </c>
      <c r="H1089" s="7">
        <v>3.8</v>
      </c>
      <c r="I1089" s="8">
        <v>14062</v>
      </c>
      <c r="J1089" s="7" t="s">
        <v>3912</v>
      </c>
      <c r="K1089" s="7" t="s">
        <v>3913</v>
      </c>
    </row>
    <row r="1090" spans="1:11" x14ac:dyDescent="0.3">
      <c r="A1090" s="7" t="s">
        <v>3914</v>
      </c>
      <c r="B1090" s="7" t="s">
        <v>3915</v>
      </c>
      <c r="C1090" s="7"/>
      <c r="D1090" s="7" t="s">
        <v>3837</v>
      </c>
      <c r="E1090" s="7">
        <v>349</v>
      </c>
      <c r="F1090" s="7">
        <v>999</v>
      </c>
      <c r="G1090" s="9">
        <v>0.65</v>
      </c>
      <c r="H1090" s="7">
        <v>4</v>
      </c>
      <c r="I1090" s="8">
        <v>15646</v>
      </c>
      <c r="J1090" s="7" t="s">
        <v>3916</v>
      </c>
      <c r="K1090" s="7" t="s">
        <v>3917</v>
      </c>
    </row>
    <row r="1091" spans="1:11" x14ac:dyDescent="0.3">
      <c r="A1091" s="7" t="s">
        <v>3918</v>
      </c>
      <c r="B1091" s="7" t="s">
        <v>3919</v>
      </c>
      <c r="C1091" s="7"/>
      <c r="D1091" s="7" t="s">
        <v>3639</v>
      </c>
      <c r="E1091" s="8">
        <v>1049</v>
      </c>
      <c r="F1091" s="8">
        <v>1699</v>
      </c>
      <c r="G1091" s="9">
        <v>0.38</v>
      </c>
      <c r="H1091" s="7">
        <v>3.1</v>
      </c>
      <c r="I1091" s="7">
        <v>111</v>
      </c>
      <c r="J1091" s="7" t="s">
        <v>3920</v>
      </c>
      <c r="K1091" s="7" t="s">
        <v>3921</v>
      </c>
    </row>
    <row r="1092" spans="1:11" x14ac:dyDescent="0.3">
      <c r="A1092" s="7" t="s">
        <v>3922</v>
      </c>
      <c r="B1092" s="7" t="s">
        <v>3923</v>
      </c>
      <c r="C1092" s="7"/>
      <c r="D1092" s="7" t="s">
        <v>3924</v>
      </c>
      <c r="E1092" s="7">
        <v>799</v>
      </c>
      <c r="F1092" s="8">
        <v>1500</v>
      </c>
      <c r="G1092" s="9">
        <v>0.47</v>
      </c>
      <c r="H1092" s="7">
        <v>4.3</v>
      </c>
      <c r="I1092" s="8">
        <v>9695</v>
      </c>
      <c r="J1092" s="7" t="s">
        <v>3925</v>
      </c>
      <c r="K1092" s="7" t="s">
        <v>3926</v>
      </c>
    </row>
    <row r="1093" spans="1:11" x14ac:dyDescent="0.3">
      <c r="A1093" s="7" t="s">
        <v>3927</v>
      </c>
      <c r="B1093" s="7" t="s">
        <v>3928</v>
      </c>
      <c r="C1093" s="7"/>
      <c r="D1093" s="7" t="s">
        <v>3730</v>
      </c>
      <c r="E1093" s="8">
        <v>4999</v>
      </c>
      <c r="F1093" s="8">
        <v>9650</v>
      </c>
      <c r="G1093" s="9">
        <v>0.48</v>
      </c>
      <c r="H1093" s="7">
        <v>4.2</v>
      </c>
      <c r="I1093" s="8">
        <v>1772</v>
      </c>
      <c r="J1093" s="7" t="s">
        <v>3929</v>
      </c>
      <c r="K1093" s="7" t="s">
        <v>3930</v>
      </c>
    </row>
    <row r="1094" spans="1:11" x14ac:dyDescent="0.3">
      <c r="A1094" s="7" t="s">
        <v>3931</v>
      </c>
      <c r="B1094" s="7" t="s">
        <v>3932</v>
      </c>
      <c r="C1094" s="7"/>
      <c r="D1094" s="7" t="s">
        <v>3702</v>
      </c>
      <c r="E1094" s="8">
        <v>6999</v>
      </c>
      <c r="F1094" s="8">
        <v>10590</v>
      </c>
      <c r="G1094" s="9">
        <v>0.34</v>
      </c>
      <c r="H1094" s="7">
        <v>4.4000000000000004</v>
      </c>
      <c r="I1094" s="8">
        <v>11499</v>
      </c>
      <c r="J1094" s="7" t="s">
        <v>3933</v>
      </c>
      <c r="K1094" s="7" t="s">
        <v>3934</v>
      </c>
    </row>
    <row r="1095" spans="1:11" x14ac:dyDescent="0.3">
      <c r="A1095" s="7" t="s">
        <v>3935</v>
      </c>
      <c r="B1095" s="7" t="s">
        <v>3936</v>
      </c>
      <c r="C1095" s="7"/>
      <c r="D1095" s="7" t="s">
        <v>3649</v>
      </c>
      <c r="E1095" s="7">
        <v>799</v>
      </c>
      <c r="F1095" s="8">
        <v>1999</v>
      </c>
      <c r="G1095" s="9">
        <v>0.6</v>
      </c>
      <c r="H1095" s="7">
        <v>4.0999999999999996</v>
      </c>
      <c r="I1095" s="8">
        <v>2162</v>
      </c>
      <c r="J1095" s="7" t="s">
        <v>3937</v>
      </c>
      <c r="K1095" s="7" t="s">
        <v>3938</v>
      </c>
    </row>
    <row r="1096" spans="1:11" x14ac:dyDescent="0.3">
      <c r="A1096" s="7" t="s">
        <v>3939</v>
      </c>
      <c r="B1096" s="7" t="s">
        <v>3940</v>
      </c>
      <c r="C1096" s="7"/>
      <c r="D1096" s="7" t="s">
        <v>3941</v>
      </c>
      <c r="E1096" s="7">
        <v>89</v>
      </c>
      <c r="F1096" s="7">
        <v>89</v>
      </c>
      <c r="G1096" s="9">
        <v>0</v>
      </c>
      <c r="H1096" s="7">
        <v>4.2</v>
      </c>
      <c r="I1096" s="8">
        <v>19621</v>
      </c>
      <c r="J1096" s="7" t="s">
        <v>3942</v>
      </c>
      <c r="K1096" s="7" t="s">
        <v>3943</v>
      </c>
    </row>
    <row r="1097" spans="1:11" x14ac:dyDescent="0.3">
      <c r="A1097" s="7" t="s">
        <v>3944</v>
      </c>
      <c r="B1097" s="7" t="s">
        <v>3945</v>
      </c>
      <c r="C1097" s="7"/>
      <c r="D1097" s="7" t="s">
        <v>3946</v>
      </c>
      <c r="E1097" s="8">
        <v>1400</v>
      </c>
      <c r="F1097" s="8">
        <v>2485</v>
      </c>
      <c r="G1097" s="9">
        <v>0.44</v>
      </c>
      <c r="H1097" s="7">
        <v>4.0999999999999996</v>
      </c>
      <c r="I1097" s="8">
        <v>19998</v>
      </c>
      <c r="J1097" s="7" t="s">
        <v>3947</v>
      </c>
      <c r="K1097" s="7" t="s">
        <v>3948</v>
      </c>
    </row>
    <row r="1098" spans="1:11" x14ac:dyDescent="0.3">
      <c r="A1098" s="7" t="s">
        <v>3949</v>
      </c>
      <c r="B1098" s="7" t="s">
        <v>3950</v>
      </c>
      <c r="C1098" s="7"/>
      <c r="D1098" s="7" t="s">
        <v>3777</v>
      </c>
      <c r="E1098" s="7">
        <v>355</v>
      </c>
      <c r="F1098" s="7">
        <v>899</v>
      </c>
      <c r="G1098" s="9">
        <v>0.61</v>
      </c>
      <c r="H1098" s="7">
        <v>4.0999999999999996</v>
      </c>
      <c r="I1098" s="8">
        <v>1051</v>
      </c>
      <c r="J1098" s="7" t="s">
        <v>3951</v>
      </c>
      <c r="K1098" s="7" t="s">
        <v>3952</v>
      </c>
    </row>
    <row r="1099" spans="1:11" x14ac:dyDescent="0.3">
      <c r="A1099" s="7" t="s">
        <v>3953</v>
      </c>
      <c r="B1099" s="7" t="s">
        <v>3954</v>
      </c>
      <c r="C1099" s="7"/>
      <c r="D1099" s="7" t="s">
        <v>3634</v>
      </c>
      <c r="E1099" s="8">
        <v>2169</v>
      </c>
      <c r="F1099" s="8">
        <v>3279</v>
      </c>
      <c r="G1099" s="9">
        <v>0.34</v>
      </c>
      <c r="H1099" s="7">
        <v>4.0999999999999996</v>
      </c>
      <c r="I1099" s="8">
        <v>1716</v>
      </c>
      <c r="J1099" s="7" t="s">
        <v>3955</v>
      </c>
      <c r="K1099" s="7" t="s">
        <v>3956</v>
      </c>
    </row>
    <row r="1100" spans="1:11" x14ac:dyDescent="0.3">
      <c r="A1100" s="7" t="s">
        <v>3957</v>
      </c>
      <c r="B1100" s="7" t="s">
        <v>3958</v>
      </c>
      <c r="C1100" s="7"/>
      <c r="D1100" s="7" t="s">
        <v>3959</v>
      </c>
      <c r="E1100" s="8">
        <v>2799</v>
      </c>
      <c r="F1100" s="8">
        <v>3799</v>
      </c>
      <c r="G1100" s="9">
        <v>0.26</v>
      </c>
      <c r="H1100" s="7">
        <v>3.9</v>
      </c>
      <c r="I1100" s="8">
        <v>32931</v>
      </c>
      <c r="J1100" s="7" t="s">
        <v>3960</v>
      </c>
      <c r="K1100" s="7" t="s">
        <v>3961</v>
      </c>
    </row>
    <row r="1101" spans="1:11" x14ac:dyDescent="0.3">
      <c r="A1101" s="7" t="s">
        <v>3962</v>
      </c>
      <c r="B1101" s="7" t="s">
        <v>3963</v>
      </c>
      <c r="C1101" s="7"/>
      <c r="D1101" s="7" t="s">
        <v>3629</v>
      </c>
      <c r="E1101" s="7">
        <v>899</v>
      </c>
      <c r="F1101" s="8">
        <v>1249</v>
      </c>
      <c r="G1101" s="9">
        <v>0.28000000000000003</v>
      </c>
      <c r="H1101" s="7">
        <v>3.9</v>
      </c>
      <c r="I1101" s="8">
        <v>17424</v>
      </c>
      <c r="J1101" s="7" t="s">
        <v>3964</v>
      </c>
      <c r="K1101" s="7" t="s">
        <v>3965</v>
      </c>
    </row>
    <row r="1102" spans="1:11" x14ac:dyDescent="0.3">
      <c r="A1102" s="7" t="s">
        <v>3966</v>
      </c>
      <c r="B1102" s="7" t="s">
        <v>3967</v>
      </c>
      <c r="C1102" s="7"/>
      <c r="D1102" s="7" t="s">
        <v>3712</v>
      </c>
      <c r="E1102" s="8">
        <v>2499</v>
      </c>
      <c r="F1102" s="8">
        <v>5000</v>
      </c>
      <c r="G1102" s="9">
        <v>0.5</v>
      </c>
      <c r="H1102" s="7">
        <v>3.8</v>
      </c>
      <c r="I1102" s="8">
        <v>1889</v>
      </c>
      <c r="J1102" s="7" t="s">
        <v>3968</v>
      </c>
      <c r="K1102" s="7" t="s">
        <v>3969</v>
      </c>
    </row>
    <row r="1103" spans="1:11" x14ac:dyDescent="0.3">
      <c r="A1103" s="7" t="s">
        <v>3970</v>
      </c>
      <c r="B1103" s="7" t="s">
        <v>3971</v>
      </c>
      <c r="C1103" s="7"/>
      <c r="D1103" s="7" t="s">
        <v>3707</v>
      </c>
      <c r="E1103" s="8">
        <v>3599</v>
      </c>
      <c r="F1103" s="8">
        <v>7299</v>
      </c>
      <c r="G1103" s="9">
        <v>0.51</v>
      </c>
      <c r="H1103" s="7">
        <v>4</v>
      </c>
      <c r="I1103" s="8">
        <v>10324</v>
      </c>
      <c r="J1103" s="7" t="s">
        <v>3972</v>
      </c>
      <c r="K1103" s="7" t="s">
        <v>3973</v>
      </c>
    </row>
    <row r="1104" spans="1:11" x14ac:dyDescent="0.3">
      <c r="A1104" s="7" t="s">
        <v>3974</v>
      </c>
      <c r="B1104" s="7" t="s">
        <v>3975</v>
      </c>
      <c r="C1104" s="7"/>
      <c r="D1104" s="7" t="s">
        <v>3697</v>
      </c>
      <c r="E1104" s="7">
        <v>499</v>
      </c>
      <c r="F1104" s="7">
        <v>625</v>
      </c>
      <c r="G1104" s="9">
        <v>0.2</v>
      </c>
      <c r="H1104" s="7">
        <v>4.2</v>
      </c>
      <c r="I1104" s="8">
        <v>5355</v>
      </c>
      <c r="J1104" s="7" t="s">
        <v>3976</v>
      </c>
      <c r="K1104" s="7" t="s">
        <v>3977</v>
      </c>
    </row>
    <row r="1105" spans="1:11" x14ac:dyDescent="0.3">
      <c r="A1105" s="7" t="s">
        <v>3978</v>
      </c>
      <c r="B1105" s="7" t="s">
        <v>3979</v>
      </c>
      <c r="C1105" s="7"/>
      <c r="D1105" s="7" t="s">
        <v>3759</v>
      </c>
      <c r="E1105" s="7">
        <v>653</v>
      </c>
      <c r="F1105" s="8">
        <v>1020</v>
      </c>
      <c r="G1105" s="9">
        <v>0.36</v>
      </c>
      <c r="H1105" s="7">
        <v>4.0999999999999996</v>
      </c>
      <c r="I1105" s="8">
        <v>3366</v>
      </c>
      <c r="J1105" s="7" t="s">
        <v>3980</v>
      </c>
      <c r="K1105" s="7" t="s">
        <v>3981</v>
      </c>
    </row>
    <row r="1106" spans="1:11" x14ac:dyDescent="0.3">
      <c r="A1106" s="7" t="s">
        <v>3982</v>
      </c>
      <c r="B1106" s="7" t="s">
        <v>3983</v>
      </c>
      <c r="C1106" s="7"/>
      <c r="D1106" s="7" t="s">
        <v>3984</v>
      </c>
      <c r="E1106" s="8">
        <v>4789</v>
      </c>
      <c r="F1106" s="8">
        <v>8990</v>
      </c>
      <c r="G1106" s="9">
        <v>0.47</v>
      </c>
      <c r="H1106" s="7">
        <v>4.3</v>
      </c>
      <c r="I1106" s="8">
        <v>1017</v>
      </c>
      <c r="J1106" s="7" t="s">
        <v>3985</v>
      </c>
      <c r="K1106" s="7" t="s">
        <v>3986</v>
      </c>
    </row>
    <row r="1107" spans="1:11" x14ac:dyDescent="0.3">
      <c r="A1107" s="7" t="s">
        <v>3987</v>
      </c>
      <c r="B1107" s="7" t="s">
        <v>3988</v>
      </c>
      <c r="C1107" s="7"/>
      <c r="D1107" s="7" t="s">
        <v>3989</v>
      </c>
      <c r="E1107" s="8">
        <v>1409</v>
      </c>
      <c r="F1107" s="8">
        <v>1639</v>
      </c>
      <c r="G1107" s="9">
        <v>0.14000000000000001</v>
      </c>
      <c r="H1107" s="7">
        <v>3.7</v>
      </c>
      <c r="I1107" s="7">
        <v>787</v>
      </c>
      <c r="J1107" s="7" t="s">
        <v>3990</v>
      </c>
      <c r="K1107" s="7" t="s">
        <v>3991</v>
      </c>
    </row>
    <row r="1108" spans="1:11" x14ac:dyDescent="0.3">
      <c r="A1108" s="7" t="s">
        <v>3992</v>
      </c>
      <c r="B1108" s="7" t="s">
        <v>3993</v>
      </c>
      <c r="C1108" s="7"/>
      <c r="D1108" s="7" t="s">
        <v>3692</v>
      </c>
      <c r="E1108" s="7">
        <v>753</v>
      </c>
      <c r="F1108" s="7">
        <v>899</v>
      </c>
      <c r="G1108" s="9">
        <v>0.16</v>
      </c>
      <c r="H1108" s="7">
        <v>4.2</v>
      </c>
      <c r="I1108" s="8">
        <v>18462</v>
      </c>
      <c r="J1108" s="7" t="s">
        <v>3994</v>
      </c>
      <c r="K1108" s="7" t="s">
        <v>3995</v>
      </c>
    </row>
    <row r="1109" spans="1:11" x14ac:dyDescent="0.3">
      <c r="A1109" s="7" t="s">
        <v>3996</v>
      </c>
      <c r="B1109" s="7" t="s">
        <v>3997</v>
      </c>
      <c r="C1109" s="7"/>
      <c r="D1109" s="7" t="s">
        <v>3837</v>
      </c>
      <c r="E1109" s="7">
        <v>353</v>
      </c>
      <c r="F1109" s="8">
        <v>1199</v>
      </c>
      <c r="G1109" s="9">
        <v>0.71</v>
      </c>
      <c r="H1109" s="7">
        <v>4.3</v>
      </c>
      <c r="I1109" s="7">
        <v>629</v>
      </c>
      <c r="J1109" s="7" t="s">
        <v>3998</v>
      </c>
      <c r="K1109" s="7" t="s">
        <v>3999</v>
      </c>
    </row>
    <row r="1110" spans="1:11" x14ac:dyDescent="0.3">
      <c r="A1110" s="7" t="s">
        <v>4000</v>
      </c>
      <c r="B1110" s="7" t="s">
        <v>4001</v>
      </c>
      <c r="C1110" s="7"/>
      <c r="D1110" s="7" t="s">
        <v>3649</v>
      </c>
      <c r="E1110" s="8">
        <v>1099</v>
      </c>
      <c r="F1110" s="8">
        <v>1899</v>
      </c>
      <c r="G1110" s="9">
        <v>0.42</v>
      </c>
      <c r="H1110" s="7">
        <v>4.3</v>
      </c>
      <c r="I1110" s="8">
        <v>15276</v>
      </c>
      <c r="J1110" s="7" t="s">
        <v>4002</v>
      </c>
      <c r="K1110" s="7" t="s">
        <v>4003</v>
      </c>
    </row>
    <row r="1111" spans="1:11" x14ac:dyDescent="0.3">
      <c r="A1111" s="7" t="s">
        <v>4004</v>
      </c>
      <c r="B1111" s="7" t="s">
        <v>4005</v>
      </c>
      <c r="C1111" s="7"/>
      <c r="D1111" s="7" t="s">
        <v>3772</v>
      </c>
      <c r="E1111" s="8">
        <v>8799</v>
      </c>
      <c r="F1111" s="8">
        <v>11595</v>
      </c>
      <c r="G1111" s="9">
        <v>0.24</v>
      </c>
      <c r="H1111" s="7">
        <v>4.4000000000000004</v>
      </c>
      <c r="I1111" s="8">
        <v>2981</v>
      </c>
      <c r="J1111" s="7" t="s">
        <v>4006</v>
      </c>
      <c r="K1111" s="7" t="s">
        <v>4007</v>
      </c>
    </row>
    <row r="1112" spans="1:11" x14ac:dyDescent="0.3">
      <c r="A1112" s="7" t="s">
        <v>4008</v>
      </c>
      <c r="B1112" s="7" t="s">
        <v>4009</v>
      </c>
      <c r="C1112" s="7"/>
      <c r="D1112" s="7" t="s">
        <v>3629</v>
      </c>
      <c r="E1112" s="8">
        <v>1345</v>
      </c>
      <c r="F1112" s="8">
        <v>1750</v>
      </c>
      <c r="G1112" s="9">
        <v>0.23</v>
      </c>
      <c r="H1112" s="7">
        <v>3.8</v>
      </c>
      <c r="I1112" s="8">
        <v>2466</v>
      </c>
      <c r="J1112" s="7" t="s">
        <v>4010</v>
      </c>
      <c r="K1112" s="7" t="s">
        <v>4011</v>
      </c>
    </row>
    <row r="1113" spans="1:11" x14ac:dyDescent="0.3">
      <c r="A1113" s="7" t="s">
        <v>4012</v>
      </c>
      <c r="B1113" s="7" t="s">
        <v>4013</v>
      </c>
      <c r="C1113" s="7"/>
      <c r="D1113" s="7" t="s">
        <v>4014</v>
      </c>
      <c r="E1113" s="8">
        <v>2095</v>
      </c>
      <c r="F1113" s="8">
        <v>2095</v>
      </c>
      <c r="G1113" s="9">
        <v>0</v>
      </c>
      <c r="H1113" s="7">
        <v>4.5</v>
      </c>
      <c r="I1113" s="8">
        <v>7949</v>
      </c>
      <c r="J1113" s="7" t="s">
        <v>4015</v>
      </c>
      <c r="K1113" s="7" t="s">
        <v>4016</v>
      </c>
    </row>
    <row r="1114" spans="1:11" x14ac:dyDescent="0.3">
      <c r="A1114" s="7" t="s">
        <v>4017</v>
      </c>
      <c r="B1114" s="7" t="s">
        <v>4018</v>
      </c>
      <c r="C1114" s="7"/>
      <c r="D1114" s="7" t="s">
        <v>3634</v>
      </c>
      <c r="E1114" s="8">
        <v>1498</v>
      </c>
      <c r="F1114" s="8">
        <v>2300</v>
      </c>
      <c r="G1114" s="9">
        <v>0.35</v>
      </c>
      <c r="H1114" s="7">
        <v>3.8</v>
      </c>
      <c r="I1114" s="7">
        <v>95</v>
      </c>
      <c r="J1114" s="7" t="s">
        <v>4019</v>
      </c>
      <c r="K1114" s="7" t="s">
        <v>4020</v>
      </c>
    </row>
    <row r="1115" spans="1:11" x14ac:dyDescent="0.3">
      <c r="A1115" s="7" t="s">
        <v>4021</v>
      </c>
      <c r="B1115" s="7" t="s">
        <v>4022</v>
      </c>
      <c r="C1115" s="7"/>
      <c r="D1115" s="7" t="s">
        <v>4023</v>
      </c>
      <c r="E1115" s="8">
        <v>2199</v>
      </c>
      <c r="F1115" s="8">
        <v>2990</v>
      </c>
      <c r="G1115" s="9">
        <v>0.26</v>
      </c>
      <c r="H1115" s="7">
        <v>3.8</v>
      </c>
      <c r="I1115" s="8">
        <v>1558</v>
      </c>
      <c r="J1115" s="7" t="s">
        <v>4024</v>
      </c>
      <c r="K1115" s="7" t="s">
        <v>4025</v>
      </c>
    </row>
    <row r="1116" spans="1:11" x14ac:dyDescent="0.3">
      <c r="A1116" s="7" t="s">
        <v>4026</v>
      </c>
      <c r="B1116" s="7" t="s">
        <v>4027</v>
      </c>
      <c r="C1116" s="7"/>
      <c r="D1116" s="7" t="s">
        <v>3702</v>
      </c>
      <c r="E1116" s="8">
        <v>3699</v>
      </c>
      <c r="F1116" s="8">
        <v>4295</v>
      </c>
      <c r="G1116" s="9">
        <v>0.14000000000000001</v>
      </c>
      <c r="H1116" s="7">
        <v>4.0999999999999996</v>
      </c>
      <c r="I1116" s="8">
        <v>26543</v>
      </c>
      <c r="J1116" s="7" t="s">
        <v>4028</v>
      </c>
      <c r="K1116" s="7" t="s">
        <v>4029</v>
      </c>
    </row>
    <row r="1117" spans="1:11" x14ac:dyDescent="0.3">
      <c r="A1117" s="7" t="s">
        <v>4030</v>
      </c>
      <c r="B1117" s="7" t="s">
        <v>4031</v>
      </c>
      <c r="C1117" s="7"/>
      <c r="D1117" s="7" t="s">
        <v>3777</v>
      </c>
      <c r="E1117" s="7">
        <v>177</v>
      </c>
      <c r="F1117" s="7">
        <v>199</v>
      </c>
      <c r="G1117" s="9">
        <v>0.11</v>
      </c>
      <c r="H1117" s="7">
        <v>4.0999999999999996</v>
      </c>
      <c r="I1117" s="8">
        <v>3688</v>
      </c>
      <c r="J1117" s="7" t="s">
        <v>4032</v>
      </c>
      <c r="K1117" s="7" t="s">
        <v>4033</v>
      </c>
    </row>
    <row r="1118" spans="1:11" x14ac:dyDescent="0.3">
      <c r="A1118" s="7" t="s">
        <v>4034</v>
      </c>
      <c r="B1118" s="7" t="s">
        <v>4035</v>
      </c>
      <c r="C1118" s="7"/>
      <c r="D1118" s="7" t="s">
        <v>3702</v>
      </c>
      <c r="E1118" s="8">
        <v>1149</v>
      </c>
      <c r="F1118" s="8">
        <v>2499</v>
      </c>
      <c r="G1118" s="9">
        <v>0.54</v>
      </c>
      <c r="H1118" s="7">
        <v>3.8</v>
      </c>
      <c r="I1118" s="8">
        <v>4383</v>
      </c>
      <c r="J1118" s="7" t="s">
        <v>4036</v>
      </c>
      <c r="K1118" s="7" t="s">
        <v>4037</v>
      </c>
    </row>
    <row r="1119" spans="1:11" x14ac:dyDescent="0.3">
      <c r="A1119" s="7" t="s">
        <v>4038</v>
      </c>
      <c r="B1119" s="7" t="s">
        <v>4039</v>
      </c>
      <c r="C1119" s="7"/>
      <c r="D1119" s="7" t="s">
        <v>4040</v>
      </c>
      <c r="E1119" s="7">
        <v>244</v>
      </c>
      <c r="F1119" s="7">
        <v>499</v>
      </c>
      <c r="G1119" s="9">
        <v>0.51</v>
      </c>
      <c r="H1119" s="7">
        <v>3.3</v>
      </c>
      <c r="I1119" s="7">
        <v>478</v>
      </c>
      <c r="J1119" s="7" t="s">
        <v>4041</v>
      </c>
      <c r="K1119" s="7" t="s">
        <v>4042</v>
      </c>
    </row>
    <row r="1120" spans="1:11" x14ac:dyDescent="0.3">
      <c r="A1120" s="7" t="s">
        <v>4043</v>
      </c>
      <c r="B1120" s="7" t="s">
        <v>4044</v>
      </c>
      <c r="C1120" s="7"/>
      <c r="D1120" s="7" t="s">
        <v>3634</v>
      </c>
      <c r="E1120" s="8">
        <v>1959</v>
      </c>
      <c r="F1120" s="8">
        <v>2400</v>
      </c>
      <c r="G1120" s="9">
        <v>0.18</v>
      </c>
      <c r="H1120" s="7">
        <v>4</v>
      </c>
      <c r="I1120" s="7">
        <v>237</v>
      </c>
      <c r="J1120" s="7" t="s">
        <v>4045</v>
      </c>
      <c r="K1120" s="7" t="s">
        <v>4046</v>
      </c>
    </row>
    <row r="1121" spans="1:11" x14ac:dyDescent="0.3">
      <c r="A1121" s="7" t="s">
        <v>4047</v>
      </c>
      <c r="B1121" s="7" t="s">
        <v>4048</v>
      </c>
      <c r="C1121" s="7"/>
      <c r="D1121" s="7" t="s">
        <v>3644</v>
      </c>
      <c r="E1121" s="7">
        <v>319</v>
      </c>
      <c r="F1121" s="7">
        <v>749</v>
      </c>
      <c r="G1121" s="9">
        <v>0.56999999999999995</v>
      </c>
      <c r="H1121" s="7">
        <v>4.5999999999999996</v>
      </c>
      <c r="I1121" s="7">
        <v>124</v>
      </c>
      <c r="J1121" s="7" t="s">
        <v>4049</v>
      </c>
      <c r="K1121" s="7" t="s">
        <v>4050</v>
      </c>
    </row>
    <row r="1122" spans="1:11" x14ac:dyDescent="0.3">
      <c r="A1122" s="7" t="s">
        <v>4051</v>
      </c>
      <c r="B1122" s="7" t="s">
        <v>4052</v>
      </c>
      <c r="C1122" s="7"/>
      <c r="D1122" s="7" t="s">
        <v>3629</v>
      </c>
      <c r="E1122" s="8">
        <v>1499</v>
      </c>
      <c r="F1122" s="8">
        <v>1775</v>
      </c>
      <c r="G1122" s="9">
        <v>0.16</v>
      </c>
      <c r="H1122" s="7">
        <v>3.9</v>
      </c>
      <c r="I1122" s="8">
        <v>14667</v>
      </c>
      <c r="J1122" s="7" t="s">
        <v>4053</v>
      </c>
      <c r="K1122" s="7" t="s">
        <v>4054</v>
      </c>
    </row>
    <row r="1123" spans="1:11" x14ac:dyDescent="0.3">
      <c r="A1123" s="7" t="s">
        <v>4055</v>
      </c>
      <c r="B1123" s="7" t="s">
        <v>4056</v>
      </c>
      <c r="C1123" s="7"/>
      <c r="D1123" s="7" t="s">
        <v>3644</v>
      </c>
      <c r="E1123" s="7">
        <v>469</v>
      </c>
      <c r="F1123" s="8">
        <v>1599</v>
      </c>
      <c r="G1123" s="9">
        <v>0.71</v>
      </c>
      <c r="H1123" s="7">
        <v>3.7</v>
      </c>
      <c r="I1123" s="7">
        <v>6</v>
      </c>
      <c r="J1123" s="7" t="s">
        <v>4057</v>
      </c>
      <c r="K1123" s="7" t="s">
        <v>4058</v>
      </c>
    </row>
    <row r="1124" spans="1:11" x14ac:dyDescent="0.3">
      <c r="A1124" s="7" t="s">
        <v>4059</v>
      </c>
      <c r="B1124" s="7" t="s">
        <v>4060</v>
      </c>
      <c r="C1124" s="7"/>
      <c r="D1124" s="7" t="s">
        <v>4014</v>
      </c>
      <c r="E1124" s="8">
        <v>1099</v>
      </c>
      <c r="F1124" s="8">
        <v>1795</v>
      </c>
      <c r="G1124" s="9">
        <v>0.39</v>
      </c>
      <c r="H1124" s="7">
        <v>4.2</v>
      </c>
      <c r="I1124" s="8">
        <v>4244</v>
      </c>
      <c r="J1124" s="7" t="s">
        <v>4061</v>
      </c>
      <c r="K1124" s="7" t="s">
        <v>4062</v>
      </c>
    </row>
    <row r="1125" spans="1:11" x14ac:dyDescent="0.3">
      <c r="A1125" s="7" t="s">
        <v>4063</v>
      </c>
      <c r="B1125" s="7" t="s">
        <v>4064</v>
      </c>
      <c r="C1125" s="7"/>
      <c r="D1125" s="7" t="s">
        <v>3639</v>
      </c>
      <c r="E1125" s="8">
        <v>9590</v>
      </c>
      <c r="F1125" s="8">
        <v>15999</v>
      </c>
      <c r="G1125" s="9">
        <v>0.4</v>
      </c>
      <c r="H1125" s="7">
        <v>4.0999999999999996</v>
      </c>
      <c r="I1125" s="8">
        <v>1017</v>
      </c>
      <c r="J1125" s="7" t="s">
        <v>4065</v>
      </c>
      <c r="K1125" s="7" t="s">
        <v>4066</v>
      </c>
    </row>
    <row r="1126" spans="1:11" x14ac:dyDescent="0.3">
      <c r="A1126" s="7" t="s">
        <v>4067</v>
      </c>
      <c r="B1126" s="7" t="s">
        <v>4068</v>
      </c>
      <c r="C1126" s="7"/>
      <c r="D1126" s="7" t="s">
        <v>4069</v>
      </c>
      <c r="E1126" s="7">
        <v>999</v>
      </c>
      <c r="F1126" s="8">
        <v>1490</v>
      </c>
      <c r="G1126" s="9">
        <v>0.33</v>
      </c>
      <c r="H1126" s="7">
        <v>4.0999999999999996</v>
      </c>
      <c r="I1126" s="8">
        <v>12999</v>
      </c>
      <c r="J1126" s="7" t="s">
        <v>4070</v>
      </c>
      <c r="K1126" s="7" t="s">
        <v>4071</v>
      </c>
    </row>
    <row r="1127" spans="1:11" x14ac:dyDescent="0.3">
      <c r="A1127" s="7" t="s">
        <v>4072</v>
      </c>
      <c r="B1127" s="7" t="s">
        <v>4073</v>
      </c>
      <c r="C1127" s="7"/>
      <c r="D1127" s="7" t="s">
        <v>3725</v>
      </c>
      <c r="E1127" s="8">
        <v>1299</v>
      </c>
      <c r="F1127" s="8">
        <v>1999</v>
      </c>
      <c r="G1127" s="9">
        <v>0.35</v>
      </c>
      <c r="H1127" s="7">
        <v>3.8</v>
      </c>
      <c r="I1127" s="7">
        <v>311</v>
      </c>
      <c r="J1127" s="7" t="s">
        <v>4074</v>
      </c>
      <c r="K1127" s="7" t="s">
        <v>4075</v>
      </c>
    </row>
    <row r="1128" spans="1:11" x14ac:dyDescent="0.3">
      <c r="A1128" s="7" t="s">
        <v>4076</v>
      </c>
      <c r="B1128" s="7" t="s">
        <v>4077</v>
      </c>
      <c r="C1128" s="7"/>
      <c r="D1128" s="7" t="s">
        <v>4078</v>
      </c>
      <c r="E1128" s="7">
        <v>292</v>
      </c>
      <c r="F1128" s="7">
        <v>499</v>
      </c>
      <c r="G1128" s="9">
        <v>0.41</v>
      </c>
      <c r="H1128" s="7">
        <v>4.0999999999999996</v>
      </c>
      <c r="I1128" s="8">
        <v>4238</v>
      </c>
      <c r="J1128" s="7" t="s">
        <v>4079</v>
      </c>
      <c r="K1128" s="7" t="s">
        <v>4080</v>
      </c>
    </row>
    <row r="1129" spans="1:11" x14ac:dyDescent="0.3">
      <c r="A1129" s="7" t="s">
        <v>4081</v>
      </c>
      <c r="B1129" s="7" t="s">
        <v>4082</v>
      </c>
      <c r="C1129" s="7"/>
      <c r="D1129" s="7" t="s">
        <v>3941</v>
      </c>
      <c r="E1129" s="7">
        <v>160</v>
      </c>
      <c r="F1129" s="7">
        <v>299</v>
      </c>
      <c r="G1129" s="9">
        <v>0.46</v>
      </c>
      <c r="H1129" s="7">
        <v>4.5999999999999996</v>
      </c>
      <c r="I1129" s="8">
        <v>2781</v>
      </c>
      <c r="J1129" s="7" t="s">
        <v>4083</v>
      </c>
      <c r="K1129" s="7" t="s">
        <v>4084</v>
      </c>
    </row>
    <row r="1130" spans="1:11" x14ac:dyDescent="0.3">
      <c r="A1130" s="7" t="s">
        <v>4085</v>
      </c>
      <c r="B1130" s="7" t="s">
        <v>4086</v>
      </c>
      <c r="C1130" s="7"/>
      <c r="D1130" s="7" t="s">
        <v>4087</v>
      </c>
      <c r="E1130" s="7">
        <v>600</v>
      </c>
      <c r="F1130" s="7">
        <v>600</v>
      </c>
      <c r="G1130" s="9">
        <v>0</v>
      </c>
      <c r="H1130" s="7">
        <v>4.0999999999999996</v>
      </c>
      <c r="I1130" s="8">
        <v>10907</v>
      </c>
      <c r="J1130" s="7" t="s">
        <v>4088</v>
      </c>
      <c r="K1130" s="7" t="s">
        <v>4089</v>
      </c>
    </row>
    <row r="1131" spans="1:11" x14ac:dyDescent="0.3">
      <c r="A1131" s="7" t="s">
        <v>4090</v>
      </c>
      <c r="B1131" s="7" t="s">
        <v>4091</v>
      </c>
      <c r="C1131" s="7"/>
      <c r="D1131" s="7" t="s">
        <v>4092</v>
      </c>
      <c r="E1131" s="8">
        <v>1130</v>
      </c>
      <c r="F1131" s="8">
        <v>1130</v>
      </c>
      <c r="G1131" s="9">
        <v>0</v>
      </c>
      <c r="H1131" s="7">
        <v>4.2</v>
      </c>
      <c r="I1131" s="8">
        <v>13250</v>
      </c>
      <c r="J1131" s="7" t="s">
        <v>4093</v>
      </c>
      <c r="K1131" s="7" t="s">
        <v>4094</v>
      </c>
    </row>
    <row r="1132" spans="1:11" x14ac:dyDescent="0.3">
      <c r="A1132" s="7" t="s">
        <v>4095</v>
      </c>
      <c r="B1132" s="7" t="s">
        <v>4096</v>
      </c>
      <c r="C1132" s="7"/>
      <c r="D1132" s="7" t="s">
        <v>3702</v>
      </c>
      <c r="E1132" s="8">
        <v>3249</v>
      </c>
      <c r="F1132" s="8">
        <v>6295</v>
      </c>
      <c r="G1132" s="9">
        <v>0.48</v>
      </c>
      <c r="H1132" s="7">
        <v>3.9</v>
      </c>
      <c r="I1132" s="8">
        <v>43070</v>
      </c>
      <c r="J1132" s="7" t="s">
        <v>4097</v>
      </c>
      <c r="K1132" s="7" t="s">
        <v>4098</v>
      </c>
    </row>
    <row r="1133" spans="1:11" x14ac:dyDescent="0.3">
      <c r="A1133" s="7" t="s">
        <v>4099</v>
      </c>
      <c r="B1133" s="7" t="s">
        <v>4100</v>
      </c>
      <c r="C1133" s="7"/>
      <c r="D1133" s="7" t="s">
        <v>3702</v>
      </c>
      <c r="E1133" s="8">
        <v>3599</v>
      </c>
      <c r="F1133" s="8">
        <v>9455</v>
      </c>
      <c r="G1133" s="9">
        <v>0.62</v>
      </c>
      <c r="H1133" s="7">
        <v>4.0999999999999996</v>
      </c>
      <c r="I1133" s="8">
        <v>11828</v>
      </c>
      <c r="J1133" s="7" t="s">
        <v>4101</v>
      </c>
      <c r="K1133" s="7" t="s">
        <v>4102</v>
      </c>
    </row>
    <row r="1134" spans="1:11" x14ac:dyDescent="0.3">
      <c r="A1134" s="7" t="s">
        <v>4103</v>
      </c>
      <c r="B1134" s="7" t="s">
        <v>4104</v>
      </c>
      <c r="C1134" s="7"/>
      <c r="D1134" s="7" t="s">
        <v>3837</v>
      </c>
      <c r="E1134" s="7">
        <v>368</v>
      </c>
      <c r="F1134" s="7">
        <v>699</v>
      </c>
      <c r="G1134" s="9">
        <v>0.47</v>
      </c>
      <c r="H1134" s="7">
        <v>4.0999999999999996</v>
      </c>
      <c r="I1134" s="8">
        <v>1240</v>
      </c>
      <c r="J1134" s="7" t="s">
        <v>4105</v>
      </c>
      <c r="K1134" s="7" t="s">
        <v>4106</v>
      </c>
    </row>
    <row r="1135" spans="1:11" x14ac:dyDescent="0.3">
      <c r="A1135" s="7" t="s">
        <v>4107</v>
      </c>
      <c r="B1135" s="7" t="s">
        <v>4108</v>
      </c>
      <c r="C1135" s="7"/>
      <c r="D1135" s="7" t="s">
        <v>3702</v>
      </c>
      <c r="E1135" s="8">
        <v>3199</v>
      </c>
      <c r="F1135" s="8">
        <v>4999</v>
      </c>
      <c r="G1135" s="9">
        <v>0.36</v>
      </c>
      <c r="H1135" s="7">
        <v>4</v>
      </c>
      <c r="I1135" s="8">
        <v>20869</v>
      </c>
      <c r="J1135" s="7" t="s">
        <v>4109</v>
      </c>
      <c r="K1135" s="7" t="s">
        <v>4110</v>
      </c>
    </row>
    <row r="1136" spans="1:11" x14ac:dyDescent="0.3">
      <c r="A1136" s="7" t="s">
        <v>4111</v>
      </c>
      <c r="B1136" s="7" t="s">
        <v>4112</v>
      </c>
      <c r="C1136" s="7"/>
      <c r="D1136" s="7" t="s">
        <v>4113</v>
      </c>
      <c r="E1136" s="8">
        <v>1599</v>
      </c>
      <c r="F1136" s="8">
        <v>2900</v>
      </c>
      <c r="G1136" s="9">
        <v>0.45</v>
      </c>
      <c r="H1136" s="7">
        <v>3.7</v>
      </c>
      <c r="I1136" s="7">
        <v>441</v>
      </c>
      <c r="J1136" s="7" t="s">
        <v>4114</v>
      </c>
      <c r="K1136" s="7" t="s">
        <v>4115</v>
      </c>
    </row>
    <row r="1137" spans="1:11" x14ac:dyDescent="0.3">
      <c r="A1137" s="7" t="s">
        <v>4116</v>
      </c>
      <c r="B1137" s="7" t="s">
        <v>4117</v>
      </c>
      <c r="C1137" s="7"/>
      <c r="D1137" s="7" t="s">
        <v>3692</v>
      </c>
      <c r="E1137" s="8">
        <v>1999</v>
      </c>
      <c r="F1137" s="8">
        <v>2499</v>
      </c>
      <c r="G1137" s="9">
        <v>0.2</v>
      </c>
      <c r="H1137" s="7">
        <v>4.0999999999999996</v>
      </c>
      <c r="I1137" s="8">
        <v>1034</v>
      </c>
      <c r="J1137" s="7" t="s">
        <v>4118</v>
      </c>
      <c r="K1137" s="7" t="s">
        <v>4119</v>
      </c>
    </row>
    <row r="1138" spans="1:11" x14ac:dyDescent="0.3">
      <c r="A1138" s="7" t="s">
        <v>4120</v>
      </c>
      <c r="B1138" s="7" t="s">
        <v>4121</v>
      </c>
      <c r="C1138" s="7"/>
      <c r="D1138" s="7" t="s">
        <v>3697</v>
      </c>
      <c r="E1138" s="7">
        <v>616</v>
      </c>
      <c r="F1138" s="8">
        <v>1190</v>
      </c>
      <c r="G1138" s="9">
        <v>0.48</v>
      </c>
      <c r="H1138" s="7">
        <v>4.0999999999999996</v>
      </c>
      <c r="I1138" s="8">
        <v>37126</v>
      </c>
      <c r="J1138" s="7" t="s">
        <v>4122</v>
      </c>
      <c r="K1138" s="7" t="s">
        <v>4123</v>
      </c>
    </row>
    <row r="1139" spans="1:11" x14ac:dyDescent="0.3">
      <c r="A1139" s="7" t="s">
        <v>4124</v>
      </c>
      <c r="B1139" s="7" t="s">
        <v>4125</v>
      </c>
      <c r="C1139" s="7"/>
      <c r="D1139" s="7" t="s">
        <v>3692</v>
      </c>
      <c r="E1139" s="8">
        <v>1499</v>
      </c>
      <c r="F1139" s="8">
        <v>2100</v>
      </c>
      <c r="G1139" s="9">
        <v>0.28999999999999998</v>
      </c>
      <c r="H1139" s="7">
        <v>4.0999999999999996</v>
      </c>
      <c r="I1139" s="8">
        <v>6355</v>
      </c>
      <c r="J1139" s="7" t="s">
        <v>4126</v>
      </c>
      <c r="K1139" s="7" t="s">
        <v>4127</v>
      </c>
    </row>
    <row r="1140" spans="1:11" x14ac:dyDescent="0.3">
      <c r="A1140" s="7" t="s">
        <v>4128</v>
      </c>
      <c r="B1140" s="7" t="s">
        <v>4129</v>
      </c>
      <c r="C1140" s="7"/>
      <c r="D1140" s="7" t="s">
        <v>3941</v>
      </c>
      <c r="E1140" s="7">
        <v>199</v>
      </c>
      <c r="F1140" s="7">
        <v>499</v>
      </c>
      <c r="G1140" s="9">
        <v>0.6</v>
      </c>
      <c r="H1140" s="7">
        <v>3.3</v>
      </c>
      <c r="I1140" s="7">
        <v>12</v>
      </c>
      <c r="J1140" s="7" t="s">
        <v>4130</v>
      </c>
      <c r="K1140" s="7" t="s">
        <v>4131</v>
      </c>
    </row>
    <row r="1141" spans="1:11" x14ac:dyDescent="0.3">
      <c r="A1141" s="7" t="s">
        <v>4132</v>
      </c>
      <c r="B1141" s="7" t="s">
        <v>4133</v>
      </c>
      <c r="C1141" s="7"/>
      <c r="D1141" s="7" t="s">
        <v>3759</v>
      </c>
      <c r="E1141" s="7">
        <v>610</v>
      </c>
      <c r="F1141" s="7">
        <v>825</v>
      </c>
      <c r="G1141" s="9">
        <v>0.26</v>
      </c>
      <c r="H1141" s="7">
        <v>4.0999999999999996</v>
      </c>
      <c r="I1141" s="8">
        <v>13165</v>
      </c>
      <c r="J1141" s="7" t="s">
        <v>4134</v>
      </c>
      <c r="K1141" s="7" t="s">
        <v>4135</v>
      </c>
    </row>
    <row r="1142" spans="1:11" x14ac:dyDescent="0.3">
      <c r="A1142" s="7" t="s">
        <v>4136</v>
      </c>
      <c r="B1142" s="7" t="s">
        <v>4137</v>
      </c>
      <c r="C1142" s="7"/>
      <c r="D1142" s="7" t="s">
        <v>3903</v>
      </c>
      <c r="E1142" s="7">
        <v>999</v>
      </c>
      <c r="F1142" s="8">
        <v>1499</v>
      </c>
      <c r="G1142" s="9">
        <v>0.33</v>
      </c>
      <c r="H1142" s="7">
        <v>4.0999999999999996</v>
      </c>
      <c r="I1142" s="8">
        <v>1646</v>
      </c>
      <c r="J1142" s="7" t="s">
        <v>4138</v>
      </c>
      <c r="K1142" s="7" t="s">
        <v>4139</v>
      </c>
    </row>
    <row r="1143" spans="1:11" x14ac:dyDescent="0.3">
      <c r="A1143" s="7" t="s">
        <v>4140</v>
      </c>
      <c r="B1143" s="7" t="s">
        <v>4141</v>
      </c>
      <c r="C1143" s="7"/>
      <c r="D1143" s="7" t="s">
        <v>3959</v>
      </c>
      <c r="E1143" s="8">
        <v>8999</v>
      </c>
      <c r="F1143" s="8">
        <v>9995</v>
      </c>
      <c r="G1143" s="9">
        <v>0.1</v>
      </c>
      <c r="H1143" s="7">
        <v>4.4000000000000004</v>
      </c>
      <c r="I1143" s="8">
        <v>17994</v>
      </c>
      <c r="J1143" s="7" t="s">
        <v>4142</v>
      </c>
      <c r="K1143" s="7" t="s">
        <v>4143</v>
      </c>
    </row>
    <row r="1144" spans="1:11" x14ac:dyDescent="0.3">
      <c r="A1144" s="7" t="s">
        <v>4144</v>
      </c>
      <c r="B1144" s="7" t="s">
        <v>4145</v>
      </c>
      <c r="C1144" s="7"/>
      <c r="D1144" s="7" t="s">
        <v>3644</v>
      </c>
      <c r="E1144" s="7">
        <v>453</v>
      </c>
      <c r="F1144" s="7">
        <v>999</v>
      </c>
      <c r="G1144" s="9">
        <v>0.55000000000000004</v>
      </c>
      <c r="H1144" s="7">
        <v>4.3</v>
      </c>
      <c r="I1144" s="7">
        <v>610</v>
      </c>
      <c r="J1144" s="7" t="s">
        <v>4146</v>
      </c>
      <c r="K1144" s="7" t="s">
        <v>4147</v>
      </c>
    </row>
    <row r="1145" spans="1:11" x14ac:dyDescent="0.3">
      <c r="A1145" s="7" t="s">
        <v>4148</v>
      </c>
      <c r="B1145" s="7" t="s">
        <v>4149</v>
      </c>
      <c r="C1145" s="7"/>
      <c r="D1145" s="7" t="s">
        <v>3702</v>
      </c>
      <c r="E1145" s="8">
        <v>2464</v>
      </c>
      <c r="F1145" s="8">
        <v>6000</v>
      </c>
      <c r="G1145" s="9">
        <v>0.59</v>
      </c>
      <c r="H1145" s="7">
        <v>4.0999999999999996</v>
      </c>
      <c r="I1145" s="8">
        <v>8866</v>
      </c>
      <c r="J1145" s="7" t="s">
        <v>4150</v>
      </c>
      <c r="K1145" s="7" t="s">
        <v>4151</v>
      </c>
    </row>
    <row r="1146" spans="1:11" x14ac:dyDescent="0.3">
      <c r="A1146" s="7" t="s">
        <v>4152</v>
      </c>
      <c r="B1146" s="7" t="s">
        <v>4153</v>
      </c>
      <c r="C1146" s="7"/>
      <c r="D1146" s="7" t="s">
        <v>4113</v>
      </c>
      <c r="E1146" s="8">
        <v>2719</v>
      </c>
      <c r="F1146" s="8">
        <v>3945</v>
      </c>
      <c r="G1146" s="9">
        <v>0.31</v>
      </c>
      <c r="H1146" s="7">
        <v>3.7</v>
      </c>
      <c r="I1146" s="8">
        <v>13406</v>
      </c>
      <c r="J1146" s="7" t="s">
        <v>4154</v>
      </c>
      <c r="K1146" s="7" t="s">
        <v>4155</v>
      </c>
    </row>
    <row r="1147" spans="1:11" x14ac:dyDescent="0.3">
      <c r="A1147" s="7" t="s">
        <v>4156</v>
      </c>
      <c r="B1147" s="7" t="s">
        <v>4157</v>
      </c>
      <c r="C1147" s="7"/>
      <c r="D1147" s="7" t="s">
        <v>3707</v>
      </c>
      <c r="E1147" s="8">
        <v>1439</v>
      </c>
      <c r="F1147" s="8">
        <v>1999</v>
      </c>
      <c r="G1147" s="9">
        <v>0.28000000000000003</v>
      </c>
      <c r="H1147" s="7">
        <v>4.8</v>
      </c>
      <c r="I1147" s="8">
        <v>53803</v>
      </c>
      <c r="J1147" s="7" t="s">
        <v>4158</v>
      </c>
      <c r="K1147" s="7" t="s">
        <v>4159</v>
      </c>
    </row>
    <row r="1148" spans="1:11" x14ac:dyDescent="0.3">
      <c r="A1148" s="7" t="s">
        <v>4160</v>
      </c>
      <c r="B1148" s="7" t="s">
        <v>4161</v>
      </c>
      <c r="C1148" s="7"/>
      <c r="D1148" s="7" t="s">
        <v>3692</v>
      </c>
      <c r="E1148" s="8">
        <v>2799</v>
      </c>
      <c r="F1148" s="8">
        <v>3499</v>
      </c>
      <c r="G1148" s="9">
        <v>0.2</v>
      </c>
      <c r="H1148" s="7">
        <v>4.5</v>
      </c>
      <c r="I1148" s="7">
        <v>546</v>
      </c>
      <c r="J1148" s="7" t="s">
        <v>4162</v>
      </c>
      <c r="K1148" s="7" t="s">
        <v>4163</v>
      </c>
    </row>
    <row r="1149" spans="1:11" x14ac:dyDescent="0.3">
      <c r="A1149" s="7" t="s">
        <v>4164</v>
      </c>
      <c r="B1149" s="7" t="s">
        <v>4165</v>
      </c>
      <c r="C1149" s="7"/>
      <c r="D1149" s="7" t="s">
        <v>3707</v>
      </c>
      <c r="E1149" s="8">
        <v>2088</v>
      </c>
      <c r="F1149" s="8">
        <v>5550</v>
      </c>
      <c r="G1149" s="9">
        <v>0.62</v>
      </c>
      <c r="H1149" s="7">
        <v>4</v>
      </c>
      <c r="I1149" s="8">
        <v>5292</v>
      </c>
      <c r="J1149" s="7" t="s">
        <v>4166</v>
      </c>
      <c r="K1149" s="7" t="s">
        <v>4167</v>
      </c>
    </row>
    <row r="1150" spans="1:11" x14ac:dyDescent="0.3">
      <c r="A1150" s="7" t="s">
        <v>4168</v>
      </c>
      <c r="B1150" s="7" t="s">
        <v>4169</v>
      </c>
      <c r="C1150" s="7"/>
      <c r="D1150" s="7" t="s">
        <v>3707</v>
      </c>
      <c r="E1150" s="8">
        <v>2399</v>
      </c>
      <c r="F1150" s="8">
        <v>4590</v>
      </c>
      <c r="G1150" s="9">
        <v>0.48</v>
      </c>
      <c r="H1150" s="7">
        <v>4.0999999999999996</v>
      </c>
      <c r="I1150" s="7">
        <v>444</v>
      </c>
      <c r="J1150" s="7" t="s">
        <v>4170</v>
      </c>
      <c r="K1150" s="7" t="s">
        <v>4171</v>
      </c>
    </row>
    <row r="1151" spans="1:11" x14ac:dyDescent="0.3">
      <c r="A1151" s="7" t="s">
        <v>4172</v>
      </c>
      <c r="B1151" s="7" t="s">
        <v>4173</v>
      </c>
      <c r="C1151" s="7"/>
      <c r="D1151" s="7" t="s">
        <v>3649</v>
      </c>
      <c r="E1151" s="7">
        <v>308</v>
      </c>
      <c r="F1151" s="7">
        <v>499</v>
      </c>
      <c r="G1151" s="9">
        <v>0.38</v>
      </c>
      <c r="H1151" s="7">
        <v>3.9</v>
      </c>
      <c r="I1151" s="8">
        <v>4584</v>
      </c>
      <c r="J1151" s="7" t="s">
        <v>4174</v>
      </c>
      <c r="K1151" s="7" t="s">
        <v>4175</v>
      </c>
    </row>
    <row r="1152" spans="1:11" x14ac:dyDescent="0.3">
      <c r="A1152" s="7" t="s">
        <v>4176</v>
      </c>
      <c r="B1152" s="7" t="s">
        <v>4177</v>
      </c>
      <c r="C1152" s="7"/>
      <c r="D1152" s="7" t="s">
        <v>3707</v>
      </c>
      <c r="E1152" s="8">
        <v>2599</v>
      </c>
      <c r="F1152" s="8">
        <v>4400</v>
      </c>
      <c r="G1152" s="9">
        <v>0.41</v>
      </c>
      <c r="H1152" s="7">
        <v>4.0999999999999996</v>
      </c>
      <c r="I1152" s="8">
        <v>14947</v>
      </c>
      <c r="J1152" s="7" t="s">
        <v>4178</v>
      </c>
      <c r="K1152" s="7" t="s">
        <v>4179</v>
      </c>
    </row>
    <row r="1153" spans="1:11" x14ac:dyDescent="0.3">
      <c r="A1153" s="7" t="s">
        <v>4180</v>
      </c>
      <c r="B1153" s="7" t="s">
        <v>4181</v>
      </c>
      <c r="C1153" s="7"/>
      <c r="D1153" s="7" t="s">
        <v>3697</v>
      </c>
      <c r="E1153" s="7">
        <v>479</v>
      </c>
      <c r="F1153" s="8">
        <v>1000</v>
      </c>
      <c r="G1153" s="9">
        <v>0.52</v>
      </c>
      <c r="H1153" s="7">
        <v>4.2</v>
      </c>
      <c r="I1153" s="8">
        <v>1559</v>
      </c>
      <c r="J1153" s="7" t="s">
        <v>4182</v>
      </c>
      <c r="K1153" s="7" t="s">
        <v>4183</v>
      </c>
    </row>
    <row r="1154" spans="1:11" x14ac:dyDescent="0.3">
      <c r="A1154" s="7" t="s">
        <v>4184</v>
      </c>
      <c r="B1154" s="7" t="s">
        <v>4185</v>
      </c>
      <c r="C1154" s="7"/>
      <c r="D1154" s="7" t="s">
        <v>3644</v>
      </c>
      <c r="E1154" s="7">
        <v>245</v>
      </c>
      <c r="F1154" s="7">
        <v>299</v>
      </c>
      <c r="G1154" s="9">
        <v>0.18</v>
      </c>
      <c r="H1154" s="7">
        <v>4.0999999999999996</v>
      </c>
      <c r="I1154" s="8">
        <v>1660</v>
      </c>
      <c r="J1154" s="7" t="s">
        <v>4186</v>
      </c>
      <c r="K1154" s="7" t="s">
        <v>4187</v>
      </c>
    </row>
    <row r="1155" spans="1:11" x14ac:dyDescent="0.3">
      <c r="A1155" s="7" t="s">
        <v>4188</v>
      </c>
      <c r="B1155" s="7" t="s">
        <v>4189</v>
      </c>
      <c r="C1155" s="7"/>
      <c r="D1155" s="7" t="s">
        <v>3644</v>
      </c>
      <c r="E1155" s="7">
        <v>179</v>
      </c>
      <c r="F1155" s="7">
        <v>799</v>
      </c>
      <c r="G1155" s="9">
        <v>0.78</v>
      </c>
      <c r="H1155" s="7">
        <v>3.5</v>
      </c>
      <c r="I1155" s="7">
        <v>132</v>
      </c>
      <c r="J1155" s="7" t="s">
        <v>4190</v>
      </c>
      <c r="K1155" s="7" t="s">
        <v>4191</v>
      </c>
    </row>
    <row r="1156" spans="1:11" x14ac:dyDescent="0.3">
      <c r="A1156" s="7" t="s">
        <v>4192</v>
      </c>
      <c r="B1156" s="7" t="s">
        <v>4193</v>
      </c>
      <c r="C1156" s="7"/>
      <c r="D1156" s="7" t="s">
        <v>3946</v>
      </c>
      <c r="E1156" s="8">
        <v>3569</v>
      </c>
      <c r="F1156" s="8">
        <v>5190</v>
      </c>
      <c r="G1156" s="9">
        <v>0.31</v>
      </c>
      <c r="H1156" s="7">
        <v>4.3</v>
      </c>
      <c r="I1156" s="8">
        <v>28629</v>
      </c>
      <c r="J1156" s="7" t="s">
        <v>4194</v>
      </c>
      <c r="K1156" s="7" t="s">
        <v>4195</v>
      </c>
    </row>
    <row r="1157" spans="1:11" x14ac:dyDescent="0.3">
      <c r="A1157" s="7" t="s">
        <v>4196</v>
      </c>
      <c r="B1157" s="7" t="s">
        <v>4197</v>
      </c>
      <c r="C1157" s="7"/>
      <c r="D1157" s="7" t="s">
        <v>3629</v>
      </c>
      <c r="E1157" s="7">
        <v>699</v>
      </c>
      <c r="F1157" s="8">
        <v>1345</v>
      </c>
      <c r="G1157" s="9">
        <v>0.48</v>
      </c>
      <c r="H1157" s="7">
        <v>3.9</v>
      </c>
      <c r="I1157" s="8">
        <v>8446</v>
      </c>
      <c r="J1157" s="7" t="s">
        <v>4198</v>
      </c>
      <c r="K1157" s="7" t="s">
        <v>4199</v>
      </c>
    </row>
    <row r="1158" spans="1:11" x14ac:dyDescent="0.3">
      <c r="A1158" s="7" t="s">
        <v>4200</v>
      </c>
      <c r="B1158" s="7" t="s">
        <v>4201</v>
      </c>
      <c r="C1158" s="7"/>
      <c r="D1158" s="7" t="s">
        <v>3675</v>
      </c>
      <c r="E1158" s="8">
        <v>2089</v>
      </c>
      <c r="F1158" s="8">
        <v>4000</v>
      </c>
      <c r="G1158" s="9">
        <v>0.48</v>
      </c>
      <c r="H1158" s="7">
        <v>4.2</v>
      </c>
      <c r="I1158" s="8">
        <v>11199</v>
      </c>
      <c r="J1158" s="7" t="s">
        <v>4202</v>
      </c>
      <c r="K1158" s="7" t="s">
        <v>4203</v>
      </c>
    </row>
    <row r="1159" spans="1:11" x14ac:dyDescent="0.3">
      <c r="A1159" s="7" t="s">
        <v>4204</v>
      </c>
      <c r="B1159" s="7" t="s">
        <v>4205</v>
      </c>
      <c r="C1159" s="7" t="s">
        <v>4206</v>
      </c>
      <c r="D1159" s="7" t="s">
        <v>4207</v>
      </c>
      <c r="E1159" s="8">
        <v>2339</v>
      </c>
      <c r="F1159" s="8">
        <v>4000</v>
      </c>
      <c r="G1159" s="9">
        <v>0.42</v>
      </c>
      <c r="H1159" s="7">
        <v>3.8</v>
      </c>
      <c r="I1159" s="8">
        <v>1118</v>
      </c>
      <c r="J1159" s="7" t="s">
        <v>4208</v>
      </c>
      <c r="K1159" s="7" t="s">
        <v>4209</v>
      </c>
    </row>
    <row r="1160" spans="1:11" x14ac:dyDescent="0.3">
      <c r="A1160" s="7" t="s">
        <v>4210</v>
      </c>
      <c r="B1160" s="7" t="s">
        <v>4211</v>
      </c>
      <c r="C1160" s="7"/>
      <c r="D1160" s="7" t="s">
        <v>3639</v>
      </c>
      <c r="E1160" s="7">
        <v>784</v>
      </c>
      <c r="F1160" s="8">
        <v>1599</v>
      </c>
      <c r="G1160" s="9">
        <v>0.51</v>
      </c>
      <c r="H1160" s="7">
        <v>4.5</v>
      </c>
      <c r="I1160" s="7">
        <v>11</v>
      </c>
      <c r="J1160" s="7" t="s">
        <v>4212</v>
      </c>
      <c r="K1160" s="7" t="s">
        <v>4213</v>
      </c>
    </row>
    <row r="1161" spans="1:11" x14ac:dyDescent="0.3">
      <c r="A1161" s="7" t="s">
        <v>4214</v>
      </c>
      <c r="B1161" s="7" t="s">
        <v>4215</v>
      </c>
      <c r="C1161" s="7"/>
      <c r="D1161" s="7" t="s">
        <v>4216</v>
      </c>
      <c r="E1161" s="8">
        <v>5499</v>
      </c>
      <c r="F1161" s="8">
        <v>9999</v>
      </c>
      <c r="G1161" s="9">
        <v>0.45</v>
      </c>
      <c r="H1161" s="7">
        <v>3.8</v>
      </c>
      <c r="I1161" s="8">
        <v>4353</v>
      </c>
      <c r="J1161" s="7" t="s">
        <v>4217</v>
      </c>
      <c r="K1161" s="7" t="s">
        <v>4218</v>
      </c>
    </row>
    <row r="1162" spans="1:11" x14ac:dyDescent="0.3">
      <c r="A1162" s="7" t="s">
        <v>4219</v>
      </c>
      <c r="B1162" s="7" t="s">
        <v>4220</v>
      </c>
      <c r="C1162" s="7"/>
      <c r="D1162" s="7" t="s">
        <v>3639</v>
      </c>
      <c r="E1162" s="7">
        <v>899</v>
      </c>
      <c r="F1162" s="8">
        <v>1990</v>
      </c>
      <c r="G1162" s="9">
        <v>0.55000000000000004</v>
      </c>
      <c r="H1162" s="7">
        <v>4.0999999999999996</v>
      </c>
      <c r="I1162" s="7">
        <v>185</v>
      </c>
      <c r="J1162" s="7" t="s">
        <v>4221</v>
      </c>
      <c r="K1162" s="7" t="s">
        <v>4222</v>
      </c>
    </row>
    <row r="1163" spans="1:11" x14ac:dyDescent="0.3">
      <c r="A1163" s="7" t="s">
        <v>4223</v>
      </c>
      <c r="B1163" s="7" t="s">
        <v>4224</v>
      </c>
      <c r="C1163" s="7"/>
      <c r="D1163" s="7" t="s">
        <v>3692</v>
      </c>
      <c r="E1163" s="8">
        <v>1695</v>
      </c>
      <c r="F1163" s="8">
        <v>1695</v>
      </c>
      <c r="G1163" s="9">
        <v>0</v>
      </c>
      <c r="H1163" s="7">
        <v>4.2</v>
      </c>
      <c r="I1163" s="8">
        <v>14290</v>
      </c>
      <c r="J1163" s="7" t="s">
        <v>4225</v>
      </c>
      <c r="K1163" s="7" t="s">
        <v>4226</v>
      </c>
    </row>
    <row r="1164" spans="1:11" x14ac:dyDescent="0.3">
      <c r="A1164" s="7" t="s">
        <v>4227</v>
      </c>
      <c r="B1164" s="7" t="s">
        <v>4228</v>
      </c>
      <c r="C1164" s="7"/>
      <c r="D1164" s="7" t="s">
        <v>3697</v>
      </c>
      <c r="E1164" s="7">
        <v>499</v>
      </c>
      <c r="F1164" s="7">
        <v>940</v>
      </c>
      <c r="G1164" s="9">
        <v>0.47</v>
      </c>
      <c r="H1164" s="7">
        <v>4.0999999999999996</v>
      </c>
      <c r="I1164" s="8">
        <v>3036</v>
      </c>
      <c r="J1164" s="7" t="s">
        <v>4229</v>
      </c>
      <c r="K1164" s="7" t="s">
        <v>4230</v>
      </c>
    </row>
    <row r="1165" spans="1:11" x14ac:dyDescent="0.3">
      <c r="A1165" s="7" t="s">
        <v>4231</v>
      </c>
      <c r="B1165" s="7" t="s">
        <v>4232</v>
      </c>
      <c r="C1165" s="7"/>
      <c r="D1165" s="7" t="s">
        <v>3707</v>
      </c>
      <c r="E1165" s="8">
        <v>2699</v>
      </c>
      <c r="F1165" s="8">
        <v>4700</v>
      </c>
      <c r="G1165" s="9">
        <v>0.43</v>
      </c>
      <c r="H1165" s="7">
        <v>4.2</v>
      </c>
      <c r="I1165" s="8">
        <v>1296</v>
      </c>
      <c r="J1165" s="7" t="s">
        <v>4233</v>
      </c>
      <c r="K1165" s="7" t="s">
        <v>4234</v>
      </c>
    </row>
    <row r="1166" spans="1:11" x14ac:dyDescent="0.3">
      <c r="A1166" s="7" t="s">
        <v>4235</v>
      </c>
      <c r="B1166" s="7" t="s">
        <v>4236</v>
      </c>
      <c r="C1166" s="7"/>
      <c r="D1166" s="7" t="s">
        <v>3707</v>
      </c>
      <c r="E1166" s="8">
        <v>1448</v>
      </c>
      <c r="F1166" s="8">
        <v>2999</v>
      </c>
      <c r="G1166" s="9">
        <v>0.52</v>
      </c>
      <c r="H1166" s="7">
        <v>4.5</v>
      </c>
      <c r="I1166" s="7">
        <v>19</v>
      </c>
      <c r="J1166" s="7" t="s">
        <v>4237</v>
      </c>
      <c r="K1166" s="7" t="s">
        <v>4238</v>
      </c>
    </row>
    <row r="1167" spans="1:11" x14ac:dyDescent="0.3">
      <c r="A1167" s="7" t="s">
        <v>4239</v>
      </c>
      <c r="B1167" s="7" t="s">
        <v>4240</v>
      </c>
      <c r="C1167" s="7"/>
      <c r="D1167" s="7" t="s">
        <v>3941</v>
      </c>
      <c r="E1167" s="7">
        <v>79</v>
      </c>
      <c r="F1167" s="7">
        <v>79</v>
      </c>
      <c r="G1167" s="9">
        <v>0</v>
      </c>
      <c r="H1167" s="7">
        <v>4</v>
      </c>
      <c r="I1167" s="7">
        <v>97</v>
      </c>
      <c r="J1167" s="7" t="s">
        <v>4241</v>
      </c>
      <c r="K1167" s="7" t="s">
        <v>4242</v>
      </c>
    </row>
    <row r="1168" spans="1:11" x14ac:dyDescent="0.3">
      <c r="A1168" s="7" t="s">
        <v>4243</v>
      </c>
      <c r="B1168" s="7" t="s">
        <v>4244</v>
      </c>
      <c r="C1168" s="7"/>
      <c r="D1168" s="7" t="s">
        <v>3730</v>
      </c>
      <c r="E1168" s="8">
        <v>6990</v>
      </c>
      <c r="F1168" s="8">
        <v>14290</v>
      </c>
      <c r="G1168" s="9">
        <v>0.51</v>
      </c>
      <c r="H1168" s="7">
        <v>4.4000000000000004</v>
      </c>
      <c r="I1168" s="8">
        <v>1771</v>
      </c>
      <c r="J1168" s="7" t="s">
        <v>4245</v>
      </c>
      <c r="K1168" s="7" t="s">
        <v>4246</v>
      </c>
    </row>
    <row r="1169" spans="1:11" x14ac:dyDescent="0.3">
      <c r="A1169" s="7" t="s">
        <v>4247</v>
      </c>
      <c r="B1169" s="7" t="s">
        <v>4248</v>
      </c>
      <c r="C1169" s="7"/>
      <c r="D1169" s="7" t="s">
        <v>3675</v>
      </c>
      <c r="E1169" s="8">
        <v>2698</v>
      </c>
      <c r="F1169" s="8">
        <v>3945</v>
      </c>
      <c r="G1169" s="9">
        <v>0.32</v>
      </c>
      <c r="H1169" s="7">
        <v>4</v>
      </c>
      <c r="I1169" s="8">
        <v>15034</v>
      </c>
      <c r="J1169" s="7" t="s">
        <v>4249</v>
      </c>
      <c r="K1169" s="7" t="s">
        <v>4250</v>
      </c>
    </row>
    <row r="1170" spans="1:11" x14ac:dyDescent="0.3">
      <c r="A1170" s="7" t="s">
        <v>4251</v>
      </c>
      <c r="B1170" s="7" t="s">
        <v>4252</v>
      </c>
      <c r="C1170" s="7"/>
      <c r="D1170" s="7" t="s">
        <v>4216</v>
      </c>
      <c r="E1170" s="8">
        <v>3199</v>
      </c>
      <c r="F1170" s="8">
        <v>5999</v>
      </c>
      <c r="G1170" s="9">
        <v>0.47</v>
      </c>
      <c r="H1170" s="7">
        <v>4</v>
      </c>
      <c r="I1170" s="8">
        <v>3242</v>
      </c>
      <c r="J1170" s="7" t="s">
        <v>4253</v>
      </c>
      <c r="K1170" s="7" t="s">
        <v>4254</v>
      </c>
    </row>
    <row r="1171" spans="1:11" x14ac:dyDescent="0.3">
      <c r="A1171" s="7" t="s">
        <v>4255</v>
      </c>
      <c r="B1171" s="7" t="s">
        <v>4256</v>
      </c>
      <c r="C1171" s="7"/>
      <c r="D1171" s="7" t="s">
        <v>3725</v>
      </c>
      <c r="E1171" s="8">
        <v>1199</v>
      </c>
      <c r="F1171" s="8">
        <v>1950</v>
      </c>
      <c r="G1171" s="9">
        <v>0.39</v>
      </c>
      <c r="H1171" s="7">
        <v>3.9</v>
      </c>
      <c r="I1171" s="8">
        <v>2832</v>
      </c>
      <c r="J1171" s="7" t="s">
        <v>4257</v>
      </c>
      <c r="K1171" s="7" t="s">
        <v>4258</v>
      </c>
    </row>
    <row r="1172" spans="1:11" x14ac:dyDescent="0.3">
      <c r="A1172" s="7" t="s">
        <v>4259</v>
      </c>
      <c r="B1172" s="7" t="s">
        <v>4260</v>
      </c>
      <c r="C1172" s="7"/>
      <c r="D1172" s="7" t="s">
        <v>3903</v>
      </c>
      <c r="E1172" s="8">
        <v>1414</v>
      </c>
      <c r="F1172" s="8">
        <v>2799</v>
      </c>
      <c r="G1172" s="9">
        <v>0.49</v>
      </c>
      <c r="H1172" s="7">
        <v>4</v>
      </c>
      <c r="I1172" s="8">
        <v>1498</v>
      </c>
      <c r="J1172" s="7" t="s">
        <v>4261</v>
      </c>
      <c r="K1172" s="7" t="s">
        <v>4262</v>
      </c>
    </row>
    <row r="1173" spans="1:11" x14ac:dyDescent="0.3">
      <c r="A1173" s="7" t="s">
        <v>4263</v>
      </c>
      <c r="B1173" s="7" t="s">
        <v>4264</v>
      </c>
      <c r="C1173" s="7"/>
      <c r="D1173" s="7" t="s">
        <v>3629</v>
      </c>
      <c r="E1173" s="7">
        <v>999</v>
      </c>
      <c r="F1173" s="8">
        <v>1950</v>
      </c>
      <c r="G1173" s="9">
        <v>0.49</v>
      </c>
      <c r="H1173" s="7">
        <v>3.8</v>
      </c>
      <c r="I1173" s="7">
        <v>305</v>
      </c>
      <c r="J1173" s="7" t="s">
        <v>4265</v>
      </c>
      <c r="K1173" s="7" t="s">
        <v>4266</v>
      </c>
    </row>
    <row r="1174" spans="1:11" x14ac:dyDescent="0.3">
      <c r="A1174" s="7" t="s">
        <v>4267</v>
      </c>
      <c r="B1174" s="7" t="s">
        <v>4268</v>
      </c>
      <c r="C1174" s="7"/>
      <c r="D1174" s="7" t="s">
        <v>3959</v>
      </c>
      <c r="E1174" s="8">
        <v>5999</v>
      </c>
      <c r="F1174" s="8">
        <v>9999</v>
      </c>
      <c r="G1174" s="9">
        <v>0.4</v>
      </c>
      <c r="H1174" s="7">
        <v>4.2</v>
      </c>
      <c r="I1174" s="8">
        <v>1191</v>
      </c>
      <c r="J1174" s="7" t="s">
        <v>4269</v>
      </c>
      <c r="K1174" s="7" t="s">
        <v>4270</v>
      </c>
    </row>
    <row r="1175" spans="1:11" x14ac:dyDescent="0.3">
      <c r="A1175" s="7" t="s">
        <v>4271</v>
      </c>
      <c r="B1175" s="7" t="s">
        <v>4272</v>
      </c>
      <c r="C1175" s="7"/>
      <c r="D1175" s="7" t="s">
        <v>4273</v>
      </c>
      <c r="E1175" s="8">
        <v>9970</v>
      </c>
      <c r="F1175" s="8">
        <v>12999</v>
      </c>
      <c r="G1175" s="9">
        <v>0.23</v>
      </c>
      <c r="H1175" s="7">
        <v>4.3</v>
      </c>
      <c r="I1175" s="8">
        <v>4049</v>
      </c>
      <c r="J1175" s="7" t="s">
        <v>4274</v>
      </c>
      <c r="K1175" s="7" t="s">
        <v>4275</v>
      </c>
    </row>
    <row r="1176" spans="1:11" x14ac:dyDescent="0.3">
      <c r="A1176" s="7" t="s">
        <v>4276</v>
      </c>
      <c r="B1176" s="7" t="s">
        <v>4277</v>
      </c>
      <c r="C1176" s="7"/>
      <c r="D1176" s="7" t="s">
        <v>4278</v>
      </c>
      <c r="E1176" s="7">
        <v>698</v>
      </c>
      <c r="F1176" s="7">
        <v>699</v>
      </c>
      <c r="G1176" s="9">
        <v>0</v>
      </c>
      <c r="H1176" s="7">
        <v>4.2</v>
      </c>
      <c r="I1176" s="8">
        <v>3160</v>
      </c>
      <c r="J1176" s="7" t="s">
        <v>4279</v>
      </c>
      <c r="K1176" s="7" t="s">
        <v>4280</v>
      </c>
    </row>
    <row r="1177" spans="1:11" x14ac:dyDescent="0.3">
      <c r="A1177" s="7" t="s">
        <v>4281</v>
      </c>
      <c r="B1177" s="7" t="s">
        <v>4282</v>
      </c>
      <c r="C1177" s="7"/>
      <c r="D1177" s="7" t="s">
        <v>3946</v>
      </c>
      <c r="E1177" s="8">
        <v>2199</v>
      </c>
      <c r="F1177" s="8">
        <v>3190</v>
      </c>
      <c r="G1177" s="9">
        <v>0.31</v>
      </c>
      <c r="H1177" s="7">
        <v>4.3</v>
      </c>
      <c r="I1177" s="8">
        <v>9650</v>
      </c>
      <c r="J1177" s="7" t="s">
        <v>4283</v>
      </c>
      <c r="K1177" s="7" t="s">
        <v>4284</v>
      </c>
    </row>
    <row r="1178" spans="1:11" x14ac:dyDescent="0.3">
      <c r="A1178" s="7" t="s">
        <v>4285</v>
      </c>
      <c r="B1178" s="7" t="s">
        <v>4286</v>
      </c>
      <c r="C1178" s="7"/>
      <c r="D1178" s="7" t="s">
        <v>4287</v>
      </c>
      <c r="E1178" s="7">
        <v>320</v>
      </c>
      <c r="F1178" s="7">
        <v>799</v>
      </c>
      <c r="G1178" s="9">
        <v>0.6</v>
      </c>
      <c r="H1178" s="7">
        <v>4.2</v>
      </c>
      <c r="I1178" s="8">
        <v>3846</v>
      </c>
      <c r="J1178" s="7" t="s">
        <v>4288</v>
      </c>
      <c r="K1178" s="7" t="s">
        <v>4289</v>
      </c>
    </row>
    <row r="1179" spans="1:11" x14ac:dyDescent="0.3">
      <c r="A1179" s="7" t="s">
        <v>4290</v>
      </c>
      <c r="B1179" s="7" t="s">
        <v>4291</v>
      </c>
      <c r="C1179" s="7"/>
      <c r="D1179" s="7" t="s">
        <v>3644</v>
      </c>
      <c r="E1179" s="7">
        <v>298</v>
      </c>
      <c r="F1179" s="7">
        <v>499</v>
      </c>
      <c r="G1179" s="9">
        <v>0.4</v>
      </c>
      <c r="H1179" s="7">
        <v>4.4000000000000004</v>
      </c>
      <c r="I1179" s="7">
        <v>290</v>
      </c>
      <c r="J1179" s="7" t="s">
        <v>4292</v>
      </c>
      <c r="K1179" s="7" t="s">
        <v>4293</v>
      </c>
    </row>
    <row r="1180" spans="1:11" x14ac:dyDescent="0.3">
      <c r="A1180" s="7" t="s">
        <v>4294</v>
      </c>
      <c r="B1180" s="7" t="s">
        <v>4295</v>
      </c>
      <c r="C1180" s="7"/>
      <c r="D1180" s="7" t="s">
        <v>3799</v>
      </c>
      <c r="E1180" s="8">
        <v>1199</v>
      </c>
      <c r="F1180" s="8">
        <v>1499</v>
      </c>
      <c r="G1180" s="9">
        <v>0.2</v>
      </c>
      <c r="H1180" s="7">
        <v>3.8</v>
      </c>
      <c r="I1180" s="8">
        <v>2206</v>
      </c>
      <c r="J1180" s="7" t="s">
        <v>4296</v>
      </c>
      <c r="K1180" s="7" t="s">
        <v>4297</v>
      </c>
    </row>
    <row r="1181" spans="1:11" x14ac:dyDescent="0.3">
      <c r="A1181" s="7" t="s">
        <v>4298</v>
      </c>
      <c r="B1181" s="7" t="s">
        <v>4299</v>
      </c>
      <c r="C1181" s="7"/>
      <c r="D1181" s="7" t="s">
        <v>3946</v>
      </c>
      <c r="E1181" s="8">
        <v>1399</v>
      </c>
      <c r="F1181" s="8">
        <v>2660</v>
      </c>
      <c r="G1181" s="9">
        <v>0.47</v>
      </c>
      <c r="H1181" s="7">
        <v>4.0999999999999996</v>
      </c>
      <c r="I1181" s="8">
        <v>9349</v>
      </c>
      <c r="J1181" s="7" t="s">
        <v>4300</v>
      </c>
      <c r="K1181" s="7" t="s">
        <v>4301</v>
      </c>
    </row>
    <row r="1182" spans="1:11" x14ac:dyDescent="0.3">
      <c r="A1182" s="7" t="s">
        <v>4302</v>
      </c>
      <c r="B1182" s="7" t="s">
        <v>4303</v>
      </c>
      <c r="C1182" s="7"/>
      <c r="D1182" s="7" t="s">
        <v>3649</v>
      </c>
      <c r="E1182" s="7">
        <v>599</v>
      </c>
      <c r="F1182" s="8">
        <v>2799</v>
      </c>
      <c r="G1182" s="9">
        <v>0.79</v>
      </c>
      <c r="H1182" s="7">
        <v>3.9</v>
      </c>
      <c r="I1182" s="7">
        <v>578</v>
      </c>
      <c r="J1182" s="7" t="s">
        <v>4304</v>
      </c>
      <c r="K1182" s="7" t="s">
        <v>4305</v>
      </c>
    </row>
    <row r="1183" spans="1:11" x14ac:dyDescent="0.3">
      <c r="A1183" s="7" t="s">
        <v>4306</v>
      </c>
      <c r="B1183" s="7" t="s">
        <v>4307</v>
      </c>
      <c r="C1183" s="7"/>
      <c r="D1183" s="7" t="s">
        <v>4014</v>
      </c>
      <c r="E1183" s="8">
        <v>1499</v>
      </c>
      <c r="F1183" s="8">
        <v>1499</v>
      </c>
      <c r="G1183" s="9">
        <v>0</v>
      </c>
      <c r="H1183" s="7">
        <v>4.3</v>
      </c>
      <c r="I1183" s="8">
        <v>9331</v>
      </c>
      <c r="J1183" s="7" t="s">
        <v>4308</v>
      </c>
      <c r="K1183" s="7" t="s">
        <v>4309</v>
      </c>
    </row>
    <row r="1184" spans="1:11" x14ac:dyDescent="0.3">
      <c r="A1184" s="7" t="s">
        <v>4310</v>
      </c>
      <c r="B1184" s="7" t="s">
        <v>4311</v>
      </c>
      <c r="C1184" s="7"/>
      <c r="D1184" s="7" t="s">
        <v>4273</v>
      </c>
      <c r="E1184" s="8">
        <v>14400</v>
      </c>
      <c r="F1184" s="8">
        <v>59900</v>
      </c>
      <c r="G1184" s="9">
        <v>0.76</v>
      </c>
      <c r="H1184" s="7">
        <v>4.4000000000000004</v>
      </c>
      <c r="I1184" s="8">
        <v>3837</v>
      </c>
      <c r="J1184" s="7" t="s">
        <v>4312</v>
      </c>
      <c r="K1184" s="7" t="s">
        <v>4313</v>
      </c>
    </row>
    <row r="1185" spans="1:11" x14ac:dyDescent="0.3">
      <c r="A1185" s="7" t="s">
        <v>4314</v>
      </c>
      <c r="B1185" s="7" t="s">
        <v>4315</v>
      </c>
      <c r="C1185" s="7"/>
      <c r="D1185" s="7" t="s">
        <v>4278</v>
      </c>
      <c r="E1185" s="8">
        <v>1699</v>
      </c>
      <c r="F1185" s="8">
        <v>1900</v>
      </c>
      <c r="G1185" s="9">
        <v>0.11</v>
      </c>
      <c r="H1185" s="7">
        <v>3.6</v>
      </c>
      <c r="I1185" s="8">
        <v>11456</v>
      </c>
      <c r="J1185" s="7" t="s">
        <v>4316</v>
      </c>
      <c r="K1185" s="7" t="s">
        <v>4317</v>
      </c>
    </row>
    <row r="1186" spans="1:11" x14ac:dyDescent="0.3">
      <c r="A1186" s="7" t="s">
        <v>4318</v>
      </c>
      <c r="B1186" s="7" t="s">
        <v>4319</v>
      </c>
      <c r="C1186" s="7"/>
      <c r="D1186" s="7" t="s">
        <v>3634</v>
      </c>
      <c r="E1186" s="7">
        <v>649</v>
      </c>
      <c r="F1186" s="7">
        <v>999</v>
      </c>
      <c r="G1186" s="9">
        <v>0.35</v>
      </c>
      <c r="H1186" s="7">
        <v>3.8</v>
      </c>
      <c r="I1186" s="7">
        <v>49</v>
      </c>
      <c r="J1186" s="7" t="s">
        <v>4320</v>
      </c>
      <c r="K1186" s="7" t="s">
        <v>4321</v>
      </c>
    </row>
    <row r="1187" spans="1:11" x14ac:dyDescent="0.3">
      <c r="A1187" s="7" t="s">
        <v>4322</v>
      </c>
      <c r="B1187" s="7" t="s">
        <v>4323</v>
      </c>
      <c r="C1187" s="7"/>
      <c r="D1187" s="7" t="s">
        <v>3702</v>
      </c>
      <c r="E1187" s="8">
        <v>3249</v>
      </c>
      <c r="F1187" s="8">
        <v>6375</v>
      </c>
      <c r="G1187" s="9">
        <v>0.49</v>
      </c>
      <c r="H1187" s="7">
        <v>4</v>
      </c>
      <c r="I1187" s="8">
        <v>4978</v>
      </c>
      <c r="J1187" s="7" t="s">
        <v>4324</v>
      </c>
      <c r="K1187" s="7" t="s">
        <v>4325</v>
      </c>
    </row>
    <row r="1188" spans="1:11" x14ac:dyDescent="0.3">
      <c r="A1188" s="7" t="s">
        <v>4326</v>
      </c>
      <c r="B1188" s="7" t="s">
        <v>4327</v>
      </c>
      <c r="C1188" s="7"/>
      <c r="D1188" s="7" t="s">
        <v>3777</v>
      </c>
      <c r="E1188" s="7">
        <v>199</v>
      </c>
      <c r="F1188" s="7">
        <v>499</v>
      </c>
      <c r="G1188" s="9">
        <v>0.6</v>
      </c>
      <c r="H1188" s="7">
        <v>4.0999999999999996</v>
      </c>
      <c r="I1188" s="8">
        <v>1996</v>
      </c>
      <c r="J1188" s="7" t="s">
        <v>4328</v>
      </c>
      <c r="K1188" s="7" t="s">
        <v>4329</v>
      </c>
    </row>
    <row r="1189" spans="1:11" x14ac:dyDescent="0.3">
      <c r="A1189" s="7" t="s">
        <v>4330</v>
      </c>
      <c r="B1189" s="7" t="s">
        <v>4331</v>
      </c>
      <c r="C1189" s="7"/>
      <c r="D1189" s="7" t="s">
        <v>3837</v>
      </c>
      <c r="E1189" s="8">
        <v>1099</v>
      </c>
      <c r="F1189" s="8">
        <v>1899</v>
      </c>
      <c r="G1189" s="9">
        <v>0.42</v>
      </c>
      <c r="H1189" s="7">
        <v>4.3</v>
      </c>
      <c r="I1189" s="8">
        <v>1811</v>
      </c>
      <c r="J1189" s="7" t="s">
        <v>4332</v>
      </c>
      <c r="K1189" s="7" t="s">
        <v>4333</v>
      </c>
    </row>
    <row r="1190" spans="1:11" x14ac:dyDescent="0.3">
      <c r="A1190" s="7" t="s">
        <v>4334</v>
      </c>
      <c r="B1190" s="7" t="s">
        <v>4335</v>
      </c>
      <c r="C1190" s="7"/>
      <c r="D1190" s="7" t="s">
        <v>3629</v>
      </c>
      <c r="E1190" s="7">
        <v>664</v>
      </c>
      <c r="F1190" s="8">
        <v>1490</v>
      </c>
      <c r="G1190" s="9">
        <v>0.55000000000000004</v>
      </c>
      <c r="H1190" s="7">
        <v>4</v>
      </c>
      <c r="I1190" s="8">
        <v>2198</v>
      </c>
      <c r="J1190" s="7" t="s">
        <v>4336</v>
      </c>
      <c r="K1190" s="7" t="s">
        <v>4337</v>
      </c>
    </row>
    <row r="1191" spans="1:11" x14ac:dyDescent="0.3">
      <c r="A1191" s="7" t="s">
        <v>4338</v>
      </c>
      <c r="B1191" s="7" t="s">
        <v>4339</v>
      </c>
      <c r="C1191" s="7"/>
      <c r="D1191" s="7" t="s">
        <v>3850</v>
      </c>
      <c r="E1191" s="7">
        <v>260</v>
      </c>
      <c r="F1191" s="7">
        <v>350</v>
      </c>
      <c r="G1191" s="9">
        <v>0.26</v>
      </c>
      <c r="H1191" s="7">
        <v>3.9</v>
      </c>
      <c r="I1191" s="8">
        <v>13127</v>
      </c>
      <c r="J1191" s="7" t="s">
        <v>4340</v>
      </c>
      <c r="K1191" s="7" t="s">
        <v>4341</v>
      </c>
    </row>
    <row r="1192" spans="1:11" x14ac:dyDescent="0.3">
      <c r="A1192" s="7" t="s">
        <v>4342</v>
      </c>
      <c r="B1192" s="7" t="s">
        <v>4343</v>
      </c>
      <c r="C1192" s="7"/>
      <c r="D1192" s="7" t="s">
        <v>3730</v>
      </c>
      <c r="E1192" s="8">
        <v>6499</v>
      </c>
      <c r="F1192" s="8">
        <v>8500</v>
      </c>
      <c r="G1192" s="9">
        <v>0.24</v>
      </c>
      <c r="H1192" s="7">
        <v>4.4000000000000004</v>
      </c>
      <c r="I1192" s="8">
        <v>5865</v>
      </c>
      <c r="J1192" s="7" t="s">
        <v>4344</v>
      </c>
      <c r="K1192" s="7" t="s">
        <v>4345</v>
      </c>
    </row>
    <row r="1193" spans="1:11" x14ac:dyDescent="0.3">
      <c r="A1193" s="7" t="s">
        <v>4346</v>
      </c>
      <c r="B1193" s="7" t="s">
        <v>4347</v>
      </c>
      <c r="C1193" s="7"/>
      <c r="D1193" s="7" t="s">
        <v>4348</v>
      </c>
      <c r="E1193" s="8">
        <v>1484</v>
      </c>
      <c r="F1193" s="8">
        <v>2499</v>
      </c>
      <c r="G1193" s="9">
        <v>0.41</v>
      </c>
      <c r="H1193" s="7">
        <v>3.7</v>
      </c>
      <c r="I1193" s="8">
        <v>1067</v>
      </c>
      <c r="J1193" s="7" t="s">
        <v>4349</v>
      </c>
      <c r="K1193" s="7" t="s">
        <v>4350</v>
      </c>
    </row>
    <row r="1194" spans="1:11" x14ac:dyDescent="0.3">
      <c r="A1194" s="7" t="s">
        <v>4351</v>
      </c>
      <c r="B1194" s="7" t="s">
        <v>4352</v>
      </c>
      <c r="C1194" s="7"/>
      <c r="D1194" s="7" t="s">
        <v>3782</v>
      </c>
      <c r="E1194" s="7">
        <v>999</v>
      </c>
      <c r="F1194" s="8">
        <v>1560</v>
      </c>
      <c r="G1194" s="9">
        <v>0.36</v>
      </c>
      <c r="H1194" s="7">
        <v>3.6</v>
      </c>
      <c r="I1194" s="8">
        <v>4881</v>
      </c>
      <c r="J1194" s="7" t="s">
        <v>4353</v>
      </c>
      <c r="K1194" s="7" t="s">
        <v>4354</v>
      </c>
    </row>
    <row r="1195" spans="1:11" x14ac:dyDescent="0.3">
      <c r="A1195" s="7" t="s">
        <v>4355</v>
      </c>
      <c r="B1195" s="7" t="s">
        <v>4356</v>
      </c>
      <c r="C1195" s="7"/>
      <c r="D1195" s="7" t="s">
        <v>3799</v>
      </c>
      <c r="E1195" s="8">
        <v>3299</v>
      </c>
      <c r="F1195" s="8">
        <v>6500</v>
      </c>
      <c r="G1195" s="9">
        <v>0.49</v>
      </c>
      <c r="H1195" s="7">
        <v>3.7</v>
      </c>
      <c r="I1195" s="8">
        <v>11217</v>
      </c>
      <c r="J1195" s="7" t="s">
        <v>4357</v>
      </c>
      <c r="K1195" s="7" t="s">
        <v>4358</v>
      </c>
    </row>
    <row r="1196" spans="1:11" x14ac:dyDescent="0.3">
      <c r="A1196" s="7" t="s">
        <v>4359</v>
      </c>
      <c r="B1196" s="7" t="s">
        <v>4360</v>
      </c>
      <c r="C1196" s="7"/>
      <c r="D1196" s="7" t="s">
        <v>3692</v>
      </c>
      <c r="E1196" s="7">
        <v>259</v>
      </c>
      <c r="F1196" s="7">
        <v>999</v>
      </c>
      <c r="G1196" s="9">
        <v>0.74</v>
      </c>
      <c r="H1196" s="7">
        <v>4</v>
      </c>
      <c r="I1196" s="7">
        <v>43</v>
      </c>
      <c r="J1196" s="7" t="s">
        <v>4361</v>
      </c>
      <c r="K1196" s="7" t="s">
        <v>4362</v>
      </c>
    </row>
    <row r="1197" spans="1:11" x14ac:dyDescent="0.3">
      <c r="A1197" s="7" t="s">
        <v>4363</v>
      </c>
      <c r="B1197" s="7" t="s">
        <v>4364</v>
      </c>
      <c r="C1197" s="7"/>
      <c r="D1197" s="7" t="s">
        <v>3702</v>
      </c>
      <c r="E1197" s="8">
        <v>3249</v>
      </c>
      <c r="F1197" s="8">
        <v>7795</v>
      </c>
      <c r="G1197" s="9">
        <v>0.57999999999999996</v>
      </c>
      <c r="H1197" s="7">
        <v>4.2</v>
      </c>
      <c r="I1197" s="8">
        <v>4664</v>
      </c>
      <c r="J1197" s="7" t="s">
        <v>4365</v>
      </c>
      <c r="K1197" s="7" t="s">
        <v>4366</v>
      </c>
    </row>
    <row r="1198" spans="1:11" x14ac:dyDescent="0.3">
      <c r="A1198" s="7" t="s">
        <v>4367</v>
      </c>
      <c r="B1198" s="7" t="s">
        <v>4368</v>
      </c>
      <c r="C1198" s="7"/>
      <c r="D1198" s="7" t="s">
        <v>3782</v>
      </c>
      <c r="E1198" s="8">
        <v>4280</v>
      </c>
      <c r="F1198" s="8">
        <v>5995</v>
      </c>
      <c r="G1198" s="9">
        <v>0.28999999999999998</v>
      </c>
      <c r="H1198" s="7">
        <v>3.8</v>
      </c>
      <c r="I1198" s="8">
        <v>2112</v>
      </c>
      <c r="J1198" s="7" t="s">
        <v>4369</v>
      </c>
      <c r="K1198" s="7" t="s">
        <v>4370</v>
      </c>
    </row>
    <row r="1199" spans="1:11" x14ac:dyDescent="0.3">
      <c r="A1199" s="7" t="s">
        <v>4371</v>
      </c>
      <c r="B1199" s="7" t="s">
        <v>4372</v>
      </c>
      <c r="C1199" s="7"/>
      <c r="D1199" s="7" t="s">
        <v>4373</v>
      </c>
      <c r="E1199" s="7">
        <v>189</v>
      </c>
      <c r="F1199" s="7">
        <v>299</v>
      </c>
      <c r="G1199" s="9">
        <v>0.37</v>
      </c>
      <c r="H1199" s="7">
        <v>4.2</v>
      </c>
      <c r="I1199" s="8">
        <v>2737</v>
      </c>
      <c r="J1199" s="7" t="s">
        <v>4374</v>
      </c>
      <c r="K1199" s="7" t="s">
        <v>4375</v>
      </c>
    </row>
    <row r="1200" spans="1:11" x14ac:dyDescent="0.3">
      <c r="A1200" s="7" t="s">
        <v>4376</v>
      </c>
      <c r="B1200" s="7" t="s">
        <v>4377</v>
      </c>
      <c r="C1200" s="7"/>
      <c r="D1200" s="7" t="s">
        <v>3946</v>
      </c>
      <c r="E1200" s="8">
        <v>1449</v>
      </c>
      <c r="F1200" s="8">
        <v>2349</v>
      </c>
      <c r="G1200" s="9">
        <v>0.38</v>
      </c>
      <c r="H1200" s="7">
        <v>3.9</v>
      </c>
      <c r="I1200" s="8">
        <v>9019</v>
      </c>
      <c r="J1200" s="7" t="s">
        <v>4378</v>
      </c>
      <c r="K1200" s="7" t="s">
        <v>4379</v>
      </c>
    </row>
    <row r="1201" spans="1:11" x14ac:dyDescent="0.3">
      <c r="A1201" s="7" t="s">
        <v>4380</v>
      </c>
      <c r="B1201" s="7" t="s">
        <v>4381</v>
      </c>
      <c r="C1201" s="7"/>
      <c r="D1201" s="7" t="s">
        <v>3777</v>
      </c>
      <c r="E1201" s="7">
        <v>199</v>
      </c>
      <c r="F1201" s="7">
        <v>499</v>
      </c>
      <c r="G1201" s="9">
        <v>0.6</v>
      </c>
      <c r="H1201" s="7">
        <v>4</v>
      </c>
      <c r="I1201" s="8">
        <v>10234</v>
      </c>
      <c r="J1201" s="7" t="s">
        <v>4382</v>
      </c>
      <c r="K1201" s="7" t="s">
        <v>4383</v>
      </c>
    </row>
    <row r="1202" spans="1:11" x14ac:dyDescent="0.3">
      <c r="A1202" s="7" t="s">
        <v>4384</v>
      </c>
      <c r="B1202" s="7" t="s">
        <v>4385</v>
      </c>
      <c r="C1202" s="7"/>
      <c r="D1202" s="7" t="s">
        <v>4386</v>
      </c>
      <c r="E1202" s="7">
        <v>474</v>
      </c>
      <c r="F1202" s="8">
        <v>1299</v>
      </c>
      <c r="G1202" s="9">
        <v>0.64</v>
      </c>
      <c r="H1202" s="7">
        <v>4.0999999999999996</v>
      </c>
      <c r="I1202" s="7">
        <v>550</v>
      </c>
      <c r="J1202" s="7" t="s">
        <v>4387</v>
      </c>
      <c r="K1202" s="7" t="s">
        <v>4388</v>
      </c>
    </row>
    <row r="1203" spans="1:11" x14ac:dyDescent="0.3">
      <c r="A1203" s="7" t="s">
        <v>4389</v>
      </c>
      <c r="B1203" s="7" t="s">
        <v>4390</v>
      </c>
      <c r="C1203" s="7"/>
      <c r="D1203" s="7" t="s">
        <v>3692</v>
      </c>
      <c r="E1203" s="7">
        <v>279</v>
      </c>
      <c r="F1203" s="7">
        <v>499</v>
      </c>
      <c r="G1203" s="9">
        <v>0.44</v>
      </c>
      <c r="H1203" s="7">
        <v>4.8</v>
      </c>
      <c r="I1203" s="7">
        <v>28</v>
      </c>
      <c r="J1203" s="7" t="s">
        <v>4391</v>
      </c>
      <c r="K1203" s="7" t="s">
        <v>4392</v>
      </c>
    </row>
    <row r="1204" spans="1:11" x14ac:dyDescent="0.3">
      <c r="A1204" s="7" t="s">
        <v>4393</v>
      </c>
      <c r="B1204" s="7" t="s">
        <v>4394</v>
      </c>
      <c r="C1204" s="7"/>
      <c r="D1204" s="7" t="s">
        <v>3946</v>
      </c>
      <c r="E1204" s="8">
        <v>1999</v>
      </c>
      <c r="F1204" s="8">
        <v>4775</v>
      </c>
      <c r="G1204" s="9">
        <v>0.57999999999999996</v>
      </c>
      <c r="H1204" s="7">
        <v>4.2</v>
      </c>
      <c r="I1204" s="8">
        <v>1353</v>
      </c>
      <c r="J1204" s="7" t="s">
        <v>4395</v>
      </c>
      <c r="K1204" s="7" t="s">
        <v>4396</v>
      </c>
    </row>
    <row r="1205" spans="1:11" x14ac:dyDescent="0.3">
      <c r="A1205" s="7" t="s">
        <v>4397</v>
      </c>
      <c r="B1205" s="7" t="s">
        <v>4398</v>
      </c>
      <c r="C1205" s="7"/>
      <c r="D1205" s="7" t="s">
        <v>3644</v>
      </c>
      <c r="E1205" s="7">
        <v>799</v>
      </c>
      <c r="F1205" s="8">
        <v>1230</v>
      </c>
      <c r="G1205" s="9">
        <v>0.35</v>
      </c>
      <c r="H1205" s="7">
        <v>4.0999999999999996</v>
      </c>
      <c r="I1205" s="8">
        <v>2138</v>
      </c>
      <c r="J1205" s="7" t="s">
        <v>4399</v>
      </c>
      <c r="K1205" s="7" t="s">
        <v>4400</v>
      </c>
    </row>
    <row r="1206" spans="1:11" x14ac:dyDescent="0.3">
      <c r="A1206" s="7" t="s">
        <v>4401</v>
      </c>
      <c r="B1206" s="7" t="s">
        <v>4402</v>
      </c>
      <c r="C1206" s="7"/>
      <c r="D1206" s="7" t="s">
        <v>3903</v>
      </c>
      <c r="E1206" s="7">
        <v>949</v>
      </c>
      <c r="F1206" s="8">
        <v>1999</v>
      </c>
      <c r="G1206" s="9">
        <v>0.53</v>
      </c>
      <c r="H1206" s="7">
        <v>4</v>
      </c>
      <c r="I1206" s="8">
        <v>1679</v>
      </c>
      <c r="J1206" s="7" t="s">
        <v>4403</v>
      </c>
      <c r="K1206" s="7" t="s">
        <v>4404</v>
      </c>
    </row>
    <row r="1207" spans="1:11" x14ac:dyDescent="0.3">
      <c r="A1207" s="7" t="s">
        <v>4405</v>
      </c>
      <c r="B1207" s="7" t="s">
        <v>4406</v>
      </c>
      <c r="C1207" s="7"/>
      <c r="D1207" s="7" t="s">
        <v>4407</v>
      </c>
      <c r="E1207" s="11">
        <v>3657.66</v>
      </c>
      <c r="F1207" s="8">
        <v>5156</v>
      </c>
      <c r="G1207" s="9">
        <v>0.28999999999999998</v>
      </c>
      <c r="H1207" s="7">
        <v>3.9</v>
      </c>
      <c r="I1207" s="8">
        <v>12837</v>
      </c>
      <c r="J1207" s="7" t="s">
        <v>4408</v>
      </c>
      <c r="K1207" s="7" t="s">
        <v>4409</v>
      </c>
    </row>
    <row r="1208" spans="1:11" x14ac:dyDescent="0.3">
      <c r="A1208" s="7" t="s">
        <v>4410</v>
      </c>
      <c r="B1208" s="7" t="s">
        <v>4411</v>
      </c>
      <c r="C1208" s="7"/>
      <c r="D1208" s="7" t="s">
        <v>4412</v>
      </c>
      <c r="E1208" s="8">
        <v>1699</v>
      </c>
      <c r="F1208" s="8">
        <v>1999</v>
      </c>
      <c r="G1208" s="9">
        <v>0.15</v>
      </c>
      <c r="H1208" s="7">
        <v>4.0999999999999996</v>
      </c>
      <c r="I1208" s="8">
        <v>8873</v>
      </c>
      <c r="J1208" s="7" t="s">
        <v>4413</v>
      </c>
      <c r="K1208" s="7" t="s">
        <v>4414</v>
      </c>
    </row>
    <row r="1209" spans="1:11" x14ac:dyDescent="0.3">
      <c r="A1209" s="7" t="s">
        <v>4415</v>
      </c>
      <c r="B1209" s="7" t="s">
        <v>4416</v>
      </c>
      <c r="C1209" s="7"/>
      <c r="D1209" s="7" t="s">
        <v>3782</v>
      </c>
      <c r="E1209" s="8">
        <v>1849</v>
      </c>
      <c r="F1209" s="8">
        <v>2095</v>
      </c>
      <c r="G1209" s="9">
        <v>0.12</v>
      </c>
      <c r="H1209" s="7">
        <v>4.3</v>
      </c>
      <c r="I1209" s="8">
        <v>7681</v>
      </c>
      <c r="J1209" s="7" t="s">
        <v>4417</v>
      </c>
      <c r="K1209" s="7" t="s">
        <v>4418</v>
      </c>
    </row>
    <row r="1210" spans="1:11" x14ac:dyDescent="0.3">
      <c r="A1210" s="7" t="s">
        <v>4419</v>
      </c>
      <c r="B1210" s="7" t="s">
        <v>4420</v>
      </c>
      <c r="C1210" s="7"/>
      <c r="D1210" s="7" t="s">
        <v>3639</v>
      </c>
      <c r="E1210" s="8">
        <v>12499</v>
      </c>
      <c r="F1210" s="8">
        <v>19825</v>
      </c>
      <c r="G1210" s="9">
        <v>0.37</v>
      </c>
      <c r="H1210" s="7">
        <v>4.0999999999999996</v>
      </c>
      <c r="I1210" s="7">
        <v>322</v>
      </c>
      <c r="J1210" s="7" t="s">
        <v>4421</v>
      </c>
      <c r="K1210" s="7" t="s">
        <v>4422</v>
      </c>
    </row>
    <row r="1211" spans="1:11" x14ac:dyDescent="0.3">
      <c r="A1211" s="7" t="s">
        <v>4423</v>
      </c>
      <c r="B1211" s="7" t="s">
        <v>4424</v>
      </c>
      <c r="C1211" s="7"/>
      <c r="D1211" s="7" t="s">
        <v>3697</v>
      </c>
      <c r="E1211" s="8">
        <v>1099</v>
      </c>
      <c r="F1211" s="8">
        <v>1920</v>
      </c>
      <c r="G1211" s="9">
        <v>0.43</v>
      </c>
      <c r="H1211" s="7">
        <v>4.2</v>
      </c>
      <c r="I1211" s="8">
        <v>9772</v>
      </c>
      <c r="J1211" s="7" t="s">
        <v>4425</v>
      </c>
      <c r="K1211" s="7" t="s">
        <v>4426</v>
      </c>
    </row>
    <row r="1212" spans="1:11" x14ac:dyDescent="0.3">
      <c r="A1212" s="7" t="s">
        <v>4427</v>
      </c>
      <c r="B1212" s="7" t="s">
        <v>4428</v>
      </c>
      <c r="C1212" s="7"/>
      <c r="D1212" s="7" t="s">
        <v>4278</v>
      </c>
      <c r="E1212" s="8">
        <v>8199</v>
      </c>
      <c r="F1212" s="8">
        <v>16000</v>
      </c>
      <c r="G1212" s="9">
        <v>0.49</v>
      </c>
      <c r="H1212" s="7">
        <v>3.9</v>
      </c>
      <c r="I1212" s="8">
        <v>18497</v>
      </c>
      <c r="J1212" s="7" t="s">
        <v>4429</v>
      </c>
      <c r="K1212" s="7" t="s">
        <v>4430</v>
      </c>
    </row>
    <row r="1213" spans="1:11" x14ac:dyDescent="0.3">
      <c r="A1213" s="7" t="s">
        <v>4431</v>
      </c>
      <c r="B1213" s="7" t="s">
        <v>4432</v>
      </c>
      <c r="C1213" s="7"/>
      <c r="D1213" s="7" t="s">
        <v>3799</v>
      </c>
      <c r="E1213" s="7">
        <v>499</v>
      </c>
      <c r="F1213" s="8">
        <v>2199</v>
      </c>
      <c r="G1213" s="9">
        <v>0.77</v>
      </c>
      <c r="H1213" s="7">
        <v>3.7</v>
      </c>
      <c r="I1213" s="7">
        <v>53</v>
      </c>
      <c r="J1213" s="7" t="s">
        <v>4433</v>
      </c>
      <c r="K1213" s="7" t="s">
        <v>4434</v>
      </c>
    </row>
    <row r="1214" spans="1:11" x14ac:dyDescent="0.3">
      <c r="A1214" s="7" t="s">
        <v>4435</v>
      </c>
      <c r="B1214" s="7" t="s">
        <v>4436</v>
      </c>
      <c r="C1214" s="7"/>
      <c r="D1214" s="7" t="s">
        <v>3812</v>
      </c>
      <c r="E1214" s="8">
        <v>6999</v>
      </c>
      <c r="F1214" s="8">
        <v>14999</v>
      </c>
      <c r="G1214" s="9">
        <v>0.53</v>
      </c>
      <c r="H1214" s="7">
        <v>4.0999999999999996</v>
      </c>
      <c r="I1214" s="8">
        <v>1728</v>
      </c>
      <c r="J1214" s="7" t="s">
        <v>4437</v>
      </c>
      <c r="K1214" s="7" t="s">
        <v>4438</v>
      </c>
    </row>
    <row r="1215" spans="1:11" x14ac:dyDescent="0.3">
      <c r="A1215" s="7" t="s">
        <v>4439</v>
      </c>
      <c r="B1215" s="7" t="s">
        <v>4440</v>
      </c>
      <c r="C1215" s="7"/>
      <c r="D1215" s="7" t="s">
        <v>3941</v>
      </c>
      <c r="E1215" s="8">
        <v>1595</v>
      </c>
      <c r="F1215" s="8">
        <v>1799</v>
      </c>
      <c r="G1215" s="9">
        <v>0.11</v>
      </c>
      <c r="H1215" s="7">
        <v>4</v>
      </c>
      <c r="I1215" s="8">
        <v>2877</v>
      </c>
      <c r="J1215" s="7" t="s">
        <v>4441</v>
      </c>
      <c r="K1215" s="7" t="s">
        <v>4442</v>
      </c>
    </row>
    <row r="1216" spans="1:11" x14ac:dyDescent="0.3">
      <c r="A1216" s="7" t="s">
        <v>4443</v>
      </c>
      <c r="B1216" s="7" t="s">
        <v>4444</v>
      </c>
      <c r="C1216" s="7"/>
      <c r="D1216" s="7" t="s">
        <v>3697</v>
      </c>
      <c r="E1216" s="8">
        <v>1049</v>
      </c>
      <c r="F1216" s="8">
        <v>1950</v>
      </c>
      <c r="G1216" s="9">
        <v>0.46</v>
      </c>
      <c r="H1216" s="7">
        <v>3.8</v>
      </c>
      <c r="I1216" s="7">
        <v>250</v>
      </c>
      <c r="J1216" s="7" t="s">
        <v>4445</v>
      </c>
      <c r="K1216" s="7" t="s">
        <v>4446</v>
      </c>
    </row>
    <row r="1217" spans="1:11" x14ac:dyDescent="0.3">
      <c r="A1217" s="7" t="s">
        <v>4447</v>
      </c>
      <c r="B1217" s="7" t="s">
        <v>4448</v>
      </c>
      <c r="C1217" s="7"/>
      <c r="D1217" s="7" t="s">
        <v>3725</v>
      </c>
      <c r="E1217" s="8">
        <v>1182</v>
      </c>
      <c r="F1217" s="8">
        <v>2995</v>
      </c>
      <c r="G1217" s="9">
        <v>0.61</v>
      </c>
      <c r="H1217" s="7">
        <v>4.2</v>
      </c>
      <c r="I1217" s="8">
        <v>5178</v>
      </c>
      <c r="J1217" s="7" t="s">
        <v>4449</v>
      </c>
      <c r="K1217" s="7" t="s">
        <v>4450</v>
      </c>
    </row>
    <row r="1218" spans="1:11" x14ac:dyDescent="0.3">
      <c r="A1218" s="7" t="s">
        <v>4451</v>
      </c>
      <c r="B1218" s="7" t="s">
        <v>4452</v>
      </c>
      <c r="C1218" s="7"/>
      <c r="D1218" s="7" t="s">
        <v>3644</v>
      </c>
      <c r="E1218" s="7">
        <v>499</v>
      </c>
      <c r="F1218" s="7">
        <v>999</v>
      </c>
      <c r="G1218" s="9">
        <v>0.5</v>
      </c>
      <c r="H1218" s="7">
        <v>4.5999999999999996</v>
      </c>
      <c r="I1218" s="7">
        <v>79</v>
      </c>
      <c r="J1218" s="7" t="s">
        <v>4453</v>
      </c>
      <c r="K1218" s="7" t="s">
        <v>4454</v>
      </c>
    </row>
    <row r="1219" spans="1:11" x14ac:dyDescent="0.3">
      <c r="A1219" s="7" t="s">
        <v>4455</v>
      </c>
      <c r="B1219" s="7" t="s">
        <v>4456</v>
      </c>
      <c r="C1219" s="7"/>
      <c r="D1219" s="7" t="s">
        <v>4273</v>
      </c>
      <c r="E1219" s="8">
        <v>8799</v>
      </c>
      <c r="F1219" s="8">
        <v>11995</v>
      </c>
      <c r="G1219" s="9">
        <v>0.27</v>
      </c>
      <c r="H1219" s="7">
        <v>4.0999999999999996</v>
      </c>
      <c r="I1219" s="8">
        <v>4157</v>
      </c>
      <c r="J1219" s="7" t="s">
        <v>4457</v>
      </c>
      <c r="K1219" s="7" t="s">
        <v>4458</v>
      </c>
    </row>
    <row r="1220" spans="1:11" x14ac:dyDescent="0.3">
      <c r="A1220" s="7" t="s">
        <v>4459</v>
      </c>
      <c r="B1220" s="7" t="s">
        <v>4460</v>
      </c>
      <c r="C1220" s="7"/>
      <c r="D1220" s="7" t="s">
        <v>3634</v>
      </c>
      <c r="E1220" s="8">
        <v>1529</v>
      </c>
      <c r="F1220" s="8">
        <v>2999</v>
      </c>
      <c r="G1220" s="9">
        <v>0.49</v>
      </c>
      <c r="H1220" s="7">
        <v>3.3</v>
      </c>
      <c r="I1220" s="7">
        <v>29</v>
      </c>
      <c r="J1220" s="7" t="s">
        <v>4461</v>
      </c>
      <c r="K1220" s="7" t="s">
        <v>4462</v>
      </c>
    </row>
    <row r="1221" spans="1:11" x14ac:dyDescent="0.3">
      <c r="A1221" s="7" t="s">
        <v>4463</v>
      </c>
      <c r="B1221" s="7" t="s">
        <v>4464</v>
      </c>
      <c r="C1221" s="7"/>
      <c r="D1221" s="7" t="s">
        <v>3697</v>
      </c>
      <c r="E1221" s="8">
        <v>1199</v>
      </c>
      <c r="F1221" s="8">
        <v>1690</v>
      </c>
      <c r="G1221" s="9">
        <v>0.28999999999999998</v>
      </c>
      <c r="H1221" s="7">
        <v>4.2</v>
      </c>
      <c r="I1221" s="8">
        <v>4580</v>
      </c>
      <c r="J1221" s="7" t="s">
        <v>4465</v>
      </c>
      <c r="K1221" s="7" t="s">
        <v>4466</v>
      </c>
    </row>
    <row r="1222" spans="1:11" x14ac:dyDescent="0.3">
      <c r="A1222" s="7" t="s">
        <v>4467</v>
      </c>
      <c r="B1222" s="7" t="s">
        <v>4468</v>
      </c>
      <c r="C1222" s="7"/>
      <c r="D1222" s="7" t="s">
        <v>3837</v>
      </c>
      <c r="E1222" s="8">
        <v>1052</v>
      </c>
      <c r="F1222" s="8">
        <v>1790</v>
      </c>
      <c r="G1222" s="9">
        <v>0.41</v>
      </c>
      <c r="H1222" s="7">
        <v>4.3</v>
      </c>
      <c r="I1222" s="8">
        <v>1404</v>
      </c>
      <c r="J1222" s="7" t="s">
        <v>4469</v>
      </c>
      <c r="K1222" s="7" t="s">
        <v>4470</v>
      </c>
    </row>
    <row r="1223" spans="1:11" x14ac:dyDescent="0.3">
      <c r="A1223" s="7" t="s">
        <v>4471</v>
      </c>
      <c r="B1223" s="7" t="s">
        <v>4472</v>
      </c>
      <c r="C1223" s="7"/>
      <c r="D1223" s="7" t="s">
        <v>4473</v>
      </c>
      <c r="E1223" s="8">
        <v>6499</v>
      </c>
      <c r="F1223" s="8">
        <v>8995</v>
      </c>
      <c r="G1223" s="9">
        <v>0.28000000000000003</v>
      </c>
      <c r="H1223" s="7">
        <v>4.3</v>
      </c>
      <c r="I1223" s="8">
        <v>2810</v>
      </c>
      <c r="J1223" s="7" t="s">
        <v>4474</v>
      </c>
      <c r="K1223" s="7" t="s">
        <v>4475</v>
      </c>
    </row>
    <row r="1224" spans="1:11" x14ac:dyDescent="0.3">
      <c r="A1224" s="7" t="s">
        <v>4476</v>
      </c>
      <c r="B1224" s="7" t="s">
        <v>4477</v>
      </c>
      <c r="C1224" s="7"/>
      <c r="D1224" s="7" t="s">
        <v>3924</v>
      </c>
      <c r="E1224" s="7">
        <v>239</v>
      </c>
      <c r="F1224" s="7">
        <v>239</v>
      </c>
      <c r="G1224" s="9">
        <v>0</v>
      </c>
      <c r="H1224" s="7">
        <v>4.3</v>
      </c>
      <c r="I1224" s="7">
        <v>7</v>
      </c>
      <c r="J1224" s="7" t="s">
        <v>4478</v>
      </c>
      <c r="K1224" s="7" t="s">
        <v>4479</v>
      </c>
    </row>
    <row r="1225" spans="1:11" x14ac:dyDescent="0.3">
      <c r="A1225" s="7" t="s">
        <v>4480</v>
      </c>
      <c r="B1225" s="7" t="s">
        <v>4481</v>
      </c>
      <c r="C1225" s="7"/>
      <c r="D1225" s="7" t="s">
        <v>3692</v>
      </c>
      <c r="E1225" s="7">
        <v>699</v>
      </c>
      <c r="F1225" s="8">
        <v>1599</v>
      </c>
      <c r="G1225" s="9">
        <v>0.56000000000000005</v>
      </c>
      <c r="H1225" s="7">
        <v>4.7</v>
      </c>
      <c r="I1225" s="8">
        <v>1729</v>
      </c>
      <c r="J1225" s="7" t="s">
        <v>4482</v>
      </c>
      <c r="K1225" s="7" t="s">
        <v>4483</v>
      </c>
    </row>
    <row r="1226" spans="1:11" x14ac:dyDescent="0.3">
      <c r="A1226" s="7" t="s">
        <v>4484</v>
      </c>
      <c r="B1226" s="7" t="s">
        <v>4485</v>
      </c>
      <c r="C1226" s="7"/>
      <c r="D1226" s="7" t="s">
        <v>4486</v>
      </c>
      <c r="E1226" s="8">
        <v>2599</v>
      </c>
      <c r="F1226" s="8">
        <v>4290</v>
      </c>
      <c r="G1226" s="9">
        <v>0.39</v>
      </c>
      <c r="H1226" s="7">
        <v>4.4000000000000004</v>
      </c>
      <c r="I1226" s="8">
        <v>2116</v>
      </c>
      <c r="J1226" s="7" t="s">
        <v>4487</v>
      </c>
      <c r="K1226" s="7" t="s">
        <v>4488</v>
      </c>
    </row>
    <row r="1227" spans="1:11" x14ac:dyDescent="0.3">
      <c r="A1227" s="7" t="s">
        <v>4489</v>
      </c>
      <c r="B1227" s="7" t="s">
        <v>4490</v>
      </c>
      <c r="C1227" s="7"/>
      <c r="D1227" s="7" t="s">
        <v>3812</v>
      </c>
      <c r="E1227" s="8">
        <v>1547</v>
      </c>
      <c r="F1227" s="8">
        <v>2890</v>
      </c>
      <c r="G1227" s="9">
        <v>0.46</v>
      </c>
      <c r="H1227" s="7">
        <v>3.9</v>
      </c>
      <c r="I1227" s="7">
        <v>463</v>
      </c>
      <c r="J1227" s="7" t="s">
        <v>4491</v>
      </c>
      <c r="K1227" s="7" t="s">
        <v>4492</v>
      </c>
    </row>
    <row r="1228" spans="1:11" x14ac:dyDescent="0.3">
      <c r="A1228" s="7" t="s">
        <v>4493</v>
      </c>
      <c r="B1228" s="7" t="s">
        <v>4494</v>
      </c>
      <c r="C1228" s="7"/>
      <c r="D1228" s="7" t="s">
        <v>3692</v>
      </c>
      <c r="E1228" s="7">
        <v>499</v>
      </c>
      <c r="F1228" s="8">
        <v>1299</v>
      </c>
      <c r="G1228" s="9">
        <v>0.62</v>
      </c>
      <c r="H1228" s="7">
        <v>4.7</v>
      </c>
      <c r="I1228" s="7">
        <v>54</v>
      </c>
      <c r="J1228" s="7" t="s">
        <v>4495</v>
      </c>
      <c r="K1228" s="7" t="s">
        <v>4496</v>
      </c>
    </row>
    <row r="1229" spans="1:11" x14ac:dyDescent="0.3">
      <c r="A1229" s="7" t="s">
        <v>4497</v>
      </c>
      <c r="B1229" s="7" t="s">
        <v>4498</v>
      </c>
      <c r="C1229" s="7"/>
      <c r="D1229" s="7" t="s">
        <v>3759</v>
      </c>
      <c r="E1229" s="7">
        <v>510</v>
      </c>
      <c r="F1229" s="7">
        <v>640</v>
      </c>
      <c r="G1229" s="9">
        <v>0.2</v>
      </c>
      <c r="H1229" s="7">
        <v>4.0999999999999996</v>
      </c>
      <c r="I1229" s="8">
        <v>7229</v>
      </c>
      <c r="J1229" s="7" t="s">
        <v>4499</v>
      </c>
      <c r="K1229" s="7" t="s">
        <v>4500</v>
      </c>
    </row>
    <row r="1230" spans="1:11" x14ac:dyDescent="0.3">
      <c r="A1230" s="7" t="s">
        <v>4501</v>
      </c>
      <c r="B1230" s="7" t="s">
        <v>4502</v>
      </c>
      <c r="C1230" s="7"/>
      <c r="D1230" s="7" t="s">
        <v>3707</v>
      </c>
      <c r="E1230" s="8">
        <v>1899</v>
      </c>
      <c r="F1230" s="8">
        <v>3790</v>
      </c>
      <c r="G1230" s="9">
        <v>0.5</v>
      </c>
      <c r="H1230" s="7">
        <v>3.8</v>
      </c>
      <c r="I1230" s="8">
        <v>3842</v>
      </c>
      <c r="J1230" s="7" t="s">
        <v>4503</v>
      </c>
      <c r="K1230" s="7" t="s">
        <v>4504</v>
      </c>
    </row>
    <row r="1231" spans="1:11" x14ac:dyDescent="0.3">
      <c r="A1231" s="7" t="s">
        <v>4505</v>
      </c>
      <c r="B1231" s="7" t="s">
        <v>4506</v>
      </c>
      <c r="C1231" s="7"/>
      <c r="D1231" s="7" t="s">
        <v>3707</v>
      </c>
      <c r="E1231" s="8">
        <v>2599</v>
      </c>
      <c r="F1231" s="8">
        <v>4560</v>
      </c>
      <c r="G1231" s="9">
        <v>0.43</v>
      </c>
      <c r="H1231" s="7">
        <v>4.4000000000000004</v>
      </c>
      <c r="I1231" s="7">
        <v>646</v>
      </c>
      <c r="J1231" s="7" t="s">
        <v>4507</v>
      </c>
      <c r="K1231" s="7" t="s">
        <v>4508</v>
      </c>
    </row>
    <row r="1232" spans="1:11" x14ac:dyDescent="0.3">
      <c r="A1232" s="7" t="s">
        <v>4509</v>
      </c>
      <c r="B1232" s="7" t="s">
        <v>4510</v>
      </c>
      <c r="C1232" s="7"/>
      <c r="D1232" s="7" t="s">
        <v>3837</v>
      </c>
      <c r="E1232" s="8">
        <v>1199</v>
      </c>
      <c r="F1232" s="8">
        <v>3500</v>
      </c>
      <c r="G1232" s="9">
        <v>0.66</v>
      </c>
      <c r="H1232" s="7">
        <v>4.3</v>
      </c>
      <c r="I1232" s="8">
        <v>1802</v>
      </c>
      <c r="J1232" s="7" t="s">
        <v>4511</v>
      </c>
      <c r="K1232" s="7" t="s">
        <v>4512</v>
      </c>
    </row>
    <row r="1233" spans="1:11" x14ac:dyDescent="0.3">
      <c r="A1233" s="7" t="s">
        <v>4513</v>
      </c>
      <c r="B1233" s="7" t="s">
        <v>4514</v>
      </c>
      <c r="C1233" s="7"/>
      <c r="D1233" s="7" t="s">
        <v>3707</v>
      </c>
      <c r="E1233" s="7">
        <v>999</v>
      </c>
      <c r="F1233" s="8">
        <v>2600</v>
      </c>
      <c r="G1233" s="9">
        <v>0.62</v>
      </c>
      <c r="H1233" s="7">
        <v>3.4</v>
      </c>
      <c r="I1233" s="7">
        <v>252</v>
      </c>
      <c r="J1233" s="7" t="s">
        <v>4515</v>
      </c>
      <c r="K1233" s="7" t="s">
        <v>4516</v>
      </c>
    </row>
    <row r="1234" spans="1:11" x14ac:dyDescent="0.3">
      <c r="A1234" s="7" t="s">
        <v>4517</v>
      </c>
      <c r="B1234" s="7" t="s">
        <v>4518</v>
      </c>
      <c r="C1234" s="7"/>
      <c r="D1234" s="7" t="s">
        <v>3675</v>
      </c>
      <c r="E1234" s="8">
        <v>1999</v>
      </c>
      <c r="F1234" s="8">
        <v>3300</v>
      </c>
      <c r="G1234" s="9">
        <v>0.39</v>
      </c>
      <c r="H1234" s="7">
        <v>4.2</v>
      </c>
      <c r="I1234" s="7">
        <v>780</v>
      </c>
      <c r="J1234" s="7" t="s">
        <v>4519</v>
      </c>
      <c r="K1234" s="7" t="s">
        <v>4520</v>
      </c>
    </row>
    <row r="1235" spans="1:11" x14ac:dyDescent="0.3">
      <c r="A1235" s="7" t="s">
        <v>4521</v>
      </c>
      <c r="B1235" s="7" t="s">
        <v>4522</v>
      </c>
      <c r="C1235" s="7"/>
      <c r="D1235" s="7" t="s">
        <v>3692</v>
      </c>
      <c r="E1235" s="7">
        <v>210</v>
      </c>
      <c r="F1235" s="7">
        <v>699</v>
      </c>
      <c r="G1235" s="9">
        <v>0.7</v>
      </c>
      <c r="H1235" s="7">
        <v>3.7</v>
      </c>
      <c r="I1235" s="7">
        <v>74</v>
      </c>
      <c r="J1235" s="7" t="s">
        <v>4523</v>
      </c>
      <c r="K1235" s="7" t="s">
        <v>4524</v>
      </c>
    </row>
    <row r="1236" spans="1:11" x14ac:dyDescent="0.3">
      <c r="A1236" s="7" t="s">
        <v>4525</v>
      </c>
      <c r="B1236" s="7" t="s">
        <v>4526</v>
      </c>
      <c r="C1236" s="7"/>
      <c r="D1236" s="7" t="s">
        <v>4273</v>
      </c>
      <c r="E1236" s="8">
        <v>14499</v>
      </c>
      <c r="F1236" s="8">
        <v>23559</v>
      </c>
      <c r="G1236" s="9">
        <v>0.38</v>
      </c>
      <c r="H1236" s="7">
        <v>4.3</v>
      </c>
      <c r="I1236" s="8">
        <v>2026</v>
      </c>
      <c r="J1236" s="7" t="s">
        <v>4527</v>
      </c>
      <c r="K1236" s="7" t="s">
        <v>4528</v>
      </c>
    </row>
    <row r="1237" spans="1:11" x14ac:dyDescent="0.3">
      <c r="A1237" s="7" t="s">
        <v>4529</v>
      </c>
      <c r="B1237" s="7" t="s">
        <v>4530</v>
      </c>
      <c r="C1237" s="7"/>
      <c r="D1237" s="7" t="s">
        <v>3777</v>
      </c>
      <c r="E1237" s="7">
        <v>950</v>
      </c>
      <c r="F1237" s="8">
        <v>1599</v>
      </c>
      <c r="G1237" s="9">
        <v>0.41</v>
      </c>
      <c r="H1237" s="7">
        <v>4.3</v>
      </c>
      <c r="I1237" s="8">
        <v>5911</v>
      </c>
      <c r="J1237" s="7" t="s">
        <v>4531</v>
      </c>
      <c r="K1237" s="7" t="s">
        <v>4532</v>
      </c>
    </row>
    <row r="1238" spans="1:11" x14ac:dyDescent="0.3">
      <c r="A1238" s="7" t="s">
        <v>4533</v>
      </c>
      <c r="B1238" s="7" t="s">
        <v>4534</v>
      </c>
      <c r="C1238" s="7"/>
      <c r="D1238" s="7" t="s">
        <v>3772</v>
      </c>
      <c r="E1238" s="8">
        <v>7199</v>
      </c>
      <c r="F1238" s="8">
        <v>9995</v>
      </c>
      <c r="G1238" s="9">
        <v>0.28000000000000003</v>
      </c>
      <c r="H1238" s="7">
        <v>4.4000000000000004</v>
      </c>
      <c r="I1238" s="8">
        <v>1964</v>
      </c>
      <c r="J1238" s="7" t="s">
        <v>4535</v>
      </c>
      <c r="K1238" s="7" t="s">
        <v>4536</v>
      </c>
    </row>
    <row r="1239" spans="1:11" x14ac:dyDescent="0.3">
      <c r="A1239" s="7" t="s">
        <v>4537</v>
      </c>
      <c r="B1239" s="7" t="s">
        <v>4538</v>
      </c>
      <c r="C1239" s="7"/>
      <c r="D1239" s="7" t="s">
        <v>3634</v>
      </c>
      <c r="E1239" s="8">
        <v>2439</v>
      </c>
      <c r="F1239" s="8">
        <v>2545</v>
      </c>
      <c r="G1239" s="9">
        <v>0.04</v>
      </c>
      <c r="H1239" s="7">
        <v>4.0999999999999996</v>
      </c>
      <c r="I1239" s="7">
        <v>25</v>
      </c>
      <c r="J1239" s="7" t="s">
        <v>4539</v>
      </c>
      <c r="K1239" s="7" t="s">
        <v>4540</v>
      </c>
    </row>
    <row r="1240" spans="1:11" x14ac:dyDescent="0.3">
      <c r="A1240" s="7" t="s">
        <v>4541</v>
      </c>
      <c r="B1240" s="7" t="s">
        <v>4542</v>
      </c>
      <c r="C1240" s="7"/>
      <c r="D1240" s="7" t="s">
        <v>3782</v>
      </c>
      <c r="E1240" s="8">
        <v>7799</v>
      </c>
      <c r="F1240" s="8">
        <v>8995</v>
      </c>
      <c r="G1240" s="9">
        <v>0.13</v>
      </c>
      <c r="H1240" s="7">
        <v>4</v>
      </c>
      <c r="I1240" s="8">
        <v>3160</v>
      </c>
      <c r="J1240" s="7" t="s">
        <v>4543</v>
      </c>
      <c r="K1240" s="7" t="s">
        <v>4544</v>
      </c>
    </row>
    <row r="1241" spans="1:11" x14ac:dyDescent="0.3">
      <c r="A1241" s="7" t="s">
        <v>4545</v>
      </c>
      <c r="B1241" s="7" t="s">
        <v>4546</v>
      </c>
      <c r="C1241" s="7"/>
      <c r="D1241" s="7" t="s">
        <v>3903</v>
      </c>
      <c r="E1241" s="8">
        <v>1599</v>
      </c>
      <c r="F1241" s="8">
        <v>1999</v>
      </c>
      <c r="G1241" s="9">
        <v>0.2</v>
      </c>
      <c r="H1241" s="7">
        <v>4.4000000000000004</v>
      </c>
      <c r="I1241" s="8">
        <v>1558</v>
      </c>
      <c r="J1241" s="7" t="s">
        <v>4547</v>
      </c>
      <c r="K1241" s="7" t="s">
        <v>4548</v>
      </c>
    </row>
    <row r="1242" spans="1:11" x14ac:dyDescent="0.3">
      <c r="A1242" s="7" t="s">
        <v>4549</v>
      </c>
      <c r="B1242" s="7" t="s">
        <v>4550</v>
      </c>
      <c r="C1242" s="7"/>
      <c r="D1242" s="7" t="s">
        <v>3702</v>
      </c>
      <c r="E1242" s="8">
        <v>2899</v>
      </c>
      <c r="F1242" s="8">
        <v>5500</v>
      </c>
      <c r="G1242" s="9">
        <v>0.47</v>
      </c>
      <c r="H1242" s="7">
        <v>3.8</v>
      </c>
      <c r="I1242" s="8">
        <v>8958</v>
      </c>
      <c r="J1242" s="7" t="s">
        <v>4551</v>
      </c>
      <c r="K1242" s="7" t="s">
        <v>4552</v>
      </c>
    </row>
    <row r="1243" spans="1:11" x14ac:dyDescent="0.3">
      <c r="A1243" s="7" t="s">
        <v>4553</v>
      </c>
      <c r="B1243" s="7" t="s">
        <v>4554</v>
      </c>
      <c r="C1243" s="7"/>
      <c r="D1243" s="7" t="s">
        <v>4348</v>
      </c>
      <c r="E1243" s="8">
        <v>9799</v>
      </c>
      <c r="F1243" s="8">
        <v>12150</v>
      </c>
      <c r="G1243" s="9">
        <v>0.19</v>
      </c>
      <c r="H1243" s="7">
        <v>4.3</v>
      </c>
      <c r="I1243" s="8">
        <v>13251</v>
      </c>
      <c r="J1243" s="7" t="s">
        <v>4555</v>
      </c>
      <c r="K1243" s="7" t="s">
        <v>4556</v>
      </c>
    </row>
    <row r="1244" spans="1:11" x14ac:dyDescent="0.3">
      <c r="A1244" s="7" t="s">
        <v>4557</v>
      </c>
      <c r="B1244" s="7" t="s">
        <v>4558</v>
      </c>
      <c r="C1244" s="7"/>
      <c r="D1244" s="7" t="s">
        <v>3782</v>
      </c>
      <c r="E1244" s="8">
        <v>3299</v>
      </c>
      <c r="F1244" s="8">
        <v>4995</v>
      </c>
      <c r="G1244" s="9">
        <v>0.34</v>
      </c>
      <c r="H1244" s="7">
        <v>3.8</v>
      </c>
      <c r="I1244" s="8">
        <v>1393</v>
      </c>
      <c r="J1244" s="7" t="s">
        <v>4559</v>
      </c>
      <c r="K1244" s="7" t="s">
        <v>4560</v>
      </c>
    </row>
    <row r="1245" spans="1:11" x14ac:dyDescent="0.3">
      <c r="A1245" s="7" t="s">
        <v>4561</v>
      </c>
      <c r="B1245" s="7" t="s">
        <v>4562</v>
      </c>
      <c r="C1245" s="7"/>
      <c r="D1245" s="7" t="s">
        <v>3692</v>
      </c>
      <c r="E1245" s="7">
        <v>669</v>
      </c>
      <c r="F1245" s="8">
        <v>1499</v>
      </c>
      <c r="G1245" s="9">
        <v>0.55000000000000004</v>
      </c>
      <c r="H1245" s="7">
        <v>2.2999999999999998</v>
      </c>
      <c r="I1245" s="7">
        <v>13</v>
      </c>
      <c r="J1245" s="7" t="s">
        <v>4563</v>
      </c>
      <c r="K1245" s="7" t="s">
        <v>4564</v>
      </c>
    </row>
    <row r="1246" spans="1:11" x14ac:dyDescent="0.3">
      <c r="A1246" s="7" t="s">
        <v>4565</v>
      </c>
      <c r="B1246" s="7" t="s">
        <v>4566</v>
      </c>
      <c r="C1246" s="7"/>
      <c r="D1246" s="7" t="s">
        <v>3799</v>
      </c>
      <c r="E1246" s="8">
        <v>5890</v>
      </c>
      <c r="F1246" s="8">
        <v>7506</v>
      </c>
      <c r="G1246" s="9">
        <v>0.22</v>
      </c>
      <c r="H1246" s="7">
        <v>4.5</v>
      </c>
      <c r="I1246" s="8">
        <v>7241</v>
      </c>
      <c r="J1246" s="7" t="s">
        <v>4567</v>
      </c>
      <c r="K1246" s="7" t="s">
        <v>4568</v>
      </c>
    </row>
    <row r="1247" spans="1:11" x14ac:dyDescent="0.3">
      <c r="A1247" s="7" t="s">
        <v>4569</v>
      </c>
      <c r="B1247" s="7" t="s">
        <v>4570</v>
      </c>
      <c r="C1247" s="7"/>
      <c r="D1247" s="7" t="s">
        <v>4278</v>
      </c>
      <c r="E1247" s="8">
        <v>9199</v>
      </c>
      <c r="F1247" s="8">
        <v>18000</v>
      </c>
      <c r="G1247" s="9">
        <v>0.49</v>
      </c>
      <c r="H1247" s="7">
        <v>4</v>
      </c>
      <c r="I1247" s="8">
        <v>16020</v>
      </c>
      <c r="J1247" s="7" t="s">
        <v>4571</v>
      </c>
      <c r="K1247" s="7" t="s">
        <v>4572</v>
      </c>
    </row>
    <row r="1248" spans="1:11" x14ac:dyDescent="0.3">
      <c r="A1248" s="7" t="s">
        <v>4573</v>
      </c>
      <c r="B1248" s="7" t="s">
        <v>4574</v>
      </c>
      <c r="C1248" s="7"/>
      <c r="D1248" s="7" t="s">
        <v>3777</v>
      </c>
      <c r="E1248" s="7">
        <v>351</v>
      </c>
      <c r="F1248" s="8">
        <v>1099</v>
      </c>
      <c r="G1248" s="9">
        <v>0.68</v>
      </c>
      <c r="H1248" s="7">
        <v>3.7</v>
      </c>
      <c r="I1248" s="8">
        <v>1470</v>
      </c>
      <c r="J1248" s="7" t="s">
        <v>4575</v>
      </c>
      <c r="K1248" s="7" t="s">
        <v>4576</v>
      </c>
    </row>
    <row r="1249" spans="1:11" x14ac:dyDescent="0.3">
      <c r="A1249" s="7" t="s">
        <v>4577</v>
      </c>
      <c r="B1249" s="7" t="s">
        <v>4578</v>
      </c>
      <c r="C1249" s="7"/>
      <c r="D1249" s="7" t="s">
        <v>4579</v>
      </c>
      <c r="E1249" s="7">
        <v>899</v>
      </c>
      <c r="F1249" s="8">
        <v>1900</v>
      </c>
      <c r="G1249" s="9">
        <v>0.53</v>
      </c>
      <c r="H1249" s="7">
        <v>4</v>
      </c>
      <c r="I1249" s="8">
        <v>3663</v>
      </c>
      <c r="J1249" s="7" t="s">
        <v>4580</v>
      </c>
      <c r="K1249" s="7" t="s">
        <v>4581</v>
      </c>
    </row>
    <row r="1250" spans="1:11" x14ac:dyDescent="0.3">
      <c r="A1250" s="7" t="s">
        <v>4582</v>
      </c>
      <c r="B1250" s="7" t="s">
        <v>4583</v>
      </c>
      <c r="C1250" s="7"/>
      <c r="D1250" s="7" t="s">
        <v>3725</v>
      </c>
      <c r="E1250" s="8">
        <v>1349</v>
      </c>
      <c r="F1250" s="8">
        <v>1850</v>
      </c>
      <c r="G1250" s="9">
        <v>0.27</v>
      </c>
      <c r="H1250" s="7">
        <v>4.4000000000000004</v>
      </c>
      <c r="I1250" s="7">
        <v>638</v>
      </c>
      <c r="J1250" s="7" t="s">
        <v>4584</v>
      </c>
      <c r="K1250" s="7" t="s">
        <v>4585</v>
      </c>
    </row>
    <row r="1251" spans="1:11" x14ac:dyDescent="0.3">
      <c r="A1251" s="7" t="s">
        <v>4586</v>
      </c>
      <c r="B1251" s="7" t="s">
        <v>4587</v>
      </c>
      <c r="C1251" s="7"/>
      <c r="D1251" s="7" t="s">
        <v>4216</v>
      </c>
      <c r="E1251" s="8">
        <v>6236</v>
      </c>
      <c r="F1251" s="8">
        <v>9999</v>
      </c>
      <c r="G1251" s="9">
        <v>0.38</v>
      </c>
      <c r="H1251" s="7">
        <v>4.0999999999999996</v>
      </c>
      <c r="I1251" s="8">
        <v>3552</v>
      </c>
      <c r="J1251" s="7" t="s">
        <v>4588</v>
      </c>
      <c r="K1251" s="7" t="s">
        <v>4589</v>
      </c>
    </row>
    <row r="1252" spans="1:11" x14ac:dyDescent="0.3">
      <c r="A1252" s="7" t="s">
        <v>4590</v>
      </c>
      <c r="B1252" s="7" t="s">
        <v>4591</v>
      </c>
      <c r="C1252" s="7"/>
      <c r="D1252" s="7" t="s">
        <v>3692</v>
      </c>
      <c r="E1252" s="8">
        <v>2742</v>
      </c>
      <c r="F1252" s="8">
        <v>3995</v>
      </c>
      <c r="G1252" s="9">
        <v>0.31</v>
      </c>
      <c r="H1252" s="7">
        <v>4.4000000000000004</v>
      </c>
      <c r="I1252" s="8">
        <v>11148</v>
      </c>
      <c r="J1252" s="7" t="s">
        <v>4592</v>
      </c>
      <c r="K1252" s="7" t="s">
        <v>4593</v>
      </c>
    </row>
    <row r="1253" spans="1:11" x14ac:dyDescent="0.3">
      <c r="A1253" s="7" t="s">
        <v>4594</v>
      </c>
      <c r="B1253" s="7" t="s">
        <v>4595</v>
      </c>
      <c r="C1253" s="7"/>
      <c r="D1253" s="7" t="s">
        <v>4348</v>
      </c>
      <c r="E1253" s="7">
        <v>721</v>
      </c>
      <c r="F1253" s="8">
        <v>1499</v>
      </c>
      <c r="G1253" s="9">
        <v>0.52</v>
      </c>
      <c r="H1253" s="7">
        <v>3.1</v>
      </c>
      <c r="I1253" s="8">
        <v>2449</v>
      </c>
      <c r="J1253" s="7" t="s">
        <v>4596</v>
      </c>
      <c r="K1253" s="7" t="s">
        <v>4597</v>
      </c>
    </row>
    <row r="1254" spans="1:11" x14ac:dyDescent="0.3">
      <c r="A1254" s="7" t="s">
        <v>4598</v>
      </c>
      <c r="B1254" s="7" t="s">
        <v>4599</v>
      </c>
      <c r="C1254" s="7"/>
      <c r="D1254" s="7" t="s">
        <v>3782</v>
      </c>
      <c r="E1254" s="8">
        <v>2903</v>
      </c>
      <c r="F1254" s="8">
        <v>3295</v>
      </c>
      <c r="G1254" s="9">
        <v>0.12</v>
      </c>
      <c r="H1254" s="7">
        <v>4.3</v>
      </c>
      <c r="I1254" s="8">
        <v>2299</v>
      </c>
      <c r="J1254" s="7" t="s">
        <v>4600</v>
      </c>
      <c r="K1254" s="7" t="s">
        <v>4601</v>
      </c>
    </row>
    <row r="1255" spans="1:11" x14ac:dyDescent="0.3">
      <c r="A1255" s="7" t="s">
        <v>4602</v>
      </c>
      <c r="B1255" s="7" t="s">
        <v>4603</v>
      </c>
      <c r="C1255" s="7"/>
      <c r="D1255" s="7" t="s">
        <v>3903</v>
      </c>
      <c r="E1255" s="8">
        <v>1656</v>
      </c>
      <c r="F1255" s="8">
        <v>2695</v>
      </c>
      <c r="G1255" s="9">
        <v>0.39</v>
      </c>
      <c r="H1255" s="7">
        <v>4.4000000000000004</v>
      </c>
      <c r="I1255" s="8">
        <v>6027</v>
      </c>
      <c r="J1255" s="7" t="s">
        <v>4604</v>
      </c>
      <c r="K1255" s="7" t="s">
        <v>4605</v>
      </c>
    </row>
    <row r="1256" spans="1:11" x14ac:dyDescent="0.3">
      <c r="A1256" s="7" t="s">
        <v>4606</v>
      </c>
      <c r="B1256" s="7" t="s">
        <v>4607</v>
      </c>
      <c r="C1256" s="7"/>
      <c r="D1256" s="7" t="s">
        <v>3837</v>
      </c>
      <c r="E1256" s="8">
        <v>1399</v>
      </c>
      <c r="F1256" s="8">
        <v>2290</v>
      </c>
      <c r="G1256" s="9">
        <v>0.39</v>
      </c>
      <c r="H1256" s="7">
        <v>4.4000000000000004</v>
      </c>
      <c r="I1256" s="7">
        <v>461</v>
      </c>
      <c r="J1256" s="7" t="s">
        <v>4608</v>
      </c>
      <c r="K1256" s="7" t="s">
        <v>4609</v>
      </c>
    </row>
    <row r="1257" spans="1:11" x14ac:dyDescent="0.3">
      <c r="A1257" s="7" t="s">
        <v>4610</v>
      </c>
      <c r="B1257" s="7" t="s">
        <v>4611</v>
      </c>
      <c r="C1257" s="7"/>
      <c r="D1257" s="7" t="s">
        <v>3850</v>
      </c>
      <c r="E1257" s="8">
        <v>2079</v>
      </c>
      <c r="F1257" s="8">
        <v>3099</v>
      </c>
      <c r="G1257" s="9">
        <v>0.33</v>
      </c>
      <c r="H1257" s="7">
        <v>4.0999999999999996</v>
      </c>
      <c r="I1257" s="7">
        <v>282</v>
      </c>
      <c r="J1257" s="7" t="s">
        <v>4612</v>
      </c>
      <c r="K1257" s="7" t="s">
        <v>4613</v>
      </c>
    </row>
    <row r="1258" spans="1:11" x14ac:dyDescent="0.3">
      <c r="A1258" s="7" t="s">
        <v>4614</v>
      </c>
      <c r="B1258" s="7" t="s">
        <v>4615</v>
      </c>
      <c r="C1258" s="7"/>
      <c r="D1258" s="7" t="s">
        <v>3759</v>
      </c>
      <c r="E1258" s="7">
        <v>999</v>
      </c>
      <c r="F1258" s="8">
        <v>1075</v>
      </c>
      <c r="G1258" s="9">
        <v>7.0000000000000007E-2</v>
      </c>
      <c r="H1258" s="7">
        <v>4.0999999999999996</v>
      </c>
      <c r="I1258" s="8">
        <v>9275</v>
      </c>
      <c r="J1258" s="7" t="s">
        <v>4616</v>
      </c>
      <c r="K1258" s="7" t="s">
        <v>4617</v>
      </c>
    </row>
    <row r="1259" spans="1:11" x14ac:dyDescent="0.3">
      <c r="A1259" s="7" t="s">
        <v>4618</v>
      </c>
      <c r="B1259" s="7" t="s">
        <v>4619</v>
      </c>
      <c r="C1259" s="7"/>
      <c r="D1259" s="7" t="s">
        <v>3812</v>
      </c>
      <c r="E1259" s="8">
        <v>3179</v>
      </c>
      <c r="F1259" s="8">
        <v>6999</v>
      </c>
      <c r="G1259" s="9">
        <v>0.55000000000000004</v>
      </c>
      <c r="H1259" s="7">
        <v>4</v>
      </c>
      <c r="I1259" s="7">
        <v>743</v>
      </c>
      <c r="J1259" s="7" t="s">
        <v>4620</v>
      </c>
      <c r="K1259" s="7" t="s">
        <v>4621</v>
      </c>
    </row>
    <row r="1260" spans="1:11" x14ac:dyDescent="0.3">
      <c r="A1260" s="7" t="s">
        <v>4622</v>
      </c>
      <c r="B1260" s="7" t="s">
        <v>4623</v>
      </c>
      <c r="C1260" s="7"/>
      <c r="D1260" s="7" t="s">
        <v>3707</v>
      </c>
      <c r="E1260" s="8">
        <v>1049</v>
      </c>
      <c r="F1260" s="8">
        <v>2499</v>
      </c>
      <c r="G1260" s="9">
        <v>0.57999999999999996</v>
      </c>
      <c r="H1260" s="7">
        <v>3.6</v>
      </c>
      <c r="I1260" s="7">
        <v>328</v>
      </c>
      <c r="J1260" s="7" t="s">
        <v>4624</v>
      </c>
      <c r="K1260" s="7" t="s">
        <v>4625</v>
      </c>
    </row>
    <row r="1261" spans="1:11" x14ac:dyDescent="0.3">
      <c r="A1261" s="7" t="s">
        <v>4626</v>
      </c>
      <c r="B1261" s="7" t="s">
        <v>4627</v>
      </c>
      <c r="C1261" s="7"/>
      <c r="D1261" s="7" t="s">
        <v>3707</v>
      </c>
      <c r="E1261" s="8">
        <v>3599</v>
      </c>
      <c r="F1261" s="8">
        <v>7290</v>
      </c>
      <c r="G1261" s="9">
        <v>0.51</v>
      </c>
      <c r="H1261" s="7">
        <v>3.9</v>
      </c>
      <c r="I1261" s="7">
        <v>942</v>
      </c>
      <c r="J1261" s="7" t="s">
        <v>4628</v>
      </c>
      <c r="K1261" s="7" t="s">
        <v>4629</v>
      </c>
    </row>
    <row r="1262" spans="1:11" x14ac:dyDescent="0.3">
      <c r="A1262" s="7" t="s">
        <v>4630</v>
      </c>
      <c r="B1262" s="7" t="s">
        <v>4631</v>
      </c>
      <c r="C1262" s="7"/>
      <c r="D1262" s="7" t="s">
        <v>4632</v>
      </c>
      <c r="E1262" s="8">
        <v>4799</v>
      </c>
      <c r="F1262" s="8">
        <v>5795</v>
      </c>
      <c r="G1262" s="9">
        <v>0.17</v>
      </c>
      <c r="H1262" s="7">
        <v>3.9</v>
      </c>
      <c r="I1262" s="8">
        <v>3815</v>
      </c>
      <c r="J1262" s="7" t="s">
        <v>4633</v>
      </c>
      <c r="K1262" s="7" t="s">
        <v>4634</v>
      </c>
    </row>
    <row r="1263" spans="1:11" x14ac:dyDescent="0.3">
      <c r="A1263" s="7" t="s">
        <v>4635</v>
      </c>
      <c r="B1263" s="7" t="s">
        <v>4636</v>
      </c>
      <c r="C1263" s="7"/>
      <c r="D1263" s="7" t="s">
        <v>3702</v>
      </c>
      <c r="E1263" s="8">
        <v>1699</v>
      </c>
      <c r="F1263" s="8">
        <v>3398</v>
      </c>
      <c r="G1263" s="9">
        <v>0.5</v>
      </c>
      <c r="H1263" s="7">
        <v>3.8</v>
      </c>
      <c r="I1263" s="8">
        <v>7988</v>
      </c>
      <c r="J1263" s="7" t="s">
        <v>4637</v>
      </c>
      <c r="K1263" s="7" t="s">
        <v>4638</v>
      </c>
    </row>
    <row r="1264" spans="1:11" x14ac:dyDescent="0.3">
      <c r="A1264" s="7" t="s">
        <v>4639</v>
      </c>
      <c r="B1264" s="7" t="s">
        <v>4640</v>
      </c>
      <c r="C1264" s="7"/>
      <c r="D1264" s="7" t="s">
        <v>3725</v>
      </c>
      <c r="E1264" s="7">
        <v>664</v>
      </c>
      <c r="F1264" s="8">
        <v>1490</v>
      </c>
      <c r="G1264" s="9">
        <v>0.55000000000000004</v>
      </c>
      <c r="H1264" s="7">
        <v>4.0999999999999996</v>
      </c>
      <c r="I1264" s="7">
        <v>925</v>
      </c>
      <c r="J1264" s="7" t="s">
        <v>4641</v>
      </c>
      <c r="K1264" s="7" t="s">
        <v>4642</v>
      </c>
    </row>
    <row r="1265" spans="1:11" x14ac:dyDescent="0.3">
      <c r="A1265" s="7" t="s">
        <v>4643</v>
      </c>
      <c r="B1265" s="7" t="s">
        <v>4644</v>
      </c>
      <c r="C1265" s="7"/>
      <c r="D1265" s="7" t="s">
        <v>4645</v>
      </c>
      <c r="E1265" s="7">
        <v>948</v>
      </c>
      <c r="F1265" s="8">
        <v>1620</v>
      </c>
      <c r="G1265" s="9">
        <v>0.41</v>
      </c>
      <c r="H1265" s="7">
        <v>4.0999999999999996</v>
      </c>
      <c r="I1265" s="8">
        <v>4370</v>
      </c>
      <c r="J1265" s="7" t="s">
        <v>4646</v>
      </c>
      <c r="K1265" s="7" t="s">
        <v>4647</v>
      </c>
    </row>
    <row r="1266" spans="1:11" x14ac:dyDescent="0.3">
      <c r="A1266" s="7" t="s">
        <v>4648</v>
      </c>
      <c r="B1266" s="7" t="s">
        <v>4649</v>
      </c>
      <c r="C1266" s="7"/>
      <c r="D1266" s="7" t="s">
        <v>3697</v>
      </c>
      <c r="E1266" s="7">
        <v>850</v>
      </c>
      <c r="F1266" s="8">
        <v>1000</v>
      </c>
      <c r="G1266" s="9">
        <v>0.15</v>
      </c>
      <c r="H1266" s="7">
        <v>4.0999999999999996</v>
      </c>
      <c r="I1266" s="8">
        <v>7619</v>
      </c>
      <c r="J1266" s="7" t="s">
        <v>4650</v>
      </c>
      <c r="K1266" s="7" t="s">
        <v>4651</v>
      </c>
    </row>
    <row r="1267" spans="1:11" x14ac:dyDescent="0.3">
      <c r="A1267" s="7" t="s">
        <v>4652</v>
      </c>
      <c r="B1267" s="7" t="s">
        <v>4653</v>
      </c>
      <c r="C1267" s="7"/>
      <c r="D1267" s="7" t="s">
        <v>4092</v>
      </c>
      <c r="E1267" s="7">
        <v>600</v>
      </c>
      <c r="F1267" s="7">
        <v>640</v>
      </c>
      <c r="G1267" s="9">
        <v>0.06</v>
      </c>
      <c r="H1267" s="7">
        <v>3.8</v>
      </c>
      <c r="I1267" s="8">
        <v>2593</v>
      </c>
      <c r="J1267" s="7" t="s">
        <v>4654</v>
      </c>
      <c r="K1267" s="7" t="s">
        <v>4655</v>
      </c>
    </row>
    <row r="1268" spans="1:11" x14ac:dyDescent="0.3">
      <c r="A1268" s="7" t="s">
        <v>4656</v>
      </c>
      <c r="B1268" s="7" t="s">
        <v>4657</v>
      </c>
      <c r="C1268" s="7"/>
      <c r="D1268" s="7" t="s">
        <v>3634</v>
      </c>
      <c r="E1268" s="8">
        <v>3711</v>
      </c>
      <c r="F1268" s="8">
        <v>4495</v>
      </c>
      <c r="G1268" s="9">
        <v>0.17</v>
      </c>
      <c r="H1268" s="7">
        <v>4.3</v>
      </c>
      <c r="I1268" s="7">
        <v>356</v>
      </c>
      <c r="J1268" s="7" t="s">
        <v>4658</v>
      </c>
      <c r="K1268" s="7" t="s">
        <v>4659</v>
      </c>
    </row>
    <row r="1269" spans="1:11" x14ac:dyDescent="0.3">
      <c r="A1269" s="7" t="s">
        <v>4660</v>
      </c>
      <c r="B1269" s="7" t="s">
        <v>4661</v>
      </c>
      <c r="C1269" s="7"/>
      <c r="D1269" s="7" t="s">
        <v>3649</v>
      </c>
      <c r="E1269" s="7">
        <v>799</v>
      </c>
      <c r="F1269" s="8">
        <v>2999</v>
      </c>
      <c r="G1269" s="9">
        <v>0.73</v>
      </c>
      <c r="H1269" s="7">
        <v>4.5</v>
      </c>
      <c r="I1269" s="7">
        <v>63</v>
      </c>
      <c r="J1269" s="7" t="s">
        <v>4662</v>
      </c>
      <c r="K1269" s="7" t="s">
        <v>4663</v>
      </c>
    </row>
    <row r="1270" spans="1:11" x14ac:dyDescent="0.3">
      <c r="A1270" s="7" t="s">
        <v>4664</v>
      </c>
      <c r="B1270" s="7" t="s">
        <v>4665</v>
      </c>
      <c r="C1270" s="7"/>
      <c r="D1270" s="7" t="s">
        <v>4087</v>
      </c>
      <c r="E1270" s="7">
        <v>980</v>
      </c>
      <c r="F1270" s="7">
        <v>980</v>
      </c>
      <c r="G1270" s="9">
        <v>0</v>
      </c>
      <c r="H1270" s="7">
        <v>4.2</v>
      </c>
      <c r="I1270" s="8">
        <v>4740</v>
      </c>
      <c r="J1270" s="7" t="s">
        <v>4666</v>
      </c>
      <c r="K1270" s="7" t="s">
        <v>4667</v>
      </c>
    </row>
    <row r="1271" spans="1:11" x14ac:dyDescent="0.3">
      <c r="A1271" s="7" t="s">
        <v>4668</v>
      </c>
      <c r="B1271" s="7" t="s">
        <v>4669</v>
      </c>
      <c r="C1271" s="7"/>
      <c r="D1271" s="7" t="s">
        <v>3777</v>
      </c>
      <c r="E1271" s="7">
        <v>351</v>
      </c>
      <c r="F1271" s="7">
        <v>899</v>
      </c>
      <c r="G1271" s="9">
        <v>0.61</v>
      </c>
      <c r="H1271" s="7">
        <v>3.9</v>
      </c>
      <c r="I1271" s="7">
        <v>296</v>
      </c>
      <c r="J1271" s="7" t="s">
        <v>4670</v>
      </c>
      <c r="K1271" s="7" t="s">
        <v>4671</v>
      </c>
    </row>
    <row r="1272" spans="1:11" x14ac:dyDescent="0.3">
      <c r="A1272" s="7" t="s">
        <v>4672</v>
      </c>
      <c r="B1272" s="7" t="s">
        <v>4673</v>
      </c>
      <c r="C1272" s="7"/>
      <c r="D1272" s="7" t="s">
        <v>4674</v>
      </c>
      <c r="E1272" s="7">
        <v>229</v>
      </c>
      <c r="F1272" s="7">
        <v>499</v>
      </c>
      <c r="G1272" s="9">
        <v>0.54</v>
      </c>
      <c r="H1272" s="7">
        <v>3.5</v>
      </c>
      <c r="I1272" s="7">
        <v>185</v>
      </c>
      <c r="J1272" s="7" t="s">
        <v>4675</v>
      </c>
      <c r="K1272" s="7" t="s">
        <v>4676</v>
      </c>
    </row>
    <row r="1273" spans="1:11" x14ac:dyDescent="0.3">
      <c r="A1273" s="7" t="s">
        <v>4677</v>
      </c>
      <c r="B1273" s="7" t="s">
        <v>4678</v>
      </c>
      <c r="C1273" s="7"/>
      <c r="D1273" s="7" t="s">
        <v>3782</v>
      </c>
      <c r="E1273" s="8">
        <v>3349</v>
      </c>
      <c r="F1273" s="8">
        <v>3995</v>
      </c>
      <c r="G1273" s="9">
        <v>0.16</v>
      </c>
      <c r="H1273" s="7">
        <v>4.3</v>
      </c>
      <c r="I1273" s="8">
        <v>1954</v>
      </c>
      <c r="J1273" s="7" t="s">
        <v>4679</v>
      </c>
      <c r="K1273" s="7" t="s">
        <v>4680</v>
      </c>
    </row>
    <row r="1274" spans="1:11" x14ac:dyDescent="0.3">
      <c r="A1274" s="7" t="s">
        <v>4681</v>
      </c>
      <c r="B1274" s="7" t="s">
        <v>4682</v>
      </c>
      <c r="C1274" s="7"/>
      <c r="D1274" s="7" t="s">
        <v>3730</v>
      </c>
      <c r="E1274" s="8">
        <v>5499</v>
      </c>
      <c r="F1274" s="8">
        <v>11500</v>
      </c>
      <c r="G1274" s="9">
        <v>0.52</v>
      </c>
      <c r="H1274" s="7">
        <v>3.9</v>
      </c>
      <c r="I1274" s="7">
        <v>959</v>
      </c>
      <c r="J1274" s="7" t="s">
        <v>4683</v>
      </c>
      <c r="K1274" s="7" t="s">
        <v>4684</v>
      </c>
    </row>
    <row r="1275" spans="1:11" x14ac:dyDescent="0.3">
      <c r="A1275" s="7" t="s">
        <v>4685</v>
      </c>
      <c r="B1275" s="7" t="s">
        <v>4686</v>
      </c>
      <c r="C1275" s="7"/>
      <c r="D1275" s="7" t="s">
        <v>3644</v>
      </c>
      <c r="E1275" s="7">
        <v>299</v>
      </c>
      <c r="F1275" s="7">
        <v>499</v>
      </c>
      <c r="G1275" s="9">
        <v>0.4</v>
      </c>
      <c r="H1275" s="7">
        <v>3.9</v>
      </c>
      <c r="I1275" s="8">
        <v>1015</v>
      </c>
      <c r="J1275" s="7" t="s">
        <v>4687</v>
      </c>
      <c r="K1275" s="7" t="s">
        <v>4688</v>
      </c>
    </row>
    <row r="1276" spans="1:11" x14ac:dyDescent="0.3">
      <c r="A1276" s="7" t="s">
        <v>4689</v>
      </c>
      <c r="B1276" s="7" t="s">
        <v>4690</v>
      </c>
      <c r="C1276" s="7"/>
      <c r="D1276" s="7" t="s">
        <v>4691</v>
      </c>
      <c r="E1276" s="8">
        <v>2249</v>
      </c>
      <c r="F1276" s="8">
        <v>3550</v>
      </c>
      <c r="G1276" s="9">
        <v>0.37</v>
      </c>
      <c r="H1276" s="7">
        <v>4</v>
      </c>
      <c r="I1276" s="8">
        <v>3973</v>
      </c>
      <c r="J1276" s="7" t="s">
        <v>4692</v>
      </c>
      <c r="K1276" s="7" t="s">
        <v>4693</v>
      </c>
    </row>
    <row r="1277" spans="1:11" x14ac:dyDescent="0.3">
      <c r="A1277" s="7" t="s">
        <v>4694</v>
      </c>
      <c r="B1277" s="7" t="s">
        <v>4695</v>
      </c>
      <c r="C1277" s="7"/>
      <c r="D1277" s="7" t="s">
        <v>3837</v>
      </c>
      <c r="E1277" s="7">
        <v>699</v>
      </c>
      <c r="F1277" s="8">
        <v>1599</v>
      </c>
      <c r="G1277" s="9">
        <v>0.56000000000000005</v>
      </c>
      <c r="H1277" s="7">
        <v>4.7</v>
      </c>
      <c r="I1277" s="8">
        <v>2300</v>
      </c>
      <c r="J1277" s="7" t="s">
        <v>4696</v>
      </c>
      <c r="K1277" s="7" t="s">
        <v>4697</v>
      </c>
    </row>
    <row r="1278" spans="1:11" x14ac:dyDescent="0.3">
      <c r="A1278" s="7" t="s">
        <v>4698</v>
      </c>
      <c r="B1278" s="7" t="s">
        <v>4699</v>
      </c>
      <c r="C1278" s="7"/>
      <c r="D1278" s="7" t="s">
        <v>3634</v>
      </c>
      <c r="E1278" s="8">
        <v>1235</v>
      </c>
      <c r="F1278" s="8">
        <v>1499</v>
      </c>
      <c r="G1278" s="9">
        <v>0.18</v>
      </c>
      <c r="H1278" s="7">
        <v>4.0999999999999996</v>
      </c>
      <c r="I1278" s="7">
        <v>203</v>
      </c>
      <c r="J1278" s="7" t="s">
        <v>4700</v>
      </c>
      <c r="K1278" s="7" t="s">
        <v>4701</v>
      </c>
    </row>
    <row r="1279" spans="1:11" x14ac:dyDescent="0.3">
      <c r="A1279" s="7" t="s">
        <v>4702</v>
      </c>
      <c r="B1279" s="7" t="s">
        <v>4703</v>
      </c>
      <c r="C1279" s="7"/>
      <c r="D1279" s="7" t="s">
        <v>3903</v>
      </c>
      <c r="E1279" s="8">
        <v>1349</v>
      </c>
      <c r="F1279" s="8">
        <v>2999</v>
      </c>
      <c r="G1279" s="9">
        <v>0.55000000000000004</v>
      </c>
      <c r="H1279" s="7">
        <v>3.8</v>
      </c>
      <c r="I1279" s="7">
        <v>441</v>
      </c>
      <c r="J1279" s="7" t="s">
        <v>4704</v>
      </c>
      <c r="K1279" s="7" t="s">
        <v>4705</v>
      </c>
    </row>
    <row r="1280" spans="1:11" x14ac:dyDescent="0.3">
      <c r="A1280" s="7" t="s">
        <v>4706</v>
      </c>
      <c r="B1280" s="7" t="s">
        <v>4707</v>
      </c>
      <c r="C1280" s="7"/>
      <c r="D1280" s="7" t="s">
        <v>3730</v>
      </c>
      <c r="E1280" s="8">
        <v>6800</v>
      </c>
      <c r="F1280" s="8">
        <v>11500</v>
      </c>
      <c r="G1280" s="9">
        <v>0.41</v>
      </c>
      <c r="H1280" s="7">
        <v>4.0999999999999996</v>
      </c>
      <c r="I1280" s="8">
        <v>10308</v>
      </c>
      <c r="J1280" s="7" t="s">
        <v>4708</v>
      </c>
      <c r="K1280" s="7" t="s">
        <v>4709</v>
      </c>
    </row>
    <row r="1281" spans="1:11" x14ac:dyDescent="0.3">
      <c r="A1281" s="7" t="s">
        <v>4710</v>
      </c>
      <c r="B1281" s="7" t="s">
        <v>4711</v>
      </c>
      <c r="C1281" s="7"/>
      <c r="D1281" s="7" t="s">
        <v>3812</v>
      </c>
      <c r="E1281" s="8">
        <v>2099</v>
      </c>
      <c r="F1281" s="8">
        <v>2499</v>
      </c>
      <c r="G1281" s="9">
        <v>0.16</v>
      </c>
      <c r="H1281" s="7" t="s">
        <v>4712</v>
      </c>
      <c r="I1281" s="7">
        <v>992</v>
      </c>
      <c r="J1281" s="7" t="s">
        <v>4713</v>
      </c>
      <c r="K1281" s="7" t="s">
        <v>4714</v>
      </c>
    </row>
    <row r="1282" spans="1:11" x14ac:dyDescent="0.3">
      <c r="A1282" s="7" t="s">
        <v>4715</v>
      </c>
      <c r="B1282" s="7" t="s">
        <v>4716</v>
      </c>
      <c r="C1282" s="7"/>
      <c r="D1282" s="7" t="s">
        <v>3850</v>
      </c>
      <c r="E1282" s="8">
        <v>1699</v>
      </c>
      <c r="F1282" s="8">
        <v>1975</v>
      </c>
      <c r="G1282" s="9">
        <v>0.14000000000000001</v>
      </c>
      <c r="H1282" s="7">
        <v>4.0999999999999996</v>
      </c>
      <c r="I1282" s="8">
        <v>4716</v>
      </c>
      <c r="J1282" s="7" t="s">
        <v>4717</v>
      </c>
      <c r="K1282" s="7" t="s">
        <v>4718</v>
      </c>
    </row>
    <row r="1283" spans="1:11" x14ac:dyDescent="0.3">
      <c r="A1283" s="7" t="s">
        <v>4719</v>
      </c>
      <c r="B1283" s="7" t="s">
        <v>4720</v>
      </c>
      <c r="C1283" s="7"/>
      <c r="D1283" s="7" t="s">
        <v>3639</v>
      </c>
      <c r="E1283" s="8">
        <v>1069</v>
      </c>
      <c r="F1283" s="8">
        <v>1699</v>
      </c>
      <c r="G1283" s="9">
        <v>0.37</v>
      </c>
      <c r="H1283" s="7">
        <v>3.9</v>
      </c>
      <c r="I1283" s="7">
        <v>313</v>
      </c>
      <c r="J1283" s="7" t="s">
        <v>4721</v>
      </c>
      <c r="K1283" s="7" t="s">
        <v>4722</v>
      </c>
    </row>
    <row r="1284" spans="1:11" x14ac:dyDescent="0.3">
      <c r="A1284" s="7" t="s">
        <v>4723</v>
      </c>
      <c r="B1284" s="7" t="s">
        <v>4724</v>
      </c>
      <c r="C1284" s="7"/>
      <c r="D1284" s="7" t="s">
        <v>3639</v>
      </c>
      <c r="E1284" s="8">
        <v>1349</v>
      </c>
      <c r="F1284" s="8">
        <v>2495</v>
      </c>
      <c r="G1284" s="9">
        <v>0.46</v>
      </c>
      <c r="H1284" s="7">
        <v>3.8</v>
      </c>
      <c r="I1284" s="7">
        <v>166</v>
      </c>
      <c r="J1284" s="7" t="s">
        <v>4725</v>
      </c>
      <c r="K1284" s="7" t="s">
        <v>4726</v>
      </c>
    </row>
    <row r="1285" spans="1:11" x14ac:dyDescent="0.3">
      <c r="A1285" s="7" t="s">
        <v>4727</v>
      </c>
      <c r="B1285" s="7" t="s">
        <v>4728</v>
      </c>
      <c r="C1285" s="7"/>
      <c r="D1285" s="7" t="s">
        <v>3759</v>
      </c>
      <c r="E1285" s="8">
        <v>1499</v>
      </c>
      <c r="F1285" s="8">
        <v>3500</v>
      </c>
      <c r="G1285" s="9">
        <v>0.56999999999999995</v>
      </c>
      <c r="H1285" s="7">
        <v>4.0999999999999996</v>
      </c>
      <c r="I1285" s="7">
        <v>303</v>
      </c>
      <c r="J1285" s="7" t="s">
        <v>4729</v>
      </c>
      <c r="K1285" s="7" t="s">
        <v>4730</v>
      </c>
    </row>
    <row r="1286" spans="1:11" x14ac:dyDescent="0.3">
      <c r="A1286" s="7" t="s">
        <v>4731</v>
      </c>
      <c r="B1286" s="7" t="s">
        <v>4732</v>
      </c>
      <c r="C1286" s="7"/>
      <c r="D1286" s="7" t="s">
        <v>3850</v>
      </c>
      <c r="E1286" s="8">
        <v>2092</v>
      </c>
      <c r="F1286" s="8">
        <v>4600</v>
      </c>
      <c r="G1286" s="9">
        <v>0.55000000000000004</v>
      </c>
      <c r="H1286" s="7">
        <v>4.3</v>
      </c>
      <c r="I1286" s="7">
        <v>562</v>
      </c>
      <c r="J1286" s="7" t="s">
        <v>4733</v>
      </c>
      <c r="K1286" s="7" t="s">
        <v>4734</v>
      </c>
    </row>
    <row r="1287" spans="1:11" x14ac:dyDescent="0.3">
      <c r="A1287" s="7" t="s">
        <v>4735</v>
      </c>
      <c r="B1287" s="7" t="s">
        <v>4736</v>
      </c>
      <c r="C1287" s="7"/>
      <c r="D1287" s="7" t="s">
        <v>4216</v>
      </c>
      <c r="E1287" s="8">
        <v>3859</v>
      </c>
      <c r="F1287" s="8">
        <v>10295</v>
      </c>
      <c r="G1287" s="9">
        <v>0.63</v>
      </c>
      <c r="H1287" s="7">
        <v>3.9</v>
      </c>
      <c r="I1287" s="8">
        <v>8095</v>
      </c>
      <c r="J1287" s="7" t="s">
        <v>4737</v>
      </c>
      <c r="K1287" s="7" t="s">
        <v>4738</v>
      </c>
    </row>
    <row r="1288" spans="1:11" x14ac:dyDescent="0.3">
      <c r="A1288" s="7" t="s">
        <v>4739</v>
      </c>
      <c r="B1288" s="7" t="s">
        <v>4740</v>
      </c>
      <c r="C1288" s="7"/>
      <c r="D1288" s="7" t="s">
        <v>3799</v>
      </c>
      <c r="E1288" s="7">
        <v>499</v>
      </c>
      <c r="F1288" s="8">
        <v>2199</v>
      </c>
      <c r="G1288" s="9">
        <v>0.77</v>
      </c>
      <c r="H1288" s="7">
        <v>2.8</v>
      </c>
      <c r="I1288" s="7">
        <v>109</v>
      </c>
      <c r="J1288" s="7" t="s">
        <v>4741</v>
      </c>
      <c r="K1288" s="7" t="s">
        <v>4742</v>
      </c>
    </row>
    <row r="1289" spans="1:11" x14ac:dyDescent="0.3">
      <c r="A1289" s="7" t="s">
        <v>4743</v>
      </c>
      <c r="B1289" s="7" t="s">
        <v>4744</v>
      </c>
      <c r="C1289" s="7"/>
      <c r="D1289" s="7" t="s">
        <v>3946</v>
      </c>
      <c r="E1289" s="8">
        <v>1804</v>
      </c>
      <c r="F1289" s="8">
        <v>2380</v>
      </c>
      <c r="G1289" s="9">
        <v>0.24</v>
      </c>
      <c r="H1289" s="7">
        <v>4</v>
      </c>
      <c r="I1289" s="8">
        <v>15382</v>
      </c>
      <c r="J1289" s="7" t="s">
        <v>4745</v>
      </c>
      <c r="K1289" s="7" t="s">
        <v>4746</v>
      </c>
    </row>
    <row r="1290" spans="1:11" x14ac:dyDescent="0.3">
      <c r="A1290" s="7" t="s">
        <v>4747</v>
      </c>
      <c r="B1290" s="7" t="s">
        <v>4748</v>
      </c>
      <c r="C1290" s="7"/>
      <c r="D1290" s="7" t="s">
        <v>3799</v>
      </c>
      <c r="E1290" s="8">
        <v>6525</v>
      </c>
      <c r="F1290" s="8">
        <v>8820</v>
      </c>
      <c r="G1290" s="9">
        <v>0.26</v>
      </c>
      <c r="H1290" s="7">
        <v>4.5</v>
      </c>
      <c r="I1290" s="8">
        <v>5137</v>
      </c>
      <c r="J1290" s="7" t="s">
        <v>4749</v>
      </c>
      <c r="K1290" s="7" t="s">
        <v>4750</v>
      </c>
    </row>
    <row r="1291" spans="1:11" x14ac:dyDescent="0.3">
      <c r="A1291" s="7" t="s">
        <v>4751</v>
      </c>
      <c r="B1291" s="7" t="s">
        <v>4752</v>
      </c>
      <c r="C1291" s="7"/>
      <c r="D1291" s="7" t="s">
        <v>4278</v>
      </c>
      <c r="E1291" s="8">
        <v>4999</v>
      </c>
      <c r="F1291" s="8">
        <v>24999</v>
      </c>
      <c r="G1291" s="9">
        <v>0.8</v>
      </c>
      <c r="H1291" s="7">
        <v>4.5999999999999996</v>
      </c>
      <c r="I1291" s="7">
        <v>124</v>
      </c>
      <c r="J1291" s="7" t="s">
        <v>4753</v>
      </c>
      <c r="K1291" s="7" t="s">
        <v>4754</v>
      </c>
    </row>
    <row r="1292" spans="1:11" x14ac:dyDescent="0.3">
      <c r="A1292" s="7" t="s">
        <v>4755</v>
      </c>
      <c r="B1292" s="7" t="s">
        <v>4756</v>
      </c>
      <c r="C1292" s="7"/>
      <c r="D1292" s="7" t="s">
        <v>4078</v>
      </c>
      <c r="E1292" s="8">
        <v>1189</v>
      </c>
      <c r="F1292" s="8">
        <v>2400</v>
      </c>
      <c r="G1292" s="9">
        <v>0.5</v>
      </c>
      <c r="H1292" s="7">
        <v>4.0999999999999996</v>
      </c>
      <c r="I1292" s="7">
        <v>618</v>
      </c>
      <c r="J1292" s="7" t="s">
        <v>4757</v>
      </c>
      <c r="K1292" s="7" t="s">
        <v>4758</v>
      </c>
    </row>
    <row r="1293" spans="1:11" x14ac:dyDescent="0.3">
      <c r="A1293" s="7" t="s">
        <v>4759</v>
      </c>
      <c r="B1293" s="7" t="s">
        <v>4760</v>
      </c>
      <c r="C1293" s="7"/>
      <c r="D1293" s="7" t="s">
        <v>3639</v>
      </c>
      <c r="E1293" s="8">
        <v>2590</v>
      </c>
      <c r="F1293" s="8">
        <v>4200</v>
      </c>
      <c r="G1293" s="9">
        <v>0.38</v>
      </c>
      <c r="H1293" s="7">
        <v>4.0999999999999996</v>
      </c>
      <c r="I1293" s="7">
        <v>63</v>
      </c>
      <c r="J1293" s="7" t="s">
        <v>4761</v>
      </c>
      <c r="K1293" s="7" t="s">
        <v>4762</v>
      </c>
    </row>
    <row r="1294" spans="1:11" x14ac:dyDescent="0.3">
      <c r="A1294" s="7" t="s">
        <v>4763</v>
      </c>
      <c r="B1294" s="7" t="s">
        <v>4764</v>
      </c>
      <c r="C1294" s="7"/>
      <c r="D1294" s="7" t="s">
        <v>3639</v>
      </c>
      <c r="E1294" s="7">
        <v>899</v>
      </c>
      <c r="F1294" s="8">
        <v>1599</v>
      </c>
      <c r="G1294" s="9">
        <v>0.44</v>
      </c>
      <c r="H1294" s="7">
        <v>3.4</v>
      </c>
      <c r="I1294" s="7">
        <v>15</v>
      </c>
      <c r="J1294" s="7" t="s">
        <v>4765</v>
      </c>
      <c r="K1294" s="7" t="s">
        <v>4766</v>
      </c>
    </row>
    <row r="1295" spans="1:11" x14ac:dyDescent="0.3">
      <c r="A1295" s="7" t="s">
        <v>4767</v>
      </c>
      <c r="B1295" s="7" t="s">
        <v>4768</v>
      </c>
      <c r="C1295" s="7"/>
      <c r="D1295" s="7" t="s">
        <v>3639</v>
      </c>
      <c r="E1295" s="7">
        <v>998</v>
      </c>
      <c r="F1295" s="8">
        <v>2999</v>
      </c>
      <c r="G1295" s="9">
        <v>0.67</v>
      </c>
      <c r="H1295" s="7">
        <v>4.5999999999999996</v>
      </c>
      <c r="I1295" s="7">
        <v>9</v>
      </c>
      <c r="J1295" s="7" t="s">
        <v>4769</v>
      </c>
      <c r="K1295" s="7" t="s">
        <v>4770</v>
      </c>
    </row>
    <row r="1296" spans="1:11" x14ac:dyDescent="0.3">
      <c r="A1296" s="7" t="s">
        <v>4771</v>
      </c>
      <c r="B1296" s="7" t="s">
        <v>4772</v>
      </c>
      <c r="C1296" s="7"/>
      <c r="D1296" s="7" t="s">
        <v>3777</v>
      </c>
      <c r="E1296" s="7">
        <v>998.06</v>
      </c>
      <c r="F1296" s="8">
        <v>1282</v>
      </c>
      <c r="G1296" s="9">
        <v>0.22</v>
      </c>
      <c r="H1296" s="7">
        <v>4.2</v>
      </c>
      <c r="I1296" s="8">
        <v>7274</v>
      </c>
      <c r="J1296" s="7" t="s">
        <v>4773</v>
      </c>
      <c r="K1296" s="7" t="s">
        <v>4774</v>
      </c>
    </row>
    <row r="1297" spans="1:11" x14ac:dyDescent="0.3">
      <c r="A1297" s="7" t="s">
        <v>4775</v>
      </c>
      <c r="B1297" s="7" t="s">
        <v>4776</v>
      </c>
      <c r="C1297" s="7"/>
      <c r="D1297" s="7" t="s">
        <v>3946</v>
      </c>
      <c r="E1297" s="8">
        <v>1099</v>
      </c>
      <c r="F1297" s="8">
        <v>1990</v>
      </c>
      <c r="G1297" s="9">
        <v>0.45</v>
      </c>
      <c r="H1297" s="7">
        <v>3.9</v>
      </c>
      <c r="I1297" s="8">
        <v>5911</v>
      </c>
      <c r="J1297" s="7" t="s">
        <v>4777</v>
      </c>
      <c r="K1297" s="7" t="s">
        <v>4778</v>
      </c>
    </row>
    <row r="1298" spans="1:11" x14ac:dyDescent="0.3">
      <c r="A1298" s="7" t="s">
        <v>4779</v>
      </c>
      <c r="B1298" s="7" t="s">
        <v>4780</v>
      </c>
      <c r="C1298" s="7"/>
      <c r="D1298" s="7" t="s">
        <v>3984</v>
      </c>
      <c r="E1298" s="8">
        <v>5999</v>
      </c>
      <c r="F1298" s="8">
        <v>9999</v>
      </c>
      <c r="G1298" s="9">
        <v>0.4</v>
      </c>
      <c r="H1298" s="7">
        <v>4.2</v>
      </c>
      <c r="I1298" s="7">
        <v>170</v>
      </c>
      <c r="J1298" s="7" t="s">
        <v>4781</v>
      </c>
      <c r="K1298" s="7" t="s">
        <v>4782</v>
      </c>
    </row>
    <row r="1299" spans="1:11" x14ac:dyDescent="0.3">
      <c r="A1299" s="7" t="s">
        <v>4783</v>
      </c>
      <c r="B1299" s="7" t="s">
        <v>4784</v>
      </c>
      <c r="C1299" s="7"/>
      <c r="D1299" s="7" t="s">
        <v>4216</v>
      </c>
      <c r="E1299" s="8">
        <v>8886</v>
      </c>
      <c r="F1299" s="8">
        <v>11850</v>
      </c>
      <c r="G1299" s="9">
        <v>0.25</v>
      </c>
      <c r="H1299" s="7">
        <v>4.2</v>
      </c>
      <c r="I1299" s="8">
        <v>3065</v>
      </c>
      <c r="J1299" s="7" t="s">
        <v>4785</v>
      </c>
      <c r="K1299" s="7" t="s">
        <v>4786</v>
      </c>
    </row>
    <row r="1300" spans="1:11" x14ac:dyDescent="0.3">
      <c r="A1300" s="7" t="s">
        <v>4787</v>
      </c>
      <c r="B1300" s="7" t="s">
        <v>4788</v>
      </c>
      <c r="C1300" s="7"/>
      <c r="D1300" s="7" t="s">
        <v>3644</v>
      </c>
      <c r="E1300" s="7">
        <v>475</v>
      </c>
      <c r="F1300" s="7">
        <v>999</v>
      </c>
      <c r="G1300" s="9">
        <v>0.52</v>
      </c>
      <c r="H1300" s="7">
        <v>4.0999999999999996</v>
      </c>
      <c r="I1300" s="8">
        <v>1021</v>
      </c>
      <c r="J1300" s="7" t="s">
        <v>4789</v>
      </c>
      <c r="K1300" s="7" t="s">
        <v>4790</v>
      </c>
    </row>
    <row r="1301" spans="1:11" x14ac:dyDescent="0.3">
      <c r="A1301" s="7" t="s">
        <v>4791</v>
      </c>
      <c r="B1301" s="7" t="s">
        <v>4792</v>
      </c>
      <c r="C1301" s="7"/>
      <c r="D1301" s="7" t="s">
        <v>3772</v>
      </c>
      <c r="E1301" s="8">
        <v>4995</v>
      </c>
      <c r="F1301" s="8">
        <v>20049</v>
      </c>
      <c r="G1301" s="9">
        <v>0.75</v>
      </c>
      <c r="H1301" s="7">
        <v>4.8</v>
      </c>
      <c r="I1301" s="8">
        <v>3964</v>
      </c>
      <c r="J1301" s="7" t="s">
        <v>4793</v>
      </c>
      <c r="K1301" s="7" t="s">
        <v>4794</v>
      </c>
    </row>
    <row r="1302" spans="1:11" x14ac:dyDescent="0.3">
      <c r="A1302" s="7" t="s">
        <v>4795</v>
      </c>
      <c r="B1302" s="7" t="s">
        <v>4796</v>
      </c>
      <c r="C1302" s="7"/>
      <c r="D1302" s="7" t="s">
        <v>4278</v>
      </c>
      <c r="E1302" s="8">
        <v>13999</v>
      </c>
      <c r="F1302" s="8">
        <v>24850</v>
      </c>
      <c r="G1302" s="9">
        <v>0.44</v>
      </c>
      <c r="H1302" s="7">
        <v>4.4000000000000004</v>
      </c>
      <c r="I1302" s="8">
        <v>8948</v>
      </c>
      <c r="J1302" s="7" t="s">
        <v>4797</v>
      </c>
      <c r="K1302" s="7" t="s">
        <v>4798</v>
      </c>
    </row>
    <row r="1303" spans="1:11" x14ac:dyDescent="0.3">
      <c r="A1303" s="7" t="s">
        <v>4799</v>
      </c>
      <c r="B1303" s="7" t="s">
        <v>4800</v>
      </c>
      <c r="C1303" s="7"/>
      <c r="D1303" s="7" t="s">
        <v>4278</v>
      </c>
      <c r="E1303" s="8">
        <v>8499</v>
      </c>
      <c r="F1303" s="8">
        <v>16490</v>
      </c>
      <c r="G1303" s="9">
        <v>0.48</v>
      </c>
      <c r="H1303" s="7">
        <v>4.3</v>
      </c>
      <c r="I1303" s="7">
        <v>97</v>
      </c>
      <c r="J1303" s="7" t="s">
        <v>4801</v>
      </c>
      <c r="K1303" s="7" t="s">
        <v>4802</v>
      </c>
    </row>
    <row r="1304" spans="1:11" x14ac:dyDescent="0.3">
      <c r="A1304" s="7" t="s">
        <v>4803</v>
      </c>
      <c r="B1304" s="7" t="s">
        <v>4804</v>
      </c>
      <c r="C1304" s="7"/>
      <c r="D1304" s="7" t="s">
        <v>3697</v>
      </c>
      <c r="E1304" s="7">
        <v>949</v>
      </c>
      <c r="F1304" s="7">
        <v>975</v>
      </c>
      <c r="G1304" s="9">
        <v>0.03</v>
      </c>
      <c r="H1304" s="7">
        <v>4.3</v>
      </c>
      <c r="I1304" s="8">
        <v>7223</v>
      </c>
      <c r="J1304" s="7" t="s">
        <v>4805</v>
      </c>
      <c r="K1304" s="7" t="s">
        <v>4806</v>
      </c>
    </row>
    <row r="1305" spans="1:11" x14ac:dyDescent="0.3">
      <c r="A1305" s="7" t="s">
        <v>4807</v>
      </c>
      <c r="B1305" s="7" t="s">
        <v>4808</v>
      </c>
      <c r="C1305" s="7"/>
      <c r="D1305" s="7" t="s">
        <v>3777</v>
      </c>
      <c r="E1305" s="7">
        <v>395</v>
      </c>
      <c r="F1305" s="7">
        <v>499</v>
      </c>
      <c r="G1305" s="9">
        <v>0.21</v>
      </c>
      <c r="H1305" s="7">
        <v>4</v>
      </c>
      <c r="I1305" s="7">
        <v>330</v>
      </c>
      <c r="J1305" s="7" t="s">
        <v>4809</v>
      </c>
      <c r="K1305" s="7" t="s">
        <v>4810</v>
      </c>
    </row>
    <row r="1306" spans="1:11" x14ac:dyDescent="0.3">
      <c r="A1306" s="7" t="s">
        <v>4811</v>
      </c>
      <c r="B1306" s="7" t="s">
        <v>4812</v>
      </c>
      <c r="C1306" s="7"/>
      <c r="D1306" s="7" t="s">
        <v>4813</v>
      </c>
      <c r="E1306" s="7">
        <v>635</v>
      </c>
      <c r="F1306" s="7">
        <v>635</v>
      </c>
      <c r="G1306" s="9">
        <v>0</v>
      </c>
      <c r="H1306" s="7">
        <v>4.3</v>
      </c>
      <c r="I1306" s="8">
        <v>4570</v>
      </c>
      <c r="J1306" s="7" t="s">
        <v>4814</v>
      </c>
      <c r="K1306" s="7" t="s">
        <v>4815</v>
      </c>
    </row>
    <row r="1307" spans="1:11" x14ac:dyDescent="0.3">
      <c r="A1307" s="7" t="s">
        <v>4816</v>
      </c>
      <c r="B1307" s="7" t="s">
        <v>4817</v>
      </c>
      <c r="C1307" s="7"/>
      <c r="D1307" s="7" t="s">
        <v>3697</v>
      </c>
      <c r="E1307" s="7">
        <v>717</v>
      </c>
      <c r="F1307" s="8">
        <v>1390</v>
      </c>
      <c r="G1307" s="9">
        <v>0.48</v>
      </c>
      <c r="H1307" s="7">
        <v>4</v>
      </c>
      <c r="I1307" s="8">
        <v>4867</v>
      </c>
      <c r="J1307" s="7" t="s">
        <v>4818</v>
      </c>
      <c r="K1307" s="7" t="s">
        <v>4819</v>
      </c>
    </row>
    <row r="1308" spans="1:11" x14ac:dyDescent="0.3">
      <c r="A1308" s="7" t="s">
        <v>4820</v>
      </c>
      <c r="B1308" s="7" t="s">
        <v>4821</v>
      </c>
      <c r="C1308" s="7"/>
      <c r="D1308" s="7" t="s">
        <v>4822</v>
      </c>
      <c r="E1308" s="8">
        <v>27900</v>
      </c>
      <c r="F1308" s="8">
        <v>59900</v>
      </c>
      <c r="G1308" s="9">
        <v>0.53</v>
      </c>
      <c r="H1308" s="7">
        <v>4.4000000000000004</v>
      </c>
      <c r="I1308" s="8">
        <v>5298</v>
      </c>
      <c r="J1308" s="7" t="s">
        <v>4823</v>
      </c>
      <c r="K1308" s="7" t="s">
        <v>4824</v>
      </c>
    </row>
    <row r="1309" spans="1:11" x14ac:dyDescent="0.3">
      <c r="A1309" s="7" t="s">
        <v>4825</v>
      </c>
      <c r="B1309" s="7" t="s">
        <v>4826</v>
      </c>
      <c r="C1309" s="7"/>
      <c r="D1309" s="7" t="s">
        <v>4092</v>
      </c>
      <c r="E1309" s="7">
        <v>649</v>
      </c>
      <c r="F1309" s="7">
        <v>670</v>
      </c>
      <c r="G1309" s="9">
        <v>0.03</v>
      </c>
      <c r="H1309" s="7">
        <v>4.0999999999999996</v>
      </c>
      <c r="I1309" s="8">
        <v>7786</v>
      </c>
      <c r="J1309" s="7" t="s">
        <v>4827</v>
      </c>
      <c r="K1309" s="7" t="s">
        <v>4828</v>
      </c>
    </row>
    <row r="1310" spans="1:11" x14ac:dyDescent="0.3">
      <c r="A1310" s="7" t="s">
        <v>4829</v>
      </c>
      <c r="B1310" s="7" t="s">
        <v>4830</v>
      </c>
      <c r="C1310" s="7"/>
      <c r="D1310" s="7" t="s">
        <v>4087</v>
      </c>
      <c r="E1310" s="7">
        <v>193</v>
      </c>
      <c r="F1310" s="7">
        <v>399</v>
      </c>
      <c r="G1310" s="9">
        <v>0.52</v>
      </c>
      <c r="H1310" s="7">
        <v>3.6</v>
      </c>
      <c r="I1310" s="7">
        <v>37</v>
      </c>
      <c r="J1310" s="7" t="s">
        <v>4831</v>
      </c>
      <c r="K1310" s="7" t="s">
        <v>4832</v>
      </c>
    </row>
    <row r="1311" spans="1:11" x14ac:dyDescent="0.3">
      <c r="A1311" s="7" t="s">
        <v>4833</v>
      </c>
      <c r="B1311" s="7" t="s">
        <v>4834</v>
      </c>
      <c r="C1311" s="7"/>
      <c r="D1311" s="7" t="s">
        <v>3639</v>
      </c>
      <c r="E1311" s="8">
        <v>1299</v>
      </c>
      <c r="F1311" s="8">
        <v>2495</v>
      </c>
      <c r="G1311" s="9">
        <v>0.48</v>
      </c>
      <c r="H1311" s="7">
        <v>2</v>
      </c>
      <c r="I1311" s="7">
        <v>2</v>
      </c>
      <c r="J1311" s="7" t="s">
        <v>4835</v>
      </c>
      <c r="K1311" s="7" t="s">
        <v>4836</v>
      </c>
    </row>
    <row r="1312" spans="1:11" x14ac:dyDescent="0.3">
      <c r="A1312" s="7" t="s">
        <v>4837</v>
      </c>
      <c r="B1312" s="7" t="s">
        <v>4838</v>
      </c>
      <c r="C1312" s="7"/>
      <c r="D1312" s="7" t="s">
        <v>3702</v>
      </c>
      <c r="E1312" s="8">
        <v>2449</v>
      </c>
      <c r="F1312" s="8">
        <v>3390</v>
      </c>
      <c r="G1312" s="9">
        <v>0.28000000000000003</v>
      </c>
      <c r="H1312" s="7">
        <v>4</v>
      </c>
      <c r="I1312" s="8">
        <v>5206</v>
      </c>
      <c r="J1312" s="7" t="s">
        <v>4839</v>
      </c>
      <c r="K1312" s="7" t="s">
        <v>4840</v>
      </c>
    </row>
    <row r="1313" spans="1:11" x14ac:dyDescent="0.3">
      <c r="A1313" s="7" t="s">
        <v>4841</v>
      </c>
      <c r="B1313" s="7" t="s">
        <v>4842</v>
      </c>
      <c r="C1313" s="7"/>
      <c r="D1313" s="7" t="s">
        <v>3707</v>
      </c>
      <c r="E1313" s="8">
        <v>1049</v>
      </c>
      <c r="F1313" s="8">
        <v>2499</v>
      </c>
      <c r="G1313" s="9">
        <v>0.57999999999999996</v>
      </c>
      <c r="H1313" s="7">
        <v>3.7</v>
      </c>
      <c r="I1313" s="7">
        <v>638</v>
      </c>
      <c r="J1313" s="7" t="s">
        <v>4843</v>
      </c>
      <c r="K1313" s="7" t="s">
        <v>4844</v>
      </c>
    </row>
    <row r="1314" spans="1:11" x14ac:dyDescent="0.3">
      <c r="A1314" s="7" t="s">
        <v>4845</v>
      </c>
      <c r="B1314" s="7" t="s">
        <v>4846</v>
      </c>
      <c r="C1314" s="7"/>
      <c r="D1314" s="7" t="s">
        <v>4645</v>
      </c>
      <c r="E1314" s="8">
        <v>2399</v>
      </c>
      <c r="F1314" s="8">
        <v>4200</v>
      </c>
      <c r="G1314" s="9">
        <v>0.43</v>
      </c>
      <c r="H1314" s="7">
        <v>3.8</v>
      </c>
      <c r="I1314" s="7">
        <v>397</v>
      </c>
      <c r="J1314" s="7" t="s">
        <v>4847</v>
      </c>
      <c r="K1314" s="7" t="s">
        <v>4848</v>
      </c>
    </row>
    <row r="1315" spans="1:11" x14ac:dyDescent="0.3">
      <c r="A1315" s="7" t="s">
        <v>4849</v>
      </c>
      <c r="B1315" s="7" t="s">
        <v>4850</v>
      </c>
      <c r="C1315" s="7"/>
      <c r="D1315" s="7" t="s">
        <v>3812</v>
      </c>
      <c r="E1315" s="8">
        <v>2286</v>
      </c>
      <c r="F1315" s="8">
        <v>4495</v>
      </c>
      <c r="G1315" s="9">
        <v>0.49</v>
      </c>
      <c r="H1315" s="7">
        <v>3.9</v>
      </c>
      <c r="I1315" s="7">
        <v>326</v>
      </c>
      <c r="J1315" s="7" t="s">
        <v>4851</v>
      </c>
      <c r="K1315" s="7" t="s">
        <v>4852</v>
      </c>
    </row>
    <row r="1316" spans="1:11" x14ac:dyDescent="0.3">
      <c r="A1316" s="7" t="s">
        <v>4853</v>
      </c>
      <c r="B1316" s="7" t="s">
        <v>4854</v>
      </c>
      <c r="C1316" s="7"/>
      <c r="D1316" s="7" t="s">
        <v>4473</v>
      </c>
      <c r="E1316" s="7">
        <v>499</v>
      </c>
      <c r="F1316" s="8">
        <v>2199</v>
      </c>
      <c r="G1316" s="9">
        <v>0.77</v>
      </c>
      <c r="H1316" s="7">
        <v>3.1</v>
      </c>
      <c r="I1316" s="8">
        <v>3527</v>
      </c>
      <c r="J1316" s="7" t="s">
        <v>4855</v>
      </c>
      <c r="K1316" s="7" t="s">
        <v>4856</v>
      </c>
    </row>
    <row r="1317" spans="1:11" x14ac:dyDescent="0.3">
      <c r="A1317" s="7" t="s">
        <v>4857</v>
      </c>
      <c r="B1317" s="7" t="s">
        <v>4858</v>
      </c>
      <c r="C1317" s="7"/>
      <c r="D1317" s="7" t="s">
        <v>3941</v>
      </c>
      <c r="E1317" s="7">
        <v>429</v>
      </c>
      <c r="F1317" s="7">
        <v>999</v>
      </c>
      <c r="G1317" s="9">
        <v>0.56999999999999995</v>
      </c>
      <c r="H1317" s="7">
        <v>3</v>
      </c>
      <c r="I1317" s="7">
        <v>617</v>
      </c>
      <c r="J1317" s="7" t="s">
        <v>4859</v>
      </c>
      <c r="K1317" s="7" t="s">
        <v>4860</v>
      </c>
    </row>
    <row r="1318" spans="1:11" x14ac:dyDescent="0.3">
      <c r="A1318" s="7" t="s">
        <v>4861</v>
      </c>
      <c r="B1318" s="7" t="s">
        <v>4862</v>
      </c>
      <c r="C1318" s="7"/>
      <c r="D1318" s="7" t="s">
        <v>3850</v>
      </c>
      <c r="E1318" s="7">
        <v>299</v>
      </c>
      <c r="F1318" s="7">
        <v>595</v>
      </c>
      <c r="G1318" s="9">
        <v>0.5</v>
      </c>
      <c r="H1318" s="7">
        <v>4</v>
      </c>
      <c r="I1318" s="7">
        <v>314</v>
      </c>
      <c r="J1318" s="7" t="s">
        <v>4863</v>
      </c>
      <c r="K1318" s="7" t="s">
        <v>4864</v>
      </c>
    </row>
    <row r="1319" spans="1:11" x14ac:dyDescent="0.3">
      <c r="A1319" s="7" t="s">
        <v>4865</v>
      </c>
      <c r="B1319" s="7" t="s">
        <v>4866</v>
      </c>
      <c r="C1319" s="7"/>
      <c r="D1319" s="7" t="s">
        <v>4278</v>
      </c>
      <c r="E1319" s="8">
        <v>5395</v>
      </c>
      <c r="F1319" s="8">
        <v>19990</v>
      </c>
      <c r="G1319" s="9">
        <v>0.73</v>
      </c>
      <c r="H1319" s="7">
        <v>4.4000000000000004</v>
      </c>
      <c r="I1319" s="7">
        <v>535</v>
      </c>
      <c r="J1319" s="7" t="s">
        <v>4867</v>
      </c>
      <c r="K1319" s="7" t="s">
        <v>4868</v>
      </c>
    </row>
    <row r="1320" spans="1:11" x14ac:dyDescent="0.3">
      <c r="A1320" s="7" t="s">
        <v>4869</v>
      </c>
      <c r="B1320" s="7" t="s">
        <v>4870</v>
      </c>
      <c r="C1320" s="7"/>
      <c r="D1320" s="7" t="s">
        <v>3697</v>
      </c>
      <c r="E1320" s="7">
        <v>559</v>
      </c>
      <c r="F1320" s="8">
        <v>1010</v>
      </c>
      <c r="G1320" s="9">
        <v>0.45</v>
      </c>
      <c r="H1320" s="7">
        <v>4.0999999999999996</v>
      </c>
      <c r="I1320" s="8">
        <v>17325</v>
      </c>
      <c r="J1320" s="7" t="s">
        <v>4871</v>
      </c>
      <c r="K1320" s="7" t="s">
        <v>4872</v>
      </c>
    </row>
    <row r="1321" spans="1:11" x14ac:dyDescent="0.3">
      <c r="A1321" s="7" t="s">
        <v>4873</v>
      </c>
      <c r="B1321" s="7" t="s">
        <v>4874</v>
      </c>
      <c r="C1321" s="7"/>
      <c r="D1321" s="7" t="s">
        <v>3697</v>
      </c>
      <c r="E1321" s="7">
        <v>660</v>
      </c>
      <c r="F1321" s="8">
        <v>1100</v>
      </c>
      <c r="G1321" s="9">
        <v>0.4</v>
      </c>
      <c r="H1321" s="7">
        <v>3.6</v>
      </c>
      <c r="I1321" s="7">
        <v>91</v>
      </c>
      <c r="J1321" s="7" t="s">
        <v>4875</v>
      </c>
      <c r="K1321" s="7" t="s">
        <v>4876</v>
      </c>
    </row>
    <row r="1322" spans="1:11" x14ac:dyDescent="0.3">
      <c r="A1322" s="7" t="s">
        <v>4877</v>
      </c>
      <c r="B1322" s="7" t="s">
        <v>4878</v>
      </c>
      <c r="C1322" s="7"/>
      <c r="D1322" s="7" t="s">
        <v>3837</v>
      </c>
      <c r="E1322" s="7">
        <v>419</v>
      </c>
      <c r="F1322" s="7">
        <v>999</v>
      </c>
      <c r="G1322" s="9">
        <v>0.57999999999999996</v>
      </c>
      <c r="H1322" s="7">
        <v>4.4000000000000004</v>
      </c>
      <c r="I1322" s="7">
        <v>227</v>
      </c>
      <c r="J1322" s="7" t="s">
        <v>4879</v>
      </c>
      <c r="K1322" s="7" t="s">
        <v>4880</v>
      </c>
    </row>
    <row r="1323" spans="1:11" x14ac:dyDescent="0.3">
      <c r="A1323" s="7" t="s">
        <v>4881</v>
      </c>
      <c r="B1323" s="7" t="s">
        <v>4882</v>
      </c>
      <c r="C1323" s="7"/>
      <c r="D1323" s="7" t="s">
        <v>3730</v>
      </c>
      <c r="E1323" s="8">
        <v>7349</v>
      </c>
      <c r="F1323" s="8">
        <v>10900</v>
      </c>
      <c r="G1323" s="9">
        <v>0.33</v>
      </c>
      <c r="H1323" s="7">
        <v>4.2</v>
      </c>
      <c r="I1323" s="8">
        <v>11957</v>
      </c>
      <c r="J1323" s="7" t="s">
        <v>4883</v>
      </c>
      <c r="K1323" s="7" t="s">
        <v>4884</v>
      </c>
    </row>
    <row r="1324" spans="1:11" x14ac:dyDescent="0.3">
      <c r="A1324" s="7" t="s">
        <v>4885</v>
      </c>
      <c r="B1324" s="7" t="s">
        <v>4886</v>
      </c>
      <c r="C1324" s="7"/>
      <c r="D1324" s="7" t="s">
        <v>3946</v>
      </c>
      <c r="E1324" s="8">
        <v>2899</v>
      </c>
      <c r="F1324" s="8">
        <v>4005</v>
      </c>
      <c r="G1324" s="9">
        <v>0.28000000000000003</v>
      </c>
      <c r="H1324" s="7">
        <v>4.3</v>
      </c>
      <c r="I1324" s="8">
        <v>7140</v>
      </c>
      <c r="J1324" s="7" t="s">
        <v>4887</v>
      </c>
      <c r="K1324" s="7" t="s">
        <v>4888</v>
      </c>
    </row>
    <row r="1325" spans="1:11" x14ac:dyDescent="0.3">
      <c r="A1325" s="7" t="s">
        <v>4889</v>
      </c>
      <c r="B1325" s="7" t="s">
        <v>4890</v>
      </c>
      <c r="C1325" s="7"/>
      <c r="D1325" s="7" t="s">
        <v>3812</v>
      </c>
      <c r="E1325" s="8">
        <v>1799</v>
      </c>
      <c r="F1325" s="8">
        <v>3295</v>
      </c>
      <c r="G1325" s="9">
        <v>0.45</v>
      </c>
      <c r="H1325" s="7">
        <v>3.8</v>
      </c>
      <c r="I1325" s="7">
        <v>687</v>
      </c>
      <c r="J1325" s="7" t="s">
        <v>4891</v>
      </c>
      <c r="K1325" s="7" t="s">
        <v>4892</v>
      </c>
    </row>
    <row r="1326" spans="1:11" x14ac:dyDescent="0.3">
      <c r="A1326" s="7" t="s">
        <v>4893</v>
      </c>
      <c r="B1326" s="7" t="s">
        <v>4894</v>
      </c>
      <c r="C1326" s="7"/>
      <c r="D1326" s="7" t="s">
        <v>3850</v>
      </c>
      <c r="E1326" s="8">
        <v>1474</v>
      </c>
      <c r="F1326" s="8">
        <v>4650</v>
      </c>
      <c r="G1326" s="9">
        <v>0.68</v>
      </c>
      <c r="H1326" s="7">
        <v>4.0999999999999996</v>
      </c>
      <c r="I1326" s="8">
        <v>1045</v>
      </c>
      <c r="J1326" s="7" t="s">
        <v>4895</v>
      </c>
      <c r="K1326" s="7" t="s">
        <v>4896</v>
      </c>
    </row>
    <row r="1327" spans="1:11" x14ac:dyDescent="0.3">
      <c r="A1327" s="7" t="s">
        <v>4897</v>
      </c>
      <c r="B1327" s="7" t="s">
        <v>4898</v>
      </c>
      <c r="C1327" s="7"/>
      <c r="D1327" s="7" t="s">
        <v>4278</v>
      </c>
      <c r="E1327" s="8">
        <v>15999</v>
      </c>
      <c r="F1327" s="8">
        <v>24500</v>
      </c>
      <c r="G1327" s="9">
        <v>0.35</v>
      </c>
      <c r="H1327" s="7">
        <v>4</v>
      </c>
      <c r="I1327" s="8">
        <v>11206</v>
      </c>
      <c r="J1327" s="7" t="s">
        <v>4899</v>
      </c>
      <c r="K1327" s="7" t="s">
        <v>4900</v>
      </c>
    </row>
    <row r="1328" spans="1:11" x14ac:dyDescent="0.3">
      <c r="A1328" s="7" t="s">
        <v>4901</v>
      </c>
      <c r="B1328" s="7" t="s">
        <v>4902</v>
      </c>
      <c r="C1328" s="7"/>
      <c r="D1328" s="7" t="s">
        <v>3707</v>
      </c>
      <c r="E1328" s="8">
        <v>3645</v>
      </c>
      <c r="F1328" s="8">
        <v>6070</v>
      </c>
      <c r="G1328" s="9">
        <v>0.4</v>
      </c>
      <c r="H1328" s="7">
        <v>4.2</v>
      </c>
      <c r="I1328" s="7">
        <v>561</v>
      </c>
      <c r="J1328" s="7" t="s">
        <v>4903</v>
      </c>
      <c r="K1328" s="7" t="s">
        <v>4904</v>
      </c>
    </row>
    <row r="1329" spans="1:11" x14ac:dyDescent="0.3">
      <c r="A1329" s="7" t="s">
        <v>4905</v>
      </c>
      <c r="B1329" s="7" t="s">
        <v>4906</v>
      </c>
      <c r="C1329" s="7"/>
      <c r="D1329" s="7" t="s">
        <v>3692</v>
      </c>
      <c r="E1329" s="7">
        <v>375</v>
      </c>
      <c r="F1329" s="7">
        <v>999</v>
      </c>
      <c r="G1329" s="9">
        <v>0.62</v>
      </c>
      <c r="H1329" s="7">
        <v>3.6</v>
      </c>
      <c r="I1329" s="8">
        <v>1988</v>
      </c>
      <c r="J1329" s="7" t="s">
        <v>4907</v>
      </c>
      <c r="K1329" s="7" t="s">
        <v>4908</v>
      </c>
    </row>
    <row r="1330" spans="1:11" x14ac:dyDescent="0.3">
      <c r="A1330" s="7" t="s">
        <v>4909</v>
      </c>
      <c r="B1330" s="7" t="s">
        <v>4910</v>
      </c>
      <c r="C1330" s="7"/>
      <c r="D1330" s="7" t="s">
        <v>4113</v>
      </c>
      <c r="E1330" s="8">
        <v>2976</v>
      </c>
      <c r="F1330" s="8">
        <v>3945</v>
      </c>
      <c r="G1330" s="9">
        <v>0.25</v>
      </c>
      <c r="H1330" s="7">
        <v>4.2</v>
      </c>
      <c r="I1330" s="8">
        <v>3740</v>
      </c>
      <c r="J1330" s="7" t="s">
        <v>4911</v>
      </c>
      <c r="K1330" s="7" t="s">
        <v>4912</v>
      </c>
    </row>
    <row r="1331" spans="1:11" x14ac:dyDescent="0.3">
      <c r="A1331" s="7" t="s">
        <v>4913</v>
      </c>
      <c r="B1331" s="7" t="s">
        <v>4914</v>
      </c>
      <c r="C1331" s="7"/>
      <c r="D1331" s="7" t="s">
        <v>4674</v>
      </c>
      <c r="E1331" s="8">
        <v>1099</v>
      </c>
      <c r="F1331" s="8">
        <v>1499</v>
      </c>
      <c r="G1331" s="9">
        <v>0.27</v>
      </c>
      <c r="H1331" s="7">
        <v>4.0999999999999996</v>
      </c>
      <c r="I1331" s="8">
        <v>4401</v>
      </c>
      <c r="J1331" s="7" t="s">
        <v>4915</v>
      </c>
      <c r="K1331" s="7" t="s">
        <v>4916</v>
      </c>
    </row>
    <row r="1332" spans="1:11" x14ac:dyDescent="0.3">
      <c r="A1332" s="7" t="s">
        <v>4917</v>
      </c>
      <c r="B1332" s="7" t="s">
        <v>4918</v>
      </c>
      <c r="C1332" s="7"/>
      <c r="D1332" s="7" t="s">
        <v>3782</v>
      </c>
      <c r="E1332" s="8">
        <v>2575</v>
      </c>
      <c r="F1332" s="8">
        <v>6700</v>
      </c>
      <c r="G1332" s="9">
        <v>0.62</v>
      </c>
      <c r="H1332" s="7">
        <v>4.2</v>
      </c>
      <c r="I1332" s="7">
        <v>611</v>
      </c>
      <c r="J1332" s="7" t="s">
        <v>4919</v>
      </c>
      <c r="K1332" s="7" t="s">
        <v>4920</v>
      </c>
    </row>
    <row r="1333" spans="1:11" x14ac:dyDescent="0.3">
      <c r="A1333" s="7" t="s">
        <v>4921</v>
      </c>
      <c r="B1333" s="7" t="s">
        <v>4922</v>
      </c>
      <c r="C1333" s="7"/>
      <c r="D1333" s="7" t="s">
        <v>3702</v>
      </c>
      <c r="E1333" s="8">
        <v>1649</v>
      </c>
      <c r="F1333" s="8">
        <v>2800</v>
      </c>
      <c r="G1333" s="9">
        <v>0.41</v>
      </c>
      <c r="H1333" s="7">
        <v>3.9</v>
      </c>
      <c r="I1333" s="8">
        <v>2162</v>
      </c>
      <c r="J1333" s="7" t="s">
        <v>4923</v>
      </c>
      <c r="K1333" s="7" t="s">
        <v>4924</v>
      </c>
    </row>
    <row r="1334" spans="1:11" x14ac:dyDescent="0.3">
      <c r="A1334" s="7" t="s">
        <v>4925</v>
      </c>
      <c r="B1334" s="7" t="s">
        <v>4926</v>
      </c>
      <c r="C1334" s="7"/>
      <c r="D1334" s="7" t="s">
        <v>3692</v>
      </c>
      <c r="E1334" s="7">
        <v>799</v>
      </c>
      <c r="F1334" s="8">
        <v>1699</v>
      </c>
      <c r="G1334" s="9">
        <v>0.53</v>
      </c>
      <c r="H1334" s="7">
        <v>4</v>
      </c>
      <c r="I1334" s="7">
        <v>97</v>
      </c>
      <c r="J1334" s="7" t="s">
        <v>4927</v>
      </c>
      <c r="K1334" s="7" t="s">
        <v>4928</v>
      </c>
    </row>
    <row r="1335" spans="1:11" x14ac:dyDescent="0.3">
      <c r="A1335" s="7" t="s">
        <v>4929</v>
      </c>
      <c r="B1335" s="7" t="s">
        <v>4930</v>
      </c>
      <c r="C1335" s="7"/>
      <c r="D1335" s="7" t="s">
        <v>3692</v>
      </c>
      <c r="E1335" s="7">
        <v>765</v>
      </c>
      <c r="F1335" s="7">
        <v>970</v>
      </c>
      <c r="G1335" s="9">
        <v>0.21</v>
      </c>
      <c r="H1335" s="7">
        <v>4.2</v>
      </c>
      <c r="I1335" s="8">
        <v>6055</v>
      </c>
      <c r="J1335" s="7" t="s">
        <v>4931</v>
      </c>
      <c r="K1335" s="7" t="s">
        <v>4932</v>
      </c>
    </row>
    <row r="1336" spans="1:11" x14ac:dyDescent="0.3">
      <c r="A1336" s="7" t="s">
        <v>4933</v>
      </c>
      <c r="B1336" s="7" t="s">
        <v>4934</v>
      </c>
      <c r="C1336" s="7"/>
      <c r="D1336" s="7" t="s">
        <v>3644</v>
      </c>
      <c r="E1336" s="7">
        <v>999</v>
      </c>
      <c r="F1336" s="8">
        <v>1500</v>
      </c>
      <c r="G1336" s="9">
        <v>0.33</v>
      </c>
      <c r="H1336" s="7">
        <v>4.2</v>
      </c>
      <c r="I1336" s="7">
        <v>386</v>
      </c>
      <c r="J1336" s="7" t="s">
        <v>4935</v>
      </c>
      <c r="K1336" s="7" t="s">
        <v>4936</v>
      </c>
    </row>
    <row r="1337" spans="1:11" x14ac:dyDescent="0.3">
      <c r="A1337" s="7" t="s">
        <v>4937</v>
      </c>
      <c r="B1337" s="7" t="s">
        <v>4938</v>
      </c>
      <c r="C1337" s="7"/>
      <c r="D1337" s="7" t="s">
        <v>4939</v>
      </c>
      <c r="E1337" s="7">
        <v>587</v>
      </c>
      <c r="F1337" s="8">
        <v>1295</v>
      </c>
      <c r="G1337" s="9">
        <v>0.55000000000000004</v>
      </c>
      <c r="H1337" s="7">
        <v>4.0999999999999996</v>
      </c>
      <c r="I1337" s="7">
        <v>557</v>
      </c>
      <c r="J1337" s="7" t="s">
        <v>4940</v>
      </c>
      <c r="K1337" s="7" t="s">
        <v>4941</v>
      </c>
    </row>
    <row r="1338" spans="1:11" x14ac:dyDescent="0.3">
      <c r="A1338" s="7" t="s">
        <v>4942</v>
      </c>
      <c r="B1338" s="7" t="s">
        <v>4943</v>
      </c>
      <c r="C1338" s="7"/>
      <c r="D1338" s="7" t="s">
        <v>4944</v>
      </c>
      <c r="E1338" s="8">
        <v>12609</v>
      </c>
      <c r="F1338" s="8">
        <v>23999</v>
      </c>
      <c r="G1338" s="9">
        <v>0.47</v>
      </c>
      <c r="H1338" s="7">
        <v>4.4000000000000004</v>
      </c>
      <c r="I1338" s="8">
        <v>2288</v>
      </c>
      <c r="J1338" s="7" t="s">
        <v>4945</v>
      </c>
      <c r="K1338" s="7" t="s">
        <v>4946</v>
      </c>
    </row>
    <row r="1339" spans="1:11" x14ac:dyDescent="0.3">
      <c r="A1339" s="7" t="s">
        <v>4947</v>
      </c>
      <c r="B1339" s="7" t="s">
        <v>4948</v>
      </c>
      <c r="C1339" s="7"/>
      <c r="D1339" s="7" t="s">
        <v>3697</v>
      </c>
      <c r="E1339" s="7">
        <v>699</v>
      </c>
      <c r="F1339" s="7">
        <v>850</v>
      </c>
      <c r="G1339" s="9">
        <v>0.18</v>
      </c>
      <c r="H1339" s="7">
        <v>4.0999999999999996</v>
      </c>
      <c r="I1339" s="8">
        <v>1106</v>
      </c>
      <c r="J1339" s="7" t="s">
        <v>4949</v>
      </c>
      <c r="K1339" s="7" t="s">
        <v>4950</v>
      </c>
    </row>
    <row r="1340" spans="1:11" x14ac:dyDescent="0.3">
      <c r="A1340" s="7" t="s">
        <v>4951</v>
      </c>
      <c r="B1340" s="7" t="s">
        <v>4952</v>
      </c>
      <c r="C1340" s="7"/>
      <c r="D1340" s="7" t="s">
        <v>3959</v>
      </c>
      <c r="E1340" s="8">
        <v>3799</v>
      </c>
      <c r="F1340" s="8">
        <v>6000</v>
      </c>
      <c r="G1340" s="9">
        <v>0.37</v>
      </c>
      <c r="H1340" s="7">
        <v>4.2</v>
      </c>
      <c r="I1340" s="8">
        <v>11935</v>
      </c>
      <c r="J1340" s="7" t="s">
        <v>4953</v>
      </c>
      <c r="K1340" s="7" t="s">
        <v>4954</v>
      </c>
    </row>
    <row r="1341" spans="1:11" x14ac:dyDescent="0.3">
      <c r="A1341" s="7" t="s">
        <v>4955</v>
      </c>
      <c r="B1341" s="7" t="s">
        <v>4956</v>
      </c>
      <c r="C1341" s="7"/>
      <c r="D1341" s="7" t="s">
        <v>3759</v>
      </c>
      <c r="E1341" s="7">
        <v>640</v>
      </c>
      <c r="F1341" s="8">
        <v>1020</v>
      </c>
      <c r="G1341" s="9">
        <v>0.37</v>
      </c>
      <c r="H1341" s="7">
        <v>4.0999999999999996</v>
      </c>
      <c r="I1341" s="8">
        <v>5059</v>
      </c>
      <c r="J1341" s="7" t="s">
        <v>4957</v>
      </c>
      <c r="K1341" s="7" t="s">
        <v>4958</v>
      </c>
    </row>
    <row r="1342" spans="1:11" x14ac:dyDescent="0.3">
      <c r="A1342" s="7" t="s">
        <v>4959</v>
      </c>
      <c r="B1342" s="7" t="s">
        <v>4960</v>
      </c>
      <c r="C1342" s="7"/>
      <c r="D1342" s="7" t="s">
        <v>3639</v>
      </c>
      <c r="E1342" s="7">
        <v>979</v>
      </c>
      <c r="F1342" s="8">
        <v>1999</v>
      </c>
      <c r="G1342" s="9">
        <v>0.51</v>
      </c>
      <c r="H1342" s="7">
        <v>3.9</v>
      </c>
      <c r="I1342" s="7">
        <v>157</v>
      </c>
      <c r="J1342" s="7" t="s">
        <v>4961</v>
      </c>
      <c r="K1342" s="7" t="s">
        <v>4962</v>
      </c>
    </row>
    <row r="1343" spans="1:11" x14ac:dyDescent="0.3">
      <c r="A1343" s="7" t="s">
        <v>4963</v>
      </c>
      <c r="B1343" s="7" t="s">
        <v>4964</v>
      </c>
      <c r="C1343" s="7"/>
      <c r="D1343" s="7" t="s">
        <v>3707</v>
      </c>
      <c r="E1343" s="8">
        <v>5365</v>
      </c>
      <c r="F1343" s="8">
        <v>7445</v>
      </c>
      <c r="G1343" s="9">
        <v>0.28000000000000003</v>
      </c>
      <c r="H1343" s="7">
        <v>3.9</v>
      </c>
      <c r="I1343" s="8">
        <v>3584</v>
      </c>
      <c r="J1343" s="7" t="s">
        <v>4965</v>
      </c>
      <c r="K1343" s="7" t="s">
        <v>4966</v>
      </c>
    </row>
    <row r="1344" spans="1:11" x14ac:dyDescent="0.3">
      <c r="A1344" s="7" t="s">
        <v>4967</v>
      </c>
      <c r="B1344" s="7" t="s">
        <v>4968</v>
      </c>
      <c r="C1344" s="7"/>
      <c r="D1344" s="7" t="s">
        <v>3782</v>
      </c>
      <c r="E1344" s="8">
        <v>3199</v>
      </c>
      <c r="F1344" s="8">
        <v>3500</v>
      </c>
      <c r="G1344" s="9">
        <v>0.09</v>
      </c>
      <c r="H1344" s="7">
        <v>4.2</v>
      </c>
      <c r="I1344" s="8">
        <v>1899</v>
      </c>
      <c r="J1344" s="7" t="s">
        <v>4969</v>
      </c>
      <c r="K1344" s="7" t="s">
        <v>4970</v>
      </c>
    </row>
    <row r="1345" spans="1:11" x14ac:dyDescent="0.3">
      <c r="A1345" s="7" t="s">
        <v>4971</v>
      </c>
      <c r="B1345" s="7" t="s">
        <v>4972</v>
      </c>
      <c r="C1345" s="7"/>
      <c r="D1345" s="7" t="s">
        <v>4386</v>
      </c>
      <c r="E1345" s="7">
        <v>979</v>
      </c>
      <c r="F1345" s="8">
        <v>1395</v>
      </c>
      <c r="G1345" s="9">
        <v>0.3</v>
      </c>
      <c r="H1345" s="7">
        <v>4.2</v>
      </c>
      <c r="I1345" s="8">
        <v>15252</v>
      </c>
      <c r="J1345" s="7" t="s">
        <v>4973</v>
      </c>
      <c r="K1345" s="7" t="s">
        <v>4974</v>
      </c>
    </row>
    <row r="1346" spans="1:11" x14ac:dyDescent="0.3">
      <c r="A1346" s="7" t="s">
        <v>4975</v>
      </c>
      <c r="B1346" s="7" t="s">
        <v>4976</v>
      </c>
      <c r="C1346" s="7"/>
      <c r="D1346" s="7" t="s">
        <v>3634</v>
      </c>
      <c r="E1346" s="7">
        <v>929</v>
      </c>
      <c r="F1346" s="8">
        <v>2199</v>
      </c>
      <c r="G1346" s="9">
        <v>0.57999999999999996</v>
      </c>
      <c r="H1346" s="7">
        <v>3.7</v>
      </c>
      <c r="I1346" s="7">
        <v>4</v>
      </c>
      <c r="J1346" s="7" t="s">
        <v>4977</v>
      </c>
      <c r="K1346" s="7" t="s">
        <v>4978</v>
      </c>
    </row>
    <row r="1347" spans="1:11" x14ac:dyDescent="0.3">
      <c r="A1347" s="7" t="s">
        <v>4979</v>
      </c>
      <c r="B1347" s="7" t="s">
        <v>4980</v>
      </c>
      <c r="C1347" s="7"/>
      <c r="D1347" s="7" t="s">
        <v>4407</v>
      </c>
      <c r="E1347" s="8">
        <v>3710</v>
      </c>
      <c r="F1347" s="8">
        <v>4330</v>
      </c>
      <c r="G1347" s="9">
        <v>0.14000000000000001</v>
      </c>
      <c r="H1347" s="7">
        <v>3.7</v>
      </c>
      <c r="I1347" s="8">
        <v>1662</v>
      </c>
      <c r="J1347" s="7" t="s">
        <v>4981</v>
      </c>
      <c r="K1347" s="7" t="s">
        <v>4982</v>
      </c>
    </row>
    <row r="1348" spans="1:11" x14ac:dyDescent="0.3">
      <c r="A1348" s="7" t="s">
        <v>4983</v>
      </c>
      <c r="B1348" s="7" t="s">
        <v>4984</v>
      </c>
      <c r="C1348" s="7"/>
      <c r="D1348" s="7" t="s">
        <v>3702</v>
      </c>
      <c r="E1348" s="8">
        <v>2033</v>
      </c>
      <c r="F1348" s="8">
        <v>4295</v>
      </c>
      <c r="G1348" s="9">
        <v>0.53</v>
      </c>
      <c r="H1348" s="7">
        <v>3.4</v>
      </c>
      <c r="I1348" s="7">
        <v>422</v>
      </c>
      <c r="J1348" s="7" t="s">
        <v>4985</v>
      </c>
      <c r="K1348" s="7" t="s">
        <v>4986</v>
      </c>
    </row>
    <row r="1349" spans="1:11" x14ac:dyDescent="0.3">
      <c r="A1349" s="7" t="s">
        <v>4987</v>
      </c>
      <c r="B1349" s="7" t="s">
        <v>4988</v>
      </c>
      <c r="C1349" s="7"/>
      <c r="D1349" s="7" t="s">
        <v>3634</v>
      </c>
      <c r="E1349" s="8">
        <v>9495</v>
      </c>
      <c r="F1349" s="8">
        <v>18990</v>
      </c>
      <c r="G1349" s="9">
        <v>0.5</v>
      </c>
      <c r="H1349" s="7">
        <v>4.2</v>
      </c>
      <c r="I1349" s="7">
        <v>79</v>
      </c>
      <c r="J1349" s="7" t="s">
        <v>4989</v>
      </c>
      <c r="K1349" s="7" t="s">
        <v>4990</v>
      </c>
    </row>
    <row r="1350" spans="1:11" x14ac:dyDescent="0.3">
      <c r="A1350" s="7" t="s">
        <v>4991</v>
      </c>
      <c r="B1350" s="7" t="s">
        <v>4992</v>
      </c>
      <c r="C1350" s="7"/>
      <c r="D1350" s="7" t="s">
        <v>3730</v>
      </c>
      <c r="E1350" s="8">
        <v>7799</v>
      </c>
      <c r="F1350" s="8">
        <v>12500</v>
      </c>
      <c r="G1350" s="9">
        <v>0.38</v>
      </c>
      <c r="H1350" s="7">
        <v>4</v>
      </c>
      <c r="I1350" s="8">
        <v>5160</v>
      </c>
      <c r="J1350" s="7" t="s">
        <v>4993</v>
      </c>
      <c r="K1350" s="7" t="s">
        <v>4994</v>
      </c>
    </row>
    <row r="1351" spans="1:11" x14ac:dyDescent="0.3">
      <c r="A1351" s="7" t="s">
        <v>4995</v>
      </c>
      <c r="B1351" s="7" t="s">
        <v>4996</v>
      </c>
      <c r="C1351" s="7"/>
      <c r="D1351" s="7" t="s">
        <v>3629</v>
      </c>
      <c r="E1351" s="7">
        <v>949</v>
      </c>
      <c r="F1351" s="8">
        <v>2385</v>
      </c>
      <c r="G1351" s="9">
        <v>0.6</v>
      </c>
      <c r="H1351" s="7">
        <v>4.0999999999999996</v>
      </c>
      <c r="I1351" s="8">
        <v>2311</v>
      </c>
      <c r="J1351" s="7" t="s">
        <v>4997</v>
      </c>
      <c r="K1351" s="7" t="s">
        <v>4998</v>
      </c>
    </row>
    <row r="1352" spans="1:11" x14ac:dyDescent="0.3">
      <c r="A1352" s="7" t="s">
        <v>4999</v>
      </c>
      <c r="B1352" s="7" t="s">
        <v>5000</v>
      </c>
      <c r="C1352" s="7"/>
      <c r="D1352" s="7" t="s">
        <v>3707</v>
      </c>
      <c r="E1352" s="8">
        <v>2790</v>
      </c>
      <c r="F1352" s="8">
        <v>4890</v>
      </c>
      <c r="G1352" s="9">
        <v>0.43</v>
      </c>
      <c r="H1352" s="7">
        <v>3.9</v>
      </c>
      <c r="I1352" s="7">
        <v>588</v>
      </c>
      <c r="J1352" s="7" t="s">
        <v>5001</v>
      </c>
      <c r="K1352" s="7" t="s">
        <v>5002</v>
      </c>
    </row>
    <row r="1353" spans="1:11" x14ac:dyDescent="0.3">
      <c r="A1353" s="7" t="s">
        <v>5003</v>
      </c>
      <c r="B1353" s="7" t="s">
        <v>5004</v>
      </c>
      <c r="C1353" s="7"/>
      <c r="D1353" s="7" t="s">
        <v>3697</v>
      </c>
      <c r="E1353" s="7">
        <v>645</v>
      </c>
      <c r="F1353" s="8">
        <v>1100</v>
      </c>
      <c r="G1353" s="9">
        <v>0.41</v>
      </c>
      <c r="H1353" s="7">
        <v>4</v>
      </c>
      <c r="I1353" s="8">
        <v>3271</v>
      </c>
      <c r="J1353" s="7" t="s">
        <v>5005</v>
      </c>
      <c r="K1353" s="7" t="s">
        <v>5006</v>
      </c>
    </row>
    <row r="1354" spans="1:11" x14ac:dyDescent="0.3">
      <c r="A1354" s="7" t="s">
        <v>5007</v>
      </c>
      <c r="B1354" s="7" t="s">
        <v>5008</v>
      </c>
      <c r="C1354" s="7"/>
      <c r="D1354" s="7" t="s">
        <v>3702</v>
      </c>
      <c r="E1354" s="11">
        <v>2237.81</v>
      </c>
      <c r="F1354" s="8">
        <v>3899</v>
      </c>
      <c r="G1354" s="9">
        <v>0.43</v>
      </c>
      <c r="H1354" s="7">
        <v>3.9</v>
      </c>
      <c r="I1354" s="8">
        <v>11004</v>
      </c>
      <c r="J1354" s="7" t="s">
        <v>5009</v>
      </c>
      <c r="K1354" s="7" t="s">
        <v>5010</v>
      </c>
    </row>
    <row r="1355" spans="1:11" x14ac:dyDescent="0.3">
      <c r="A1355" s="7" t="s">
        <v>5011</v>
      </c>
      <c r="B1355" s="7" t="s">
        <v>5012</v>
      </c>
      <c r="C1355" s="7"/>
      <c r="D1355" s="7" t="s">
        <v>3730</v>
      </c>
      <c r="E1355" s="8">
        <v>8699</v>
      </c>
      <c r="F1355" s="8">
        <v>16899</v>
      </c>
      <c r="G1355" s="9">
        <v>0.49</v>
      </c>
      <c r="H1355" s="7">
        <v>4.2</v>
      </c>
      <c r="I1355" s="8">
        <v>3195</v>
      </c>
      <c r="J1355" s="7" t="s">
        <v>5013</v>
      </c>
      <c r="K1355" s="7" t="s">
        <v>5014</v>
      </c>
    </row>
    <row r="1356" spans="1:11" x14ac:dyDescent="0.3">
      <c r="A1356" s="7" t="s">
        <v>5015</v>
      </c>
      <c r="B1356" s="7" t="s">
        <v>5016</v>
      </c>
      <c r="C1356" s="7"/>
      <c r="D1356" s="7" t="s">
        <v>5017</v>
      </c>
      <c r="E1356" s="8">
        <v>42990</v>
      </c>
      <c r="F1356" s="8">
        <v>75990</v>
      </c>
      <c r="G1356" s="9">
        <v>0.43</v>
      </c>
      <c r="H1356" s="7">
        <v>4.3</v>
      </c>
      <c r="I1356" s="8">
        <v>3231</v>
      </c>
      <c r="J1356" s="7" t="s">
        <v>5018</v>
      </c>
      <c r="K1356" s="7" t="s">
        <v>5019</v>
      </c>
    </row>
    <row r="1357" spans="1:11" x14ac:dyDescent="0.3">
      <c r="A1357" s="7" t="s">
        <v>5020</v>
      </c>
      <c r="B1357" s="7" t="s">
        <v>5021</v>
      </c>
      <c r="C1357" s="7"/>
      <c r="D1357" s="7" t="s">
        <v>4087</v>
      </c>
      <c r="E1357" s="7">
        <v>825</v>
      </c>
      <c r="F1357" s="7">
        <v>825</v>
      </c>
      <c r="G1357" s="9">
        <v>0</v>
      </c>
      <c r="H1357" s="7">
        <v>4</v>
      </c>
      <c r="I1357" s="8">
        <v>3246</v>
      </c>
      <c r="J1357" s="7" t="s">
        <v>5022</v>
      </c>
      <c r="K1357" s="7" t="s">
        <v>5023</v>
      </c>
    </row>
    <row r="1358" spans="1:11" x14ac:dyDescent="0.3">
      <c r="A1358" s="7" t="s">
        <v>5024</v>
      </c>
      <c r="B1358" s="7" t="s">
        <v>5025</v>
      </c>
      <c r="C1358" s="7"/>
      <c r="D1358" s="7" t="s">
        <v>3941</v>
      </c>
      <c r="E1358" s="7">
        <v>161</v>
      </c>
      <c r="F1358" s="7">
        <v>300</v>
      </c>
      <c r="G1358" s="9">
        <v>0.46</v>
      </c>
      <c r="H1358" s="7">
        <v>2.6</v>
      </c>
      <c r="I1358" s="7">
        <v>24</v>
      </c>
      <c r="J1358" s="7" t="s">
        <v>5026</v>
      </c>
      <c r="K1358" s="7" t="s">
        <v>5027</v>
      </c>
    </row>
    <row r="1359" spans="1:11" x14ac:dyDescent="0.3">
      <c r="A1359" s="7" t="s">
        <v>5028</v>
      </c>
      <c r="B1359" s="7" t="s">
        <v>5029</v>
      </c>
      <c r="C1359" s="7"/>
      <c r="D1359" s="7" t="s">
        <v>3675</v>
      </c>
      <c r="E1359" s="7">
        <v>697</v>
      </c>
      <c r="F1359" s="8">
        <v>1499</v>
      </c>
      <c r="G1359" s="9">
        <v>0.54</v>
      </c>
      <c r="H1359" s="7">
        <v>3.8</v>
      </c>
      <c r="I1359" s="7">
        <v>144</v>
      </c>
      <c r="J1359" s="7" t="s">
        <v>5030</v>
      </c>
      <c r="K1359" s="7" t="s">
        <v>5031</v>
      </c>
    </row>
    <row r="1360" spans="1:11" x14ac:dyDescent="0.3">
      <c r="A1360" s="7" t="s">
        <v>5032</v>
      </c>
      <c r="B1360" s="7" t="s">
        <v>5033</v>
      </c>
      <c r="C1360" s="7"/>
      <c r="D1360" s="7" t="s">
        <v>5034</v>
      </c>
      <c r="E1360" s="7">
        <v>688</v>
      </c>
      <c r="F1360" s="7">
        <v>747</v>
      </c>
      <c r="G1360" s="9">
        <v>0.08</v>
      </c>
      <c r="H1360" s="7">
        <v>4.5</v>
      </c>
      <c r="I1360" s="8">
        <v>2280</v>
      </c>
      <c r="J1360" s="7" t="s">
        <v>5035</v>
      </c>
      <c r="K1360" s="7" t="s">
        <v>5036</v>
      </c>
    </row>
    <row r="1361" spans="1:11" x14ac:dyDescent="0.3">
      <c r="A1361" s="7" t="s">
        <v>5037</v>
      </c>
      <c r="B1361" s="7" t="s">
        <v>5038</v>
      </c>
      <c r="C1361" s="7"/>
      <c r="D1361" s="7" t="s">
        <v>3989</v>
      </c>
      <c r="E1361" s="8">
        <v>2199</v>
      </c>
      <c r="F1361" s="8">
        <v>3999</v>
      </c>
      <c r="G1361" s="9">
        <v>0.45</v>
      </c>
      <c r="H1361" s="7">
        <v>3.5</v>
      </c>
      <c r="I1361" s="7">
        <v>340</v>
      </c>
      <c r="J1361" s="7" t="s">
        <v>5039</v>
      </c>
      <c r="K1361" s="7" t="s">
        <v>5040</v>
      </c>
    </row>
    <row r="1362" spans="1:11" x14ac:dyDescent="0.3">
      <c r="A1362" s="7" t="s">
        <v>5041</v>
      </c>
      <c r="B1362" s="7" t="s">
        <v>5042</v>
      </c>
      <c r="C1362" s="7"/>
      <c r="D1362" s="7" t="s">
        <v>3639</v>
      </c>
      <c r="E1362" s="8">
        <v>6850</v>
      </c>
      <c r="F1362" s="8">
        <v>11990</v>
      </c>
      <c r="G1362" s="9">
        <v>0.43</v>
      </c>
      <c r="H1362" s="7">
        <v>3.9</v>
      </c>
      <c r="I1362" s="7">
        <v>144</v>
      </c>
      <c r="J1362" s="7" t="s">
        <v>5043</v>
      </c>
      <c r="K1362" s="7" t="s">
        <v>5044</v>
      </c>
    </row>
    <row r="1363" spans="1:11" x14ac:dyDescent="0.3">
      <c r="A1363" s="7" t="s">
        <v>5045</v>
      </c>
      <c r="B1363" s="7" t="s">
        <v>5046</v>
      </c>
      <c r="C1363" s="7"/>
      <c r="D1363" s="7" t="s">
        <v>3707</v>
      </c>
      <c r="E1363" s="8">
        <v>2699</v>
      </c>
      <c r="F1363" s="8">
        <v>3799</v>
      </c>
      <c r="G1363" s="9">
        <v>0.28999999999999998</v>
      </c>
      <c r="H1363" s="7">
        <v>4</v>
      </c>
      <c r="I1363" s="7">
        <v>727</v>
      </c>
      <c r="J1363" s="7" t="s">
        <v>5047</v>
      </c>
      <c r="K1363" s="7" t="s">
        <v>5048</v>
      </c>
    </row>
    <row r="1364" spans="1:11" x14ac:dyDescent="0.3">
      <c r="A1364" s="7" t="s">
        <v>5049</v>
      </c>
      <c r="B1364" s="7" t="s">
        <v>5050</v>
      </c>
      <c r="C1364" s="7"/>
      <c r="D1364" s="7" t="s">
        <v>5051</v>
      </c>
      <c r="E1364" s="7">
        <v>899</v>
      </c>
      <c r="F1364" s="8">
        <v>1999</v>
      </c>
      <c r="G1364" s="9">
        <v>0.55000000000000004</v>
      </c>
      <c r="H1364" s="7">
        <v>4</v>
      </c>
      <c r="I1364" s="7">
        <v>832</v>
      </c>
      <c r="J1364" s="7" t="s">
        <v>5052</v>
      </c>
      <c r="K1364" s="7" t="s">
        <v>5053</v>
      </c>
    </row>
    <row r="1365" spans="1:11" x14ac:dyDescent="0.3">
      <c r="A1365" s="7" t="s">
        <v>5054</v>
      </c>
      <c r="B1365" s="7" t="s">
        <v>5055</v>
      </c>
      <c r="C1365" s="7"/>
      <c r="D1365" s="7" t="s">
        <v>3639</v>
      </c>
      <c r="E1365" s="8">
        <v>1090</v>
      </c>
      <c r="F1365" s="8">
        <v>2999</v>
      </c>
      <c r="G1365" s="9">
        <v>0.64</v>
      </c>
      <c r="H1365" s="7">
        <v>3.5</v>
      </c>
      <c r="I1365" s="7">
        <v>57</v>
      </c>
      <c r="J1365" s="7" t="s">
        <v>5056</v>
      </c>
      <c r="K1365" s="7" t="s">
        <v>5057</v>
      </c>
    </row>
    <row r="1366" spans="1:11" x14ac:dyDescent="0.3">
      <c r="A1366" s="7" t="s">
        <v>5058</v>
      </c>
      <c r="B1366" s="7" t="s">
        <v>5059</v>
      </c>
      <c r="C1366" s="7"/>
      <c r="D1366" s="7" t="s">
        <v>3649</v>
      </c>
      <c r="E1366" s="7">
        <v>295</v>
      </c>
      <c r="F1366" s="7">
        <v>599</v>
      </c>
      <c r="G1366" s="9">
        <v>0.51</v>
      </c>
      <c r="H1366" s="7">
        <v>4</v>
      </c>
      <c r="I1366" s="8">
        <v>1644</v>
      </c>
      <c r="J1366" s="7" t="s">
        <v>5060</v>
      </c>
      <c r="K1366" s="7" t="s">
        <v>5061</v>
      </c>
    </row>
    <row r="1367" spans="1:11" x14ac:dyDescent="0.3">
      <c r="A1367" s="7" t="s">
        <v>5062</v>
      </c>
      <c r="B1367" s="7" t="s">
        <v>5063</v>
      </c>
      <c r="C1367" s="7"/>
      <c r="D1367" s="7" t="s">
        <v>3725</v>
      </c>
      <c r="E1367" s="7">
        <v>479</v>
      </c>
      <c r="F1367" s="8">
        <v>1999</v>
      </c>
      <c r="G1367" s="9">
        <v>0.76</v>
      </c>
      <c r="H1367" s="7">
        <v>3.4</v>
      </c>
      <c r="I1367" s="8">
        <v>1066</v>
      </c>
      <c r="J1367" s="7" t="s">
        <v>5064</v>
      </c>
      <c r="K1367" s="7" t="s">
        <v>5065</v>
      </c>
    </row>
    <row r="1368" spans="1:11" x14ac:dyDescent="0.3">
      <c r="A1368" s="7" t="s">
        <v>5066</v>
      </c>
      <c r="B1368" s="7" t="s">
        <v>5067</v>
      </c>
      <c r="C1368" s="7"/>
      <c r="D1368" s="7" t="s">
        <v>3707</v>
      </c>
      <c r="E1368" s="8">
        <v>2949</v>
      </c>
      <c r="F1368" s="8">
        <v>4849</v>
      </c>
      <c r="G1368" s="9">
        <v>0.39</v>
      </c>
      <c r="H1368" s="7">
        <v>4.2</v>
      </c>
      <c r="I1368" s="8">
        <v>7968</v>
      </c>
      <c r="J1368" s="7" t="s">
        <v>5068</v>
      </c>
      <c r="K1368" s="7" t="s">
        <v>5069</v>
      </c>
    </row>
    <row r="1369" spans="1:11" x14ac:dyDescent="0.3">
      <c r="A1369" s="7" t="s">
        <v>5070</v>
      </c>
      <c r="B1369" s="7" t="s">
        <v>5071</v>
      </c>
      <c r="C1369" s="7"/>
      <c r="D1369" s="7" t="s">
        <v>3759</v>
      </c>
      <c r="E1369" s="7">
        <v>335</v>
      </c>
      <c r="F1369" s="7">
        <v>510</v>
      </c>
      <c r="G1369" s="9">
        <v>0.34</v>
      </c>
      <c r="H1369" s="7">
        <v>3.8</v>
      </c>
      <c r="I1369" s="8">
        <v>3195</v>
      </c>
      <c r="J1369" s="7" t="s">
        <v>5072</v>
      </c>
      <c r="K1369" s="7" t="s">
        <v>5073</v>
      </c>
    </row>
    <row r="1370" spans="1:11" x14ac:dyDescent="0.3">
      <c r="A1370" s="7" t="s">
        <v>5074</v>
      </c>
      <c r="B1370" s="7" t="s">
        <v>5075</v>
      </c>
      <c r="C1370" s="7"/>
      <c r="D1370" s="7" t="s">
        <v>4078</v>
      </c>
      <c r="E1370" s="7">
        <v>293</v>
      </c>
      <c r="F1370" s="7">
        <v>499</v>
      </c>
      <c r="G1370" s="9">
        <v>0.41</v>
      </c>
      <c r="H1370" s="7">
        <v>4.0999999999999996</v>
      </c>
      <c r="I1370" s="8">
        <v>1456</v>
      </c>
      <c r="J1370" s="7" t="s">
        <v>5076</v>
      </c>
      <c r="K1370" s="7" t="s">
        <v>5077</v>
      </c>
    </row>
    <row r="1371" spans="1:11" x14ac:dyDescent="0.3">
      <c r="A1371" s="7" t="s">
        <v>5078</v>
      </c>
      <c r="B1371" s="7" t="s">
        <v>5079</v>
      </c>
      <c r="C1371" s="7"/>
      <c r="D1371" s="7" t="s">
        <v>5080</v>
      </c>
      <c r="E1371" s="7">
        <v>599</v>
      </c>
      <c r="F1371" s="8">
        <v>1299</v>
      </c>
      <c r="G1371" s="9">
        <v>0.54</v>
      </c>
      <c r="H1371" s="7">
        <v>4.2</v>
      </c>
      <c r="I1371" s="7">
        <v>590</v>
      </c>
      <c r="J1371" s="7" t="s">
        <v>5081</v>
      </c>
      <c r="K1371" s="7" t="s">
        <v>5082</v>
      </c>
    </row>
    <row r="1372" spans="1:11" x14ac:dyDescent="0.3">
      <c r="A1372" s="7" t="s">
        <v>5083</v>
      </c>
      <c r="B1372" s="7" t="s">
        <v>5084</v>
      </c>
      <c r="C1372" s="7"/>
      <c r="D1372" s="7" t="s">
        <v>4087</v>
      </c>
      <c r="E1372" s="7">
        <v>499</v>
      </c>
      <c r="F1372" s="7">
        <v>999</v>
      </c>
      <c r="G1372" s="9">
        <v>0.5</v>
      </c>
      <c r="H1372" s="7">
        <v>4.3</v>
      </c>
      <c r="I1372" s="8">
        <v>1436</v>
      </c>
      <c r="J1372" s="7" t="s">
        <v>5085</v>
      </c>
      <c r="K1372" s="7" t="s">
        <v>5086</v>
      </c>
    </row>
    <row r="1373" spans="1:11" x14ac:dyDescent="0.3">
      <c r="A1373" s="7" t="s">
        <v>5087</v>
      </c>
      <c r="B1373" s="7" t="s">
        <v>5088</v>
      </c>
      <c r="C1373" s="7"/>
      <c r="D1373" s="7" t="s">
        <v>3697</v>
      </c>
      <c r="E1373" s="7">
        <v>849</v>
      </c>
      <c r="F1373" s="8">
        <v>1190</v>
      </c>
      <c r="G1373" s="9">
        <v>0.28999999999999998</v>
      </c>
      <c r="H1373" s="7">
        <v>4.2</v>
      </c>
      <c r="I1373" s="8">
        <v>4184</v>
      </c>
      <c r="J1373" s="7" t="s">
        <v>5089</v>
      </c>
      <c r="K1373" s="7" t="s">
        <v>5090</v>
      </c>
    </row>
    <row r="1374" spans="1:11" x14ac:dyDescent="0.3">
      <c r="A1374" s="7" t="s">
        <v>5091</v>
      </c>
      <c r="B1374" s="7" t="s">
        <v>5092</v>
      </c>
      <c r="C1374" s="7"/>
      <c r="D1374" s="7" t="s">
        <v>4078</v>
      </c>
      <c r="E1374" s="7">
        <v>249</v>
      </c>
      <c r="F1374" s="7">
        <v>400</v>
      </c>
      <c r="G1374" s="9">
        <v>0.38</v>
      </c>
      <c r="H1374" s="7">
        <v>4.0999999999999996</v>
      </c>
      <c r="I1374" s="7">
        <v>693</v>
      </c>
      <c r="J1374" s="7" t="s">
        <v>5093</v>
      </c>
      <c r="K1374" s="7" t="s">
        <v>5094</v>
      </c>
    </row>
    <row r="1375" spans="1:11" x14ac:dyDescent="0.3">
      <c r="A1375" s="7" t="s">
        <v>5095</v>
      </c>
      <c r="B1375" s="7" t="s">
        <v>5096</v>
      </c>
      <c r="C1375" s="7"/>
      <c r="D1375" s="7" t="s">
        <v>4087</v>
      </c>
      <c r="E1375" s="7">
        <v>185</v>
      </c>
      <c r="F1375" s="7">
        <v>599</v>
      </c>
      <c r="G1375" s="9">
        <v>0.69</v>
      </c>
      <c r="H1375" s="7">
        <v>3.9</v>
      </c>
      <c r="I1375" s="8">
        <v>1306</v>
      </c>
      <c r="J1375" s="7" t="s">
        <v>5097</v>
      </c>
      <c r="K1375" s="7" t="s">
        <v>5098</v>
      </c>
    </row>
    <row r="1376" spans="1:11" x14ac:dyDescent="0.3">
      <c r="A1376" s="7" t="s">
        <v>5099</v>
      </c>
      <c r="B1376" s="7" t="s">
        <v>5100</v>
      </c>
      <c r="C1376" s="7"/>
      <c r="D1376" s="7" t="s">
        <v>3639</v>
      </c>
      <c r="E1376" s="7">
        <v>778</v>
      </c>
      <c r="F1376" s="7">
        <v>999</v>
      </c>
      <c r="G1376" s="9">
        <v>0.22</v>
      </c>
      <c r="H1376" s="7">
        <v>3.3</v>
      </c>
      <c r="I1376" s="7">
        <v>8</v>
      </c>
      <c r="J1376" s="7" t="s">
        <v>5101</v>
      </c>
      <c r="K1376" s="7" t="s">
        <v>5102</v>
      </c>
    </row>
    <row r="1377" spans="1:11" x14ac:dyDescent="0.3">
      <c r="A1377" s="7" t="s">
        <v>5103</v>
      </c>
      <c r="B1377" s="7" t="s">
        <v>5104</v>
      </c>
      <c r="C1377" s="7"/>
      <c r="D1377" s="7" t="s">
        <v>5105</v>
      </c>
      <c r="E1377" s="7">
        <v>279</v>
      </c>
      <c r="F1377" s="7">
        <v>699</v>
      </c>
      <c r="G1377" s="9">
        <v>0.6</v>
      </c>
      <c r="H1377" s="7">
        <v>4.3</v>
      </c>
      <c r="I1377" s="8">
        <v>2326</v>
      </c>
      <c r="J1377" s="7" t="s">
        <v>5106</v>
      </c>
      <c r="K1377" s="7" t="s">
        <v>5107</v>
      </c>
    </row>
    <row r="1378" spans="1:11" x14ac:dyDescent="0.3">
      <c r="A1378" s="7" t="s">
        <v>5108</v>
      </c>
      <c r="B1378" s="7" t="s">
        <v>5109</v>
      </c>
      <c r="C1378" s="7"/>
      <c r="D1378" s="7" t="s">
        <v>4087</v>
      </c>
      <c r="E1378" s="7">
        <v>215</v>
      </c>
      <c r="F1378" s="8">
        <v>1499</v>
      </c>
      <c r="G1378" s="9">
        <v>0.86</v>
      </c>
      <c r="H1378" s="7">
        <v>3.9</v>
      </c>
      <c r="I1378" s="8">
        <v>1004</v>
      </c>
      <c r="J1378" s="7" t="s">
        <v>5110</v>
      </c>
      <c r="K1378" s="7" t="s">
        <v>5111</v>
      </c>
    </row>
    <row r="1379" spans="1:11" x14ac:dyDescent="0.3">
      <c r="A1379" s="7" t="s">
        <v>5112</v>
      </c>
      <c r="B1379" s="7" t="s">
        <v>5113</v>
      </c>
      <c r="C1379" s="7"/>
      <c r="D1379" s="7" t="s">
        <v>3697</v>
      </c>
      <c r="E1379" s="7">
        <v>889</v>
      </c>
      <c r="F1379" s="8">
        <v>1295</v>
      </c>
      <c r="G1379" s="9">
        <v>0.31</v>
      </c>
      <c r="H1379" s="7">
        <v>4.3</v>
      </c>
      <c r="I1379" s="8">
        <v>6400</v>
      </c>
      <c r="J1379" s="7" t="s">
        <v>5114</v>
      </c>
      <c r="K1379" s="7" t="s">
        <v>5115</v>
      </c>
    </row>
    <row r="1380" spans="1:11" x14ac:dyDescent="0.3">
      <c r="A1380" s="7" t="s">
        <v>5116</v>
      </c>
      <c r="B1380" s="7" t="s">
        <v>5117</v>
      </c>
      <c r="C1380" s="7"/>
      <c r="D1380" s="7" t="s">
        <v>3707</v>
      </c>
      <c r="E1380" s="8">
        <v>1449</v>
      </c>
      <c r="F1380" s="8">
        <v>4999</v>
      </c>
      <c r="G1380" s="9">
        <v>0.71</v>
      </c>
      <c r="H1380" s="7">
        <v>3.6</v>
      </c>
      <c r="I1380" s="7">
        <v>63</v>
      </c>
      <c r="J1380" s="7" t="s">
        <v>5118</v>
      </c>
      <c r="K1380" s="7" t="s">
        <v>5119</v>
      </c>
    </row>
    <row r="1381" spans="1:11" x14ac:dyDescent="0.3">
      <c r="A1381" s="7" t="s">
        <v>5120</v>
      </c>
      <c r="B1381" s="7" t="s">
        <v>5121</v>
      </c>
      <c r="C1381" s="7"/>
      <c r="D1381" s="7" t="s">
        <v>3707</v>
      </c>
      <c r="E1381" s="8">
        <v>1190</v>
      </c>
      <c r="F1381" s="8">
        <v>2550</v>
      </c>
      <c r="G1381" s="9">
        <v>0.53</v>
      </c>
      <c r="H1381" s="7">
        <v>3.8</v>
      </c>
      <c r="I1381" s="8">
        <v>1181</v>
      </c>
      <c r="J1381" s="7" t="s">
        <v>5122</v>
      </c>
      <c r="K1381" s="7" t="s">
        <v>5123</v>
      </c>
    </row>
    <row r="1382" spans="1:11" x14ac:dyDescent="0.3">
      <c r="A1382" s="7" t="s">
        <v>5124</v>
      </c>
      <c r="B1382" s="7" t="s">
        <v>5125</v>
      </c>
      <c r="C1382" s="7"/>
      <c r="D1382" s="7" t="s">
        <v>4278</v>
      </c>
      <c r="E1382" s="8">
        <v>1799</v>
      </c>
      <c r="F1382" s="8">
        <v>1950</v>
      </c>
      <c r="G1382" s="9">
        <v>0.08</v>
      </c>
      <c r="H1382" s="7">
        <v>3.9</v>
      </c>
      <c r="I1382" s="8">
        <v>1888</v>
      </c>
      <c r="J1382" s="7" t="s">
        <v>5126</v>
      </c>
      <c r="K1382" s="7" t="s">
        <v>5127</v>
      </c>
    </row>
    <row r="1383" spans="1:11" x14ac:dyDescent="0.3">
      <c r="A1383" s="7" t="s">
        <v>5128</v>
      </c>
      <c r="B1383" s="7" t="s">
        <v>5129</v>
      </c>
      <c r="C1383" s="7"/>
      <c r="D1383" s="7" t="s">
        <v>3702</v>
      </c>
      <c r="E1383" s="8">
        <v>6120</v>
      </c>
      <c r="F1383" s="8">
        <v>8478</v>
      </c>
      <c r="G1383" s="9">
        <v>0.28000000000000003</v>
      </c>
      <c r="H1383" s="7">
        <v>4.5999999999999996</v>
      </c>
      <c r="I1383" s="8">
        <v>6550</v>
      </c>
      <c r="J1383" s="7" t="s">
        <v>5130</v>
      </c>
      <c r="K1383" s="7" t="s">
        <v>5131</v>
      </c>
    </row>
    <row r="1384" spans="1:11" x14ac:dyDescent="0.3">
      <c r="A1384" s="7" t="s">
        <v>5132</v>
      </c>
      <c r="B1384" s="7" t="s">
        <v>5133</v>
      </c>
      <c r="C1384" s="7"/>
      <c r="D1384" s="7" t="s">
        <v>3702</v>
      </c>
      <c r="E1384" s="8">
        <v>1799</v>
      </c>
      <c r="F1384" s="8">
        <v>3299</v>
      </c>
      <c r="G1384" s="9">
        <v>0.45</v>
      </c>
      <c r="H1384" s="7">
        <v>3.8</v>
      </c>
      <c r="I1384" s="8">
        <v>1846</v>
      </c>
      <c r="J1384" s="7" t="s">
        <v>5134</v>
      </c>
      <c r="K1384" s="7" t="s">
        <v>5135</v>
      </c>
    </row>
    <row r="1385" spans="1:11" x14ac:dyDescent="0.3">
      <c r="A1385" s="7" t="s">
        <v>5136</v>
      </c>
      <c r="B1385" s="7" t="s">
        <v>5137</v>
      </c>
      <c r="C1385" s="7"/>
      <c r="D1385" s="7" t="s">
        <v>3702</v>
      </c>
      <c r="E1385" s="8">
        <v>2199</v>
      </c>
      <c r="F1385" s="8">
        <v>3895</v>
      </c>
      <c r="G1385" s="9">
        <v>0.44</v>
      </c>
      <c r="H1385" s="7">
        <v>3.9</v>
      </c>
      <c r="I1385" s="8">
        <v>1085</v>
      </c>
      <c r="J1385" s="7" t="s">
        <v>5138</v>
      </c>
      <c r="K1385" s="7" t="s">
        <v>5139</v>
      </c>
    </row>
    <row r="1386" spans="1:11" x14ac:dyDescent="0.3">
      <c r="A1386" s="7" t="s">
        <v>5140</v>
      </c>
      <c r="B1386" s="7" t="s">
        <v>5141</v>
      </c>
      <c r="C1386" s="7"/>
      <c r="D1386" s="7" t="s">
        <v>4113</v>
      </c>
      <c r="E1386" s="8">
        <v>3685</v>
      </c>
      <c r="F1386" s="8">
        <v>5495</v>
      </c>
      <c r="G1386" s="9">
        <v>0.33</v>
      </c>
      <c r="H1386" s="7">
        <v>4.0999999999999996</v>
      </c>
      <c r="I1386" s="7">
        <v>290</v>
      </c>
      <c r="J1386" s="7" t="s">
        <v>5142</v>
      </c>
      <c r="K1386" s="7" t="s">
        <v>5143</v>
      </c>
    </row>
    <row r="1387" spans="1:11" x14ac:dyDescent="0.3">
      <c r="A1387" s="7" t="s">
        <v>5144</v>
      </c>
      <c r="B1387" s="7" t="s">
        <v>5145</v>
      </c>
      <c r="C1387" s="7"/>
      <c r="D1387" s="7" t="s">
        <v>3799</v>
      </c>
      <c r="E1387" s="7">
        <v>649</v>
      </c>
      <c r="F1387" s="7">
        <v>999</v>
      </c>
      <c r="G1387" s="9">
        <v>0.35</v>
      </c>
      <c r="H1387" s="7">
        <v>3.6</v>
      </c>
      <c r="I1387" s="7">
        <v>4</v>
      </c>
      <c r="J1387" s="7" t="s">
        <v>5146</v>
      </c>
      <c r="K1387" s="7" t="s">
        <v>5147</v>
      </c>
    </row>
    <row r="1388" spans="1:11" x14ac:dyDescent="0.3">
      <c r="A1388" s="7" t="s">
        <v>5148</v>
      </c>
      <c r="B1388" s="7" t="s">
        <v>5149</v>
      </c>
      <c r="C1388" s="7"/>
      <c r="D1388" s="7" t="s">
        <v>4412</v>
      </c>
      <c r="E1388" s="8">
        <v>8599</v>
      </c>
      <c r="F1388" s="8">
        <v>8995</v>
      </c>
      <c r="G1388" s="9">
        <v>0.04</v>
      </c>
      <c r="H1388" s="7">
        <v>4.4000000000000004</v>
      </c>
      <c r="I1388" s="8">
        <v>9734</v>
      </c>
      <c r="J1388" s="7" t="s">
        <v>5150</v>
      </c>
      <c r="K1388" s="7" t="s">
        <v>5151</v>
      </c>
    </row>
    <row r="1389" spans="1:11" x14ac:dyDescent="0.3">
      <c r="A1389" s="7" t="s">
        <v>5152</v>
      </c>
      <c r="B1389" s="7" t="s">
        <v>5153</v>
      </c>
      <c r="C1389" s="7"/>
      <c r="D1389" s="7" t="s">
        <v>3697</v>
      </c>
      <c r="E1389" s="8">
        <v>1110</v>
      </c>
      <c r="F1389" s="8">
        <v>1599</v>
      </c>
      <c r="G1389" s="9">
        <v>0.31</v>
      </c>
      <c r="H1389" s="7">
        <v>4.3</v>
      </c>
      <c r="I1389" s="8">
        <v>4022</v>
      </c>
      <c r="J1389" s="7" t="s">
        <v>5154</v>
      </c>
      <c r="K1389" s="7" t="s">
        <v>5155</v>
      </c>
    </row>
    <row r="1390" spans="1:11" x14ac:dyDescent="0.3">
      <c r="A1390" s="7" t="s">
        <v>5156</v>
      </c>
      <c r="B1390" s="7" t="s">
        <v>5157</v>
      </c>
      <c r="C1390" s="7"/>
      <c r="D1390" s="7" t="s">
        <v>3707</v>
      </c>
      <c r="E1390" s="8">
        <v>1499</v>
      </c>
      <c r="F1390" s="8">
        <v>3500</v>
      </c>
      <c r="G1390" s="9">
        <v>0.56999999999999995</v>
      </c>
      <c r="H1390" s="7">
        <v>4.7</v>
      </c>
      <c r="I1390" s="8">
        <v>2591</v>
      </c>
      <c r="J1390" s="7" t="s">
        <v>5158</v>
      </c>
      <c r="K1390" s="7" t="s">
        <v>5159</v>
      </c>
    </row>
    <row r="1391" spans="1:11" x14ac:dyDescent="0.3">
      <c r="A1391" s="7" t="s">
        <v>5160</v>
      </c>
      <c r="B1391" s="7" t="s">
        <v>5161</v>
      </c>
      <c r="C1391" s="7"/>
      <c r="D1391" s="7" t="s">
        <v>3649</v>
      </c>
      <c r="E1391" s="7">
        <v>759</v>
      </c>
      <c r="F1391" s="8">
        <v>1999</v>
      </c>
      <c r="G1391" s="9">
        <v>0.62</v>
      </c>
      <c r="H1391" s="7">
        <v>4.3</v>
      </c>
      <c r="I1391" s="7">
        <v>532</v>
      </c>
      <c r="J1391" s="7" t="s">
        <v>5162</v>
      </c>
      <c r="K1391" s="7" t="s">
        <v>5163</v>
      </c>
    </row>
    <row r="1392" spans="1:11" x14ac:dyDescent="0.3">
      <c r="A1392" s="7" t="s">
        <v>5164</v>
      </c>
      <c r="B1392" s="7" t="s">
        <v>5165</v>
      </c>
      <c r="C1392" s="7"/>
      <c r="D1392" s="7" t="s">
        <v>3812</v>
      </c>
      <c r="E1392" s="8">
        <v>2669</v>
      </c>
      <c r="F1392" s="8">
        <v>3199</v>
      </c>
      <c r="G1392" s="9">
        <v>0.17</v>
      </c>
      <c r="H1392" s="7">
        <v>3.9</v>
      </c>
      <c r="I1392" s="7">
        <v>260</v>
      </c>
      <c r="J1392" s="7" t="s">
        <v>5166</v>
      </c>
      <c r="K1392" s="7" t="s">
        <v>5167</v>
      </c>
    </row>
    <row r="1393" spans="1:11" x14ac:dyDescent="0.3">
      <c r="A1393" s="7" t="s">
        <v>5168</v>
      </c>
      <c r="B1393" s="7" t="s">
        <v>5169</v>
      </c>
      <c r="C1393" s="7"/>
      <c r="D1393" s="7" t="s">
        <v>3850</v>
      </c>
      <c r="E1393" s="7">
        <v>929</v>
      </c>
      <c r="F1393" s="8">
        <v>1300</v>
      </c>
      <c r="G1393" s="9">
        <v>0.28999999999999998</v>
      </c>
      <c r="H1393" s="7">
        <v>3.9</v>
      </c>
      <c r="I1393" s="8">
        <v>1672</v>
      </c>
      <c r="J1393" s="7" t="s">
        <v>5170</v>
      </c>
      <c r="K1393" s="7" t="s">
        <v>5171</v>
      </c>
    </row>
    <row r="1394" spans="1:11" x14ac:dyDescent="0.3">
      <c r="A1394" s="7" t="s">
        <v>5172</v>
      </c>
      <c r="B1394" s="7" t="s">
        <v>5173</v>
      </c>
      <c r="C1394" s="7"/>
      <c r="D1394" s="7" t="s">
        <v>3777</v>
      </c>
      <c r="E1394" s="7">
        <v>199</v>
      </c>
      <c r="F1394" s="7">
        <v>399</v>
      </c>
      <c r="G1394" s="9">
        <v>0.5</v>
      </c>
      <c r="H1394" s="7">
        <v>3.7</v>
      </c>
      <c r="I1394" s="8">
        <v>7945</v>
      </c>
      <c r="J1394" s="7" t="s">
        <v>5174</v>
      </c>
      <c r="K1394" s="7" t="s">
        <v>5175</v>
      </c>
    </row>
    <row r="1395" spans="1:11" x14ac:dyDescent="0.3">
      <c r="A1395" s="7" t="s">
        <v>5176</v>
      </c>
      <c r="B1395" s="7" t="s">
        <v>5177</v>
      </c>
      <c r="C1395" s="7"/>
      <c r="D1395" s="7" t="s">
        <v>3644</v>
      </c>
      <c r="E1395" s="7">
        <v>279</v>
      </c>
      <c r="F1395" s="7">
        <v>599</v>
      </c>
      <c r="G1395" s="9">
        <v>0.53</v>
      </c>
      <c r="H1395" s="7">
        <v>3.5</v>
      </c>
      <c r="I1395" s="8">
        <v>1367</v>
      </c>
      <c r="J1395" s="7" t="s">
        <v>5178</v>
      </c>
      <c r="K1395" s="7" t="s">
        <v>5179</v>
      </c>
    </row>
    <row r="1396" spans="1:11" x14ac:dyDescent="0.3">
      <c r="A1396" s="7" t="s">
        <v>5180</v>
      </c>
      <c r="B1396" s="7" t="s">
        <v>5181</v>
      </c>
      <c r="C1396" s="7"/>
      <c r="D1396" s="7" t="s">
        <v>3692</v>
      </c>
      <c r="E1396" s="7">
        <v>549</v>
      </c>
      <c r="F1396" s="7">
        <v>999</v>
      </c>
      <c r="G1396" s="9">
        <v>0.45</v>
      </c>
      <c r="H1396" s="7">
        <v>4</v>
      </c>
      <c r="I1396" s="8">
        <v>1313</v>
      </c>
      <c r="J1396" s="7" t="s">
        <v>5182</v>
      </c>
      <c r="K1396" s="7" t="s">
        <v>5183</v>
      </c>
    </row>
    <row r="1397" spans="1:11" x14ac:dyDescent="0.3">
      <c r="A1397" s="7" t="s">
        <v>5184</v>
      </c>
      <c r="B1397" s="7" t="s">
        <v>5185</v>
      </c>
      <c r="C1397" s="7"/>
      <c r="D1397" s="7" t="s">
        <v>4373</v>
      </c>
      <c r="E1397" s="7">
        <v>85</v>
      </c>
      <c r="F1397" s="7">
        <v>199</v>
      </c>
      <c r="G1397" s="9">
        <v>0.56999999999999995</v>
      </c>
      <c r="H1397" s="7">
        <v>4.0999999999999996</v>
      </c>
      <c r="I1397" s="7">
        <v>212</v>
      </c>
      <c r="J1397" s="7" t="s">
        <v>5186</v>
      </c>
      <c r="K1397" s="7" t="s">
        <v>5187</v>
      </c>
    </row>
    <row r="1398" spans="1:11" x14ac:dyDescent="0.3">
      <c r="A1398" s="7" t="s">
        <v>5188</v>
      </c>
      <c r="B1398" s="7" t="s">
        <v>5189</v>
      </c>
      <c r="C1398" s="7"/>
      <c r="D1398" s="7" t="s">
        <v>3799</v>
      </c>
      <c r="E1398" s="7">
        <v>499</v>
      </c>
      <c r="F1398" s="8">
        <v>1299</v>
      </c>
      <c r="G1398" s="9">
        <v>0.62</v>
      </c>
      <c r="H1398" s="7">
        <v>3.9</v>
      </c>
      <c r="I1398" s="7">
        <v>65</v>
      </c>
      <c r="J1398" s="7" t="s">
        <v>5190</v>
      </c>
      <c r="K1398" s="7" t="s">
        <v>5191</v>
      </c>
    </row>
    <row r="1399" spans="1:11" x14ac:dyDescent="0.3">
      <c r="A1399" s="7" t="s">
        <v>5192</v>
      </c>
      <c r="B1399" s="7" t="s">
        <v>5193</v>
      </c>
      <c r="C1399" s="7"/>
      <c r="D1399" s="7" t="s">
        <v>3799</v>
      </c>
      <c r="E1399" s="8">
        <v>5865</v>
      </c>
      <c r="F1399" s="8">
        <v>7776</v>
      </c>
      <c r="G1399" s="9">
        <v>0.25</v>
      </c>
      <c r="H1399" s="7">
        <v>4.4000000000000004</v>
      </c>
      <c r="I1399" s="8">
        <v>2737</v>
      </c>
      <c r="J1399" s="7" t="s">
        <v>5194</v>
      </c>
      <c r="K1399" s="7" t="s">
        <v>5195</v>
      </c>
    </row>
    <row r="1400" spans="1:11" x14ac:dyDescent="0.3">
      <c r="A1400" s="7" t="s">
        <v>5196</v>
      </c>
      <c r="B1400" s="7" t="s">
        <v>5197</v>
      </c>
      <c r="C1400" s="7"/>
      <c r="D1400" s="7" t="s">
        <v>3629</v>
      </c>
      <c r="E1400" s="8">
        <v>1260</v>
      </c>
      <c r="F1400" s="8">
        <v>2299</v>
      </c>
      <c r="G1400" s="9">
        <v>0.45</v>
      </c>
      <c r="H1400" s="7">
        <v>4.3</v>
      </c>
      <c r="I1400" s="7">
        <v>55</v>
      </c>
      <c r="J1400" s="7" t="s">
        <v>5198</v>
      </c>
      <c r="K1400" s="7" t="s">
        <v>5199</v>
      </c>
    </row>
    <row r="1401" spans="1:11" x14ac:dyDescent="0.3">
      <c r="A1401" s="7" t="s">
        <v>5200</v>
      </c>
      <c r="B1401" s="7" t="s">
        <v>5201</v>
      </c>
      <c r="C1401" s="7"/>
      <c r="D1401" s="7" t="s">
        <v>5202</v>
      </c>
      <c r="E1401" s="8">
        <v>1099</v>
      </c>
      <c r="F1401" s="8">
        <v>1500</v>
      </c>
      <c r="G1401" s="9">
        <v>0.27</v>
      </c>
      <c r="H1401" s="7">
        <v>4.5</v>
      </c>
      <c r="I1401" s="8">
        <v>1065</v>
      </c>
      <c r="J1401" s="7" t="s">
        <v>5203</v>
      </c>
      <c r="K1401" s="7" t="s">
        <v>5204</v>
      </c>
    </row>
    <row r="1402" spans="1:11" x14ac:dyDescent="0.3">
      <c r="A1402" s="7" t="s">
        <v>5205</v>
      </c>
      <c r="B1402" s="7" t="s">
        <v>5206</v>
      </c>
      <c r="C1402" s="7"/>
      <c r="D1402" s="7" t="s">
        <v>3850</v>
      </c>
      <c r="E1402" s="8">
        <v>1928</v>
      </c>
      <c r="F1402" s="8">
        <v>2590</v>
      </c>
      <c r="G1402" s="9">
        <v>0.26</v>
      </c>
      <c r="H1402" s="7">
        <v>4</v>
      </c>
      <c r="I1402" s="8">
        <v>2377</v>
      </c>
      <c r="J1402" s="7" t="s">
        <v>5207</v>
      </c>
      <c r="K1402" s="7" t="s">
        <v>5208</v>
      </c>
    </row>
    <row r="1403" spans="1:11" x14ac:dyDescent="0.3">
      <c r="A1403" s="7" t="s">
        <v>5209</v>
      </c>
      <c r="B1403" s="7" t="s">
        <v>5210</v>
      </c>
      <c r="C1403" s="7"/>
      <c r="D1403" s="7" t="s">
        <v>3730</v>
      </c>
      <c r="E1403" s="8">
        <v>3249</v>
      </c>
      <c r="F1403" s="8">
        <v>6299</v>
      </c>
      <c r="G1403" s="9">
        <v>0.48</v>
      </c>
      <c r="H1403" s="7">
        <v>3.9</v>
      </c>
      <c r="I1403" s="8">
        <v>2569</v>
      </c>
      <c r="J1403" s="7" t="s">
        <v>5211</v>
      </c>
      <c r="K1403" s="7" t="s">
        <v>5212</v>
      </c>
    </row>
    <row r="1404" spans="1:11" x14ac:dyDescent="0.3">
      <c r="A1404" s="7" t="s">
        <v>5213</v>
      </c>
      <c r="B1404" s="7" t="s">
        <v>5214</v>
      </c>
      <c r="C1404" s="7"/>
      <c r="D1404" s="7" t="s">
        <v>3850</v>
      </c>
      <c r="E1404" s="8">
        <v>1199</v>
      </c>
      <c r="F1404" s="8">
        <v>1795</v>
      </c>
      <c r="G1404" s="9">
        <v>0.33</v>
      </c>
      <c r="H1404" s="7">
        <v>4.2</v>
      </c>
      <c r="I1404" s="8">
        <v>5967</v>
      </c>
      <c r="J1404" s="7" t="s">
        <v>5215</v>
      </c>
      <c r="K1404" s="7" t="s">
        <v>5216</v>
      </c>
    </row>
    <row r="1405" spans="1:11" x14ac:dyDescent="0.3">
      <c r="A1405" s="7" t="s">
        <v>5217</v>
      </c>
      <c r="B1405" s="7" t="s">
        <v>5218</v>
      </c>
      <c r="C1405" s="7"/>
      <c r="D1405" s="7" t="s">
        <v>3629</v>
      </c>
      <c r="E1405" s="8">
        <v>1456</v>
      </c>
      <c r="F1405" s="8">
        <v>3190</v>
      </c>
      <c r="G1405" s="9">
        <v>0.54</v>
      </c>
      <c r="H1405" s="7">
        <v>4.0999999999999996</v>
      </c>
      <c r="I1405" s="8">
        <v>1776</v>
      </c>
      <c r="J1405" s="7" t="s">
        <v>5219</v>
      </c>
      <c r="K1405" s="7" t="s">
        <v>5220</v>
      </c>
    </row>
    <row r="1406" spans="1:11" x14ac:dyDescent="0.3">
      <c r="A1406" s="7" t="s">
        <v>5221</v>
      </c>
      <c r="B1406" s="7" t="s">
        <v>5222</v>
      </c>
      <c r="C1406" s="7"/>
      <c r="D1406" s="7" t="s">
        <v>3799</v>
      </c>
      <c r="E1406" s="8">
        <v>3349</v>
      </c>
      <c r="F1406" s="8">
        <v>4799</v>
      </c>
      <c r="G1406" s="9">
        <v>0.3</v>
      </c>
      <c r="H1406" s="7">
        <v>3.7</v>
      </c>
      <c r="I1406" s="8">
        <v>4200</v>
      </c>
      <c r="J1406" s="7" t="s">
        <v>5223</v>
      </c>
      <c r="K1406" s="7" t="s">
        <v>5224</v>
      </c>
    </row>
    <row r="1407" spans="1:11" x14ac:dyDescent="0.3">
      <c r="A1407" s="7" t="s">
        <v>5225</v>
      </c>
      <c r="B1407" s="7" t="s">
        <v>5226</v>
      </c>
      <c r="C1407" s="7"/>
      <c r="D1407" s="7" t="s">
        <v>3984</v>
      </c>
      <c r="E1407" s="8">
        <v>4899</v>
      </c>
      <c r="F1407" s="8">
        <v>8999</v>
      </c>
      <c r="G1407" s="9">
        <v>0.46</v>
      </c>
      <c r="H1407" s="7">
        <v>4.0999999999999996</v>
      </c>
      <c r="I1407" s="7">
        <v>297</v>
      </c>
      <c r="J1407" s="7" t="s">
        <v>5227</v>
      </c>
      <c r="K1407" s="7" t="s">
        <v>5228</v>
      </c>
    </row>
    <row r="1408" spans="1:11" x14ac:dyDescent="0.3">
      <c r="A1408" s="7" t="s">
        <v>5229</v>
      </c>
      <c r="B1408" s="7" t="s">
        <v>5230</v>
      </c>
      <c r="C1408" s="7"/>
      <c r="D1408" s="7" t="s">
        <v>3725</v>
      </c>
      <c r="E1408" s="8">
        <v>1199</v>
      </c>
      <c r="F1408" s="8">
        <v>1899</v>
      </c>
      <c r="G1408" s="9">
        <v>0.37</v>
      </c>
      <c r="H1408" s="7">
        <v>4.2</v>
      </c>
      <c r="I1408" s="8">
        <v>3858</v>
      </c>
      <c r="J1408" s="7" t="s">
        <v>5231</v>
      </c>
      <c r="K1408" s="7" t="s">
        <v>5232</v>
      </c>
    </row>
    <row r="1409" spans="1:11" x14ac:dyDescent="0.3">
      <c r="A1409" s="7" t="s">
        <v>5233</v>
      </c>
      <c r="B1409" s="7" t="s">
        <v>5234</v>
      </c>
      <c r="C1409" s="7"/>
      <c r="D1409" s="7" t="s">
        <v>4691</v>
      </c>
      <c r="E1409" s="8">
        <v>3290</v>
      </c>
      <c r="F1409" s="8">
        <v>5799</v>
      </c>
      <c r="G1409" s="9">
        <v>0.43</v>
      </c>
      <c r="H1409" s="7">
        <v>4.3</v>
      </c>
      <c r="I1409" s="7">
        <v>168</v>
      </c>
      <c r="J1409" s="7" t="s">
        <v>5235</v>
      </c>
      <c r="K1409" s="7" t="s">
        <v>5236</v>
      </c>
    </row>
    <row r="1410" spans="1:11" x14ac:dyDescent="0.3">
      <c r="A1410" s="7" t="s">
        <v>5237</v>
      </c>
      <c r="B1410" s="7" t="s">
        <v>5238</v>
      </c>
      <c r="C1410" s="7"/>
      <c r="D1410" s="7" t="s">
        <v>3644</v>
      </c>
      <c r="E1410" s="7">
        <v>179</v>
      </c>
      <c r="F1410" s="7">
        <v>799</v>
      </c>
      <c r="G1410" s="9">
        <v>0.78</v>
      </c>
      <c r="H1410" s="7">
        <v>3.6</v>
      </c>
      <c r="I1410" s="7">
        <v>101</v>
      </c>
      <c r="J1410" s="7" t="s">
        <v>5239</v>
      </c>
      <c r="K1410" s="7" t="s">
        <v>5240</v>
      </c>
    </row>
    <row r="1411" spans="1:11" x14ac:dyDescent="0.3">
      <c r="A1411" s="7" t="s">
        <v>5241</v>
      </c>
      <c r="B1411" s="7" t="s">
        <v>5242</v>
      </c>
      <c r="C1411" s="7"/>
      <c r="D1411" s="7" t="s">
        <v>5105</v>
      </c>
      <c r="E1411" s="7">
        <v>149</v>
      </c>
      <c r="F1411" s="7">
        <v>300</v>
      </c>
      <c r="G1411" s="9">
        <v>0.5</v>
      </c>
      <c r="H1411" s="7">
        <v>4.0999999999999996</v>
      </c>
      <c r="I1411" s="8">
        <v>4074</v>
      </c>
      <c r="J1411" s="7" t="s">
        <v>5243</v>
      </c>
      <c r="K1411" s="7" t="s">
        <v>5244</v>
      </c>
    </row>
    <row r="1412" spans="1:11" x14ac:dyDescent="0.3">
      <c r="A1412" s="7" t="s">
        <v>5245</v>
      </c>
      <c r="B1412" s="7" t="s">
        <v>5246</v>
      </c>
      <c r="C1412" s="7"/>
      <c r="D1412" s="7" t="s">
        <v>3702</v>
      </c>
      <c r="E1412" s="8">
        <v>5490</v>
      </c>
      <c r="F1412" s="8">
        <v>7200</v>
      </c>
      <c r="G1412" s="9">
        <v>0.24</v>
      </c>
      <c r="H1412" s="7">
        <v>4.5</v>
      </c>
      <c r="I1412" s="8">
        <v>1408</v>
      </c>
      <c r="J1412" s="7" t="s">
        <v>5247</v>
      </c>
      <c r="K1412" s="7" t="s">
        <v>5248</v>
      </c>
    </row>
    <row r="1413" spans="1:11" x14ac:dyDescent="0.3">
      <c r="A1413" s="7" t="s">
        <v>5249</v>
      </c>
      <c r="B1413" s="7" t="s">
        <v>5250</v>
      </c>
      <c r="C1413" s="7"/>
      <c r="D1413" s="7" t="s">
        <v>3649</v>
      </c>
      <c r="E1413" s="7">
        <v>379</v>
      </c>
      <c r="F1413" s="7">
        <v>389</v>
      </c>
      <c r="G1413" s="9">
        <v>0.03</v>
      </c>
      <c r="H1413" s="7">
        <v>4.2</v>
      </c>
      <c r="I1413" s="8">
        <v>3739</v>
      </c>
      <c r="J1413" s="7" t="s">
        <v>5251</v>
      </c>
      <c r="K1413" s="7" t="s">
        <v>5252</v>
      </c>
    </row>
    <row r="1414" spans="1:11" x14ac:dyDescent="0.3">
      <c r="A1414" s="7" t="s">
        <v>5253</v>
      </c>
      <c r="B1414" s="7" t="s">
        <v>5254</v>
      </c>
      <c r="C1414" s="7"/>
      <c r="D1414" s="7" t="s">
        <v>4278</v>
      </c>
      <c r="E1414" s="8">
        <v>8699</v>
      </c>
      <c r="F1414" s="8">
        <v>13049</v>
      </c>
      <c r="G1414" s="9">
        <v>0.33</v>
      </c>
      <c r="H1414" s="7">
        <v>4.3</v>
      </c>
      <c r="I1414" s="8">
        <v>5891</v>
      </c>
      <c r="J1414" s="7" t="s">
        <v>5255</v>
      </c>
      <c r="K1414" s="7" t="s">
        <v>5256</v>
      </c>
    </row>
    <row r="1415" spans="1:11" x14ac:dyDescent="0.3">
      <c r="A1415" s="7" t="s">
        <v>5257</v>
      </c>
      <c r="B1415" s="7" t="s">
        <v>5258</v>
      </c>
      <c r="C1415" s="7"/>
      <c r="D1415" s="7" t="s">
        <v>3702</v>
      </c>
      <c r="E1415" s="11">
        <v>3041.67</v>
      </c>
      <c r="F1415" s="8">
        <v>5999</v>
      </c>
      <c r="G1415" s="9">
        <v>0.49</v>
      </c>
      <c r="H1415" s="7">
        <v>4</v>
      </c>
      <c r="I1415" s="7">
        <v>777</v>
      </c>
      <c r="J1415" s="7" t="s">
        <v>5259</v>
      </c>
      <c r="K1415" s="7" t="s">
        <v>5260</v>
      </c>
    </row>
    <row r="1416" spans="1:11" x14ac:dyDescent="0.3">
      <c r="A1416" s="7" t="s">
        <v>5261</v>
      </c>
      <c r="B1416" s="7" t="s">
        <v>5262</v>
      </c>
      <c r="C1416" s="7"/>
      <c r="D1416" s="7" t="s">
        <v>3692</v>
      </c>
      <c r="E1416" s="8">
        <v>1745</v>
      </c>
      <c r="F1416" s="8">
        <v>2400</v>
      </c>
      <c r="G1416" s="9">
        <v>0.27</v>
      </c>
      <c r="H1416" s="7">
        <v>4.2</v>
      </c>
      <c r="I1416" s="8">
        <v>14160</v>
      </c>
      <c r="J1416" s="7" t="s">
        <v>5263</v>
      </c>
      <c r="K1416" s="7" t="s">
        <v>5264</v>
      </c>
    </row>
    <row r="1417" spans="1:11" x14ac:dyDescent="0.3">
      <c r="A1417" s="7" t="s">
        <v>5265</v>
      </c>
      <c r="B1417" s="7" t="s">
        <v>5266</v>
      </c>
      <c r="C1417" s="7"/>
      <c r="D1417" s="7" t="s">
        <v>3675</v>
      </c>
      <c r="E1417" s="8">
        <v>3180</v>
      </c>
      <c r="F1417" s="8">
        <v>5295</v>
      </c>
      <c r="G1417" s="9">
        <v>0.4</v>
      </c>
      <c r="H1417" s="7">
        <v>4.2</v>
      </c>
      <c r="I1417" s="8">
        <v>6919</v>
      </c>
      <c r="J1417" s="7" t="s">
        <v>5267</v>
      </c>
      <c r="K1417" s="7" t="s">
        <v>5268</v>
      </c>
    </row>
    <row r="1418" spans="1:11" x14ac:dyDescent="0.3">
      <c r="A1418" s="7" t="s">
        <v>5269</v>
      </c>
      <c r="B1418" s="7" t="s">
        <v>5270</v>
      </c>
      <c r="C1418" s="7"/>
      <c r="D1418" s="7" t="s">
        <v>4278</v>
      </c>
      <c r="E1418" s="8">
        <v>4999</v>
      </c>
      <c r="F1418" s="8">
        <v>24999</v>
      </c>
      <c r="G1418" s="9">
        <v>0.8</v>
      </c>
      <c r="H1418" s="7">
        <v>4.5</v>
      </c>
      <c r="I1418" s="7">
        <v>287</v>
      </c>
      <c r="J1418" s="7" t="s">
        <v>5271</v>
      </c>
      <c r="K1418" s="7" t="s">
        <v>5272</v>
      </c>
    </row>
    <row r="1419" spans="1:11" x14ac:dyDescent="0.3">
      <c r="A1419" s="7" t="s">
        <v>5273</v>
      </c>
      <c r="B1419" s="7" t="s">
        <v>5274</v>
      </c>
      <c r="C1419" s="7"/>
      <c r="D1419" s="7" t="s">
        <v>3777</v>
      </c>
      <c r="E1419" s="7">
        <v>390</v>
      </c>
      <c r="F1419" s="7">
        <v>799</v>
      </c>
      <c r="G1419" s="9">
        <v>0.51</v>
      </c>
      <c r="H1419" s="7">
        <v>3.8</v>
      </c>
      <c r="I1419" s="7">
        <v>287</v>
      </c>
      <c r="J1419" s="7" t="s">
        <v>5275</v>
      </c>
      <c r="K1419" s="7" t="s">
        <v>5276</v>
      </c>
    </row>
    <row r="1420" spans="1:11" x14ac:dyDescent="0.3">
      <c r="A1420" s="7" t="s">
        <v>5277</v>
      </c>
      <c r="B1420" s="7" t="s">
        <v>5278</v>
      </c>
      <c r="C1420" s="7"/>
      <c r="D1420" s="7" t="s">
        <v>5279</v>
      </c>
      <c r="E1420" s="8">
        <v>1999</v>
      </c>
      <c r="F1420" s="8">
        <v>2999</v>
      </c>
      <c r="G1420" s="9">
        <v>0.33</v>
      </c>
      <c r="H1420" s="7">
        <v>4.4000000000000004</v>
      </c>
      <c r="I1420" s="7">
        <v>388</v>
      </c>
      <c r="J1420" s="7" t="s">
        <v>5280</v>
      </c>
      <c r="K1420" s="7" t="s">
        <v>5281</v>
      </c>
    </row>
    <row r="1421" spans="1:11" x14ac:dyDescent="0.3">
      <c r="A1421" s="7" t="s">
        <v>5282</v>
      </c>
      <c r="B1421" s="7" t="s">
        <v>5283</v>
      </c>
      <c r="C1421" s="7"/>
      <c r="D1421" s="7" t="s">
        <v>3837</v>
      </c>
      <c r="E1421" s="8">
        <v>1624</v>
      </c>
      <c r="F1421" s="8">
        <v>2495</v>
      </c>
      <c r="G1421" s="9">
        <v>0.35</v>
      </c>
      <c r="H1421" s="7">
        <v>4.0999999999999996</v>
      </c>
      <c r="I1421" s="7">
        <v>827</v>
      </c>
      <c r="J1421" s="7" t="s">
        <v>5284</v>
      </c>
      <c r="K1421" s="7" t="s">
        <v>5285</v>
      </c>
    </row>
    <row r="1422" spans="1:11" x14ac:dyDescent="0.3">
      <c r="A1422" s="7" t="s">
        <v>5286</v>
      </c>
      <c r="B1422" s="7" t="s">
        <v>5287</v>
      </c>
      <c r="C1422" s="7"/>
      <c r="D1422" s="7" t="s">
        <v>5105</v>
      </c>
      <c r="E1422" s="7">
        <v>184</v>
      </c>
      <c r="F1422" s="7">
        <v>450</v>
      </c>
      <c r="G1422" s="9">
        <v>0.59</v>
      </c>
      <c r="H1422" s="7">
        <v>4.2</v>
      </c>
      <c r="I1422" s="8">
        <v>4971</v>
      </c>
      <c r="J1422" s="7" t="s">
        <v>5288</v>
      </c>
      <c r="K1422" s="7" t="s">
        <v>5289</v>
      </c>
    </row>
    <row r="1423" spans="1:11" x14ac:dyDescent="0.3">
      <c r="A1423" s="7" t="s">
        <v>5290</v>
      </c>
      <c r="B1423" s="7" t="s">
        <v>5291</v>
      </c>
      <c r="C1423" s="7"/>
      <c r="D1423" s="7" t="s">
        <v>3644</v>
      </c>
      <c r="E1423" s="7">
        <v>445</v>
      </c>
      <c r="F1423" s="7">
        <v>999</v>
      </c>
      <c r="G1423" s="9">
        <v>0.55000000000000004</v>
      </c>
      <c r="H1423" s="7">
        <v>4.3</v>
      </c>
      <c r="I1423" s="7">
        <v>229</v>
      </c>
      <c r="J1423" s="7" t="s">
        <v>5292</v>
      </c>
      <c r="K1423" s="7" t="s">
        <v>5293</v>
      </c>
    </row>
    <row r="1424" spans="1:11" x14ac:dyDescent="0.3">
      <c r="A1424" s="7" t="s">
        <v>5294</v>
      </c>
      <c r="B1424" s="7" t="s">
        <v>5295</v>
      </c>
      <c r="C1424" s="7"/>
      <c r="D1424" s="7" t="s">
        <v>5296</v>
      </c>
      <c r="E1424" s="7">
        <v>699</v>
      </c>
      <c r="F1424" s="8">
        <v>1690</v>
      </c>
      <c r="G1424" s="9">
        <v>0.59</v>
      </c>
      <c r="H1424" s="7">
        <v>4.0999999999999996</v>
      </c>
      <c r="I1424" s="8">
        <v>3524</v>
      </c>
      <c r="J1424" s="7" t="s">
        <v>5297</v>
      </c>
      <c r="K1424" s="7" t="s">
        <v>5298</v>
      </c>
    </row>
    <row r="1425" spans="1:11" x14ac:dyDescent="0.3">
      <c r="A1425" s="7" t="s">
        <v>5299</v>
      </c>
      <c r="B1425" s="7" t="s">
        <v>5300</v>
      </c>
      <c r="C1425" s="7"/>
      <c r="D1425" s="7" t="s">
        <v>3675</v>
      </c>
      <c r="E1425" s="8">
        <v>1601</v>
      </c>
      <c r="F1425" s="8">
        <v>3890</v>
      </c>
      <c r="G1425" s="9">
        <v>0.59</v>
      </c>
      <c r="H1425" s="7">
        <v>4.2</v>
      </c>
      <c r="I1425" s="7">
        <v>156</v>
      </c>
      <c r="J1425" s="7" t="s">
        <v>5301</v>
      </c>
      <c r="K1425" s="7" t="s">
        <v>5302</v>
      </c>
    </row>
    <row r="1426" spans="1:11" x14ac:dyDescent="0.3">
      <c r="A1426" s="7" t="s">
        <v>5303</v>
      </c>
      <c r="B1426" s="7" t="s">
        <v>5304</v>
      </c>
      <c r="C1426" s="7"/>
      <c r="D1426" s="7" t="s">
        <v>4087</v>
      </c>
      <c r="E1426" s="7">
        <v>231</v>
      </c>
      <c r="F1426" s="7">
        <v>260</v>
      </c>
      <c r="G1426" s="9">
        <v>0.11</v>
      </c>
      <c r="H1426" s="7">
        <v>4.0999999999999996</v>
      </c>
      <c r="I1426" s="7">
        <v>490</v>
      </c>
      <c r="J1426" s="7" t="s">
        <v>5305</v>
      </c>
      <c r="K1426" s="7" t="s">
        <v>5306</v>
      </c>
    </row>
    <row r="1427" spans="1:11" x14ac:dyDescent="0.3">
      <c r="A1427" s="7" t="s">
        <v>5307</v>
      </c>
      <c r="B1427" s="7" t="s">
        <v>5308</v>
      </c>
      <c r="C1427" s="7"/>
      <c r="D1427" s="7" t="s">
        <v>3644</v>
      </c>
      <c r="E1427" s="7">
        <v>369</v>
      </c>
      <c r="F1427" s="7">
        <v>599</v>
      </c>
      <c r="G1427" s="9">
        <v>0.38</v>
      </c>
      <c r="H1427" s="7">
        <v>3.9</v>
      </c>
      <c r="I1427" s="7">
        <v>82</v>
      </c>
      <c r="J1427" s="7" t="s">
        <v>5309</v>
      </c>
      <c r="K1427" s="7" t="s">
        <v>5310</v>
      </c>
    </row>
    <row r="1428" spans="1:11" x14ac:dyDescent="0.3">
      <c r="A1428" s="7" t="s">
        <v>5311</v>
      </c>
      <c r="B1428" s="7" t="s">
        <v>5312</v>
      </c>
      <c r="C1428" s="7"/>
      <c r="D1428" s="7" t="s">
        <v>3629</v>
      </c>
      <c r="E1428" s="7">
        <v>809</v>
      </c>
      <c r="F1428" s="8">
        <v>1950</v>
      </c>
      <c r="G1428" s="9">
        <v>0.59</v>
      </c>
      <c r="H1428" s="7">
        <v>3.9</v>
      </c>
      <c r="I1428" s="7">
        <v>710</v>
      </c>
      <c r="J1428" s="7" t="s">
        <v>5313</v>
      </c>
      <c r="K1428" s="7" t="s">
        <v>5314</v>
      </c>
    </row>
    <row r="1429" spans="1:11" x14ac:dyDescent="0.3">
      <c r="A1429" s="7" t="s">
        <v>5315</v>
      </c>
      <c r="B1429" s="7" t="s">
        <v>5316</v>
      </c>
      <c r="C1429" s="7"/>
      <c r="D1429" s="7" t="s">
        <v>3702</v>
      </c>
      <c r="E1429" s="8">
        <v>1199</v>
      </c>
      <c r="F1429" s="8">
        <v>2990</v>
      </c>
      <c r="G1429" s="9">
        <v>0.6</v>
      </c>
      <c r="H1429" s="7">
        <v>3.8</v>
      </c>
      <c r="I1429" s="7">
        <v>133</v>
      </c>
      <c r="J1429" s="7" t="s">
        <v>5317</v>
      </c>
      <c r="K1429" s="7" t="s">
        <v>5318</v>
      </c>
    </row>
    <row r="1430" spans="1:11" x14ac:dyDescent="0.3">
      <c r="A1430" s="7" t="s">
        <v>5319</v>
      </c>
      <c r="B1430" s="7" t="s">
        <v>5320</v>
      </c>
      <c r="C1430" s="7"/>
      <c r="D1430" s="7" t="s">
        <v>3702</v>
      </c>
      <c r="E1430" s="8">
        <v>6120</v>
      </c>
      <c r="F1430" s="8">
        <v>8073</v>
      </c>
      <c r="G1430" s="9">
        <v>0.24</v>
      </c>
      <c r="H1430" s="7">
        <v>4.5999999999999996</v>
      </c>
      <c r="I1430" s="8">
        <v>2751</v>
      </c>
      <c r="J1430" s="7" t="s">
        <v>5321</v>
      </c>
      <c r="K1430" s="7" t="s">
        <v>5322</v>
      </c>
    </row>
    <row r="1431" spans="1:11" x14ac:dyDescent="0.3">
      <c r="A1431" s="7" t="s">
        <v>5323</v>
      </c>
      <c r="B1431" s="7" t="s">
        <v>5324</v>
      </c>
      <c r="C1431" s="7"/>
      <c r="D1431" s="7" t="s">
        <v>3782</v>
      </c>
      <c r="E1431" s="8">
        <v>1799</v>
      </c>
      <c r="F1431" s="8">
        <v>2599</v>
      </c>
      <c r="G1431" s="9">
        <v>0.31</v>
      </c>
      <c r="H1431" s="7">
        <v>3.6</v>
      </c>
      <c r="I1431" s="7">
        <v>771</v>
      </c>
      <c r="J1431" s="7" t="s">
        <v>5325</v>
      </c>
      <c r="K1431" s="7" t="s">
        <v>5326</v>
      </c>
    </row>
    <row r="1432" spans="1:11" x14ac:dyDescent="0.3">
      <c r="A1432" s="7" t="s">
        <v>5327</v>
      </c>
      <c r="B1432" s="7" t="s">
        <v>5328</v>
      </c>
      <c r="C1432" s="7"/>
      <c r="D1432" s="7" t="s">
        <v>4822</v>
      </c>
      <c r="E1432" s="8">
        <v>18999</v>
      </c>
      <c r="F1432" s="8">
        <v>29999</v>
      </c>
      <c r="G1432" s="9">
        <v>0.37</v>
      </c>
      <c r="H1432" s="7">
        <v>4.0999999999999996</v>
      </c>
      <c r="I1432" s="8">
        <v>2536</v>
      </c>
      <c r="J1432" s="7" t="s">
        <v>5329</v>
      </c>
      <c r="K1432" s="7" t="s">
        <v>5330</v>
      </c>
    </row>
    <row r="1433" spans="1:11" x14ac:dyDescent="0.3">
      <c r="A1433" s="7" t="s">
        <v>5331</v>
      </c>
      <c r="B1433" s="7" t="s">
        <v>5332</v>
      </c>
      <c r="C1433" s="7"/>
      <c r="D1433" s="7" t="s">
        <v>4069</v>
      </c>
      <c r="E1433" s="8">
        <v>1999</v>
      </c>
      <c r="F1433" s="8">
        <v>2360</v>
      </c>
      <c r="G1433" s="9">
        <v>0.15</v>
      </c>
      <c r="H1433" s="7">
        <v>4.2</v>
      </c>
      <c r="I1433" s="8">
        <v>7801</v>
      </c>
      <c r="J1433" s="7" t="s">
        <v>5333</v>
      </c>
      <c r="K1433" s="7" t="s">
        <v>5334</v>
      </c>
    </row>
    <row r="1434" spans="1:11" x14ac:dyDescent="0.3">
      <c r="A1434" s="7" t="s">
        <v>5335</v>
      </c>
      <c r="B1434" s="7" t="s">
        <v>5336</v>
      </c>
      <c r="C1434" s="7"/>
      <c r="D1434" s="7" t="s">
        <v>5337</v>
      </c>
      <c r="E1434" s="8">
        <v>5999</v>
      </c>
      <c r="F1434" s="8">
        <v>11495</v>
      </c>
      <c r="G1434" s="9">
        <v>0.48</v>
      </c>
      <c r="H1434" s="7">
        <v>4.3</v>
      </c>
      <c r="I1434" s="7">
        <v>534</v>
      </c>
      <c r="J1434" s="7" t="s">
        <v>5338</v>
      </c>
      <c r="K1434" s="7" t="s">
        <v>5339</v>
      </c>
    </row>
    <row r="1435" spans="1:11" x14ac:dyDescent="0.3">
      <c r="A1435" s="7" t="s">
        <v>5340</v>
      </c>
      <c r="B1435" s="7" t="s">
        <v>5341</v>
      </c>
      <c r="C1435" s="7"/>
      <c r="D1435" s="7" t="s">
        <v>3946</v>
      </c>
      <c r="E1435" s="8">
        <v>2599</v>
      </c>
      <c r="F1435" s="8">
        <v>4780</v>
      </c>
      <c r="G1435" s="9">
        <v>0.46</v>
      </c>
      <c r="H1435" s="7">
        <v>3.9</v>
      </c>
      <c r="I1435" s="7">
        <v>898</v>
      </c>
      <c r="J1435" s="7" t="s">
        <v>5342</v>
      </c>
      <c r="K1435" s="7" t="s">
        <v>5343</v>
      </c>
    </row>
    <row r="1436" spans="1:11" x14ac:dyDescent="0.3">
      <c r="A1436" s="7" t="s">
        <v>5344</v>
      </c>
      <c r="B1436" s="7" t="s">
        <v>5345</v>
      </c>
      <c r="C1436" s="7"/>
      <c r="D1436" s="7" t="s">
        <v>5051</v>
      </c>
      <c r="E1436" s="8">
        <v>1199</v>
      </c>
      <c r="F1436" s="8">
        <v>2400</v>
      </c>
      <c r="G1436" s="9">
        <v>0.5</v>
      </c>
      <c r="H1436" s="7">
        <v>3.9</v>
      </c>
      <c r="I1436" s="8">
        <v>1202</v>
      </c>
      <c r="J1436" s="7" t="s">
        <v>5346</v>
      </c>
      <c r="K1436" s="7" t="s">
        <v>5347</v>
      </c>
    </row>
    <row r="1437" spans="1:11" x14ac:dyDescent="0.3">
      <c r="A1437" s="7" t="s">
        <v>5348</v>
      </c>
      <c r="B1437" s="7" t="s">
        <v>5349</v>
      </c>
      <c r="C1437" s="7"/>
      <c r="D1437" s="7" t="s">
        <v>3777</v>
      </c>
      <c r="E1437" s="7">
        <v>219</v>
      </c>
      <c r="F1437" s="7">
        <v>249</v>
      </c>
      <c r="G1437" s="9">
        <v>0.12</v>
      </c>
      <c r="H1437" s="7">
        <v>4</v>
      </c>
      <c r="I1437" s="8">
        <v>1108</v>
      </c>
      <c r="J1437" s="7" t="s">
        <v>5350</v>
      </c>
      <c r="K1437" s="7" t="s">
        <v>5351</v>
      </c>
    </row>
    <row r="1438" spans="1:11" x14ac:dyDescent="0.3">
      <c r="A1438" s="7" t="s">
        <v>5352</v>
      </c>
      <c r="B1438" s="7" t="s">
        <v>5353</v>
      </c>
      <c r="C1438" s="7"/>
      <c r="D1438" s="7" t="s">
        <v>3639</v>
      </c>
      <c r="E1438" s="7">
        <v>799</v>
      </c>
      <c r="F1438" s="8">
        <v>1199</v>
      </c>
      <c r="G1438" s="9">
        <v>0.33</v>
      </c>
      <c r="H1438" s="7">
        <v>4.4000000000000004</v>
      </c>
      <c r="I1438" s="7">
        <v>17</v>
      </c>
      <c r="J1438" s="7" t="s">
        <v>5354</v>
      </c>
      <c r="K1438" s="7" t="s">
        <v>5355</v>
      </c>
    </row>
    <row r="1439" spans="1:11" x14ac:dyDescent="0.3">
      <c r="A1439" s="7" t="s">
        <v>5356</v>
      </c>
      <c r="B1439" s="7" t="s">
        <v>5357</v>
      </c>
      <c r="C1439" s="7"/>
      <c r="D1439" s="7" t="s">
        <v>4216</v>
      </c>
      <c r="E1439" s="8">
        <v>6199</v>
      </c>
      <c r="F1439" s="8">
        <v>10999</v>
      </c>
      <c r="G1439" s="9">
        <v>0.44</v>
      </c>
      <c r="H1439" s="7">
        <v>4.2</v>
      </c>
      <c r="I1439" s="8">
        <v>10429</v>
      </c>
      <c r="J1439" s="7" t="s">
        <v>5358</v>
      </c>
      <c r="K1439" s="7" t="s">
        <v>5359</v>
      </c>
    </row>
    <row r="1440" spans="1:11" x14ac:dyDescent="0.3">
      <c r="A1440" s="7" t="s">
        <v>5360</v>
      </c>
      <c r="B1440" s="7" t="s">
        <v>5361</v>
      </c>
      <c r="C1440" s="7"/>
      <c r="D1440" s="7" t="s">
        <v>3772</v>
      </c>
      <c r="E1440" s="8">
        <v>6790</v>
      </c>
      <c r="F1440" s="8">
        <v>10995</v>
      </c>
      <c r="G1440" s="9">
        <v>0.38</v>
      </c>
      <c r="H1440" s="7">
        <v>4.5</v>
      </c>
      <c r="I1440" s="8">
        <v>3192</v>
      </c>
      <c r="J1440" s="7" t="s">
        <v>5362</v>
      </c>
      <c r="K1440" s="7" t="s">
        <v>5363</v>
      </c>
    </row>
    <row r="1441" spans="1:11" x14ac:dyDescent="0.3">
      <c r="A1441" s="7" t="s">
        <v>5364</v>
      </c>
      <c r="B1441" s="7" t="s">
        <v>5365</v>
      </c>
      <c r="C1441" s="7"/>
      <c r="D1441" s="7" t="s">
        <v>5366</v>
      </c>
      <c r="E1441" s="11">
        <v>1982.84</v>
      </c>
      <c r="F1441" s="8">
        <v>3300</v>
      </c>
      <c r="G1441" s="9">
        <v>0.4</v>
      </c>
      <c r="H1441" s="7">
        <v>4.0999999999999996</v>
      </c>
      <c r="I1441" s="8">
        <v>5873</v>
      </c>
      <c r="J1441" s="7" t="s">
        <v>5367</v>
      </c>
      <c r="K1441" s="7" t="s">
        <v>5368</v>
      </c>
    </row>
    <row r="1442" spans="1:11" x14ac:dyDescent="0.3">
      <c r="A1442" s="7" t="s">
        <v>5369</v>
      </c>
      <c r="B1442" s="7" t="s">
        <v>5370</v>
      </c>
      <c r="C1442" s="7"/>
      <c r="D1442" s="7" t="s">
        <v>4087</v>
      </c>
      <c r="E1442" s="7">
        <v>199</v>
      </c>
      <c r="F1442" s="7">
        <v>400</v>
      </c>
      <c r="G1442" s="9">
        <v>0.5</v>
      </c>
      <c r="H1442" s="7">
        <v>4.0999999999999996</v>
      </c>
      <c r="I1442" s="8">
        <v>1379</v>
      </c>
      <c r="J1442" s="7" t="s">
        <v>5371</v>
      </c>
      <c r="K1442" s="7" t="s">
        <v>5372</v>
      </c>
    </row>
    <row r="1443" spans="1:11" x14ac:dyDescent="0.3">
      <c r="A1443" s="7" t="s">
        <v>5373</v>
      </c>
      <c r="B1443" s="7" t="s">
        <v>5374</v>
      </c>
      <c r="C1443" s="7"/>
      <c r="D1443" s="7" t="s">
        <v>3629</v>
      </c>
      <c r="E1443" s="8">
        <v>1180</v>
      </c>
      <c r="F1443" s="8">
        <v>1440</v>
      </c>
      <c r="G1443" s="9">
        <v>0.18</v>
      </c>
      <c r="H1443" s="7">
        <v>4.2</v>
      </c>
      <c r="I1443" s="8">
        <v>1527</v>
      </c>
      <c r="J1443" s="7" t="s">
        <v>5375</v>
      </c>
      <c r="K1443" s="7" t="s">
        <v>5376</v>
      </c>
    </row>
    <row r="1444" spans="1:11" x14ac:dyDescent="0.3">
      <c r="A1444" s="7" t="s">
        <v>5377</v>
      </c>
      <c r="B1444" s="7" t="s">
        <v>5378</v>
      </c>
      <c r="C1444" s="7"/>
      <c r="D1444" s="7" t="s">
        <v>3946</v>
      </c>
      <c r="E1444" s="8">
        <v>2199</v>
      </c>
      <c r="F1444" s="8">
        <v>3045</v>
      </c>
      <c r="G1444" s="9">
        <v>0.28000000000000003</v>
      </c>
      <c r="H1444" s="7">
        <v>4.2</v>
      </c>
      <c r="I1444" s="8">
        <v>2686</v>
      </c>
      <c r="J1444" s="7" t="s">
        <v>5379</v>
      </c>
      <c r="K1444" s="7" t="s">
        <v>5380</v>
      </c>
    </row>
    <row r="1445" spans="1:11" x14ac:dyDescent="0.3">
      <c r="A1445" s="7" t="s">
        <v>5381</v>
      </c>
      <c r="B1445" s="7" t="s">
        <v>5382</v>
      </c>
      <c r="C1445" s="7"/>
      <c r="D1445" s="7" t="s">
        <v>4078</v>
      </c>
      <c r="E1445" s="8">
        <v>2999</v>
      </c>
      <c r="F1445" s="8">
        <v>3595</v>
      </c>
      <c r="G1445" s="9">
        <v>0.17</v>
      </c>
      <c r="H1445" s="7">
        <v>4</v>
      </c>
      <c r="I1445" s="7">
        <v>178</v>
      </c>
      <c r="J1445" s="7" t="s">
        <v>5383</v>
      </c>
      <c r="K1445" s="7" t="s">
        <v>5384</v>
      </c>
    </row>
    <row r="1446" spans="1:11" x14ac:dyDescent="0.3">
      <c r="A1446" s="7" t="s">
        <v>5385</v>
      </c>
      <c r="B1446" s="7" t="s">
        <v>5386</v>
      </c>
      <c r="C1446" s="7"/>
      <c r="D1446" s="7" t="s">
        <v>5387</v>
      </c>
      <c r="E1446" s="7">
        <v>253</v>
      </c>
      <c r="F1446" s="7">
        <v>500</v>
      </c>
      <c r="G1446" s="9">
        <v>0.49</v>
      </c>
      <c r="H1446" s="7">
        <v>4.3</v>
      </c>
      <c r="I1446" s="8">
        <v>2664</v>
      </c>
      <c r="J1446" s="7" t="s">
        <v>5388</v>
      </c>
      <c r="K1446" s="7" t="s">
        <v>5389</v>
      </c>
    </row>
    <row r="1447" spans="1:11" x14ac:dyDescent="0.3">
      <c r="A1447" s="7" t="s">
        <v>5390</v>
      </c>
      <c r="B1447" s="7" t="s">
        <v>5391</v>
      </c>
      <c r="C1447" s="7"/>
      <c r="D1447" s="7" t="s">
        <v>4691</v>
      </c>
      <c r="E1447" s="7">
        <v>499</v>
      </c>
      <c r="F1447" s="7">
        <v>799</v>
      </c>
      <c r="G1447" s="9">
        <v>0.38</v>
      </c>
      <c r="H1447" s="7">
        <v>3.6</v>
      </c>
      <c r="I1447" s="7">
        <v>212</v>
      </c>
      <c r="J1447" s="7" t="s">
        <v>5392</v>
      </c>
      <c r="K1447" s="7" t="s">
        <v>5393</v>
      </c>
    </row>
    <row r="1448" spans="1:11" x14ac:dyDescent="0.3">
      <c r="A1448" s="7" t="s">
        <v>5394</v>
      </c>
      <c r="B1448" s="7" t="s">
        <v>5395</v>
      </c>
      <c r="C1448" s="7"/>
      <c r="D1448" s="7" t="s">
        <v>3634</v>
      </c>
      <c r="E1448" s="8">
        <v>1149</v>
      </c>
      <c r="F1448" s="8">
        <v>1899</v>
      </c>
      <c r="G1448" s="9">
        <v>0.39</v>
      </c>
      <c r="H1448" s="7">
        <v>3.5</v>
      </c>
      <c r="I1448" s="7">
        <v>24</v>
      </c>
      <c r="J1448" s="7" t="s">
        <v>5396</v>
      </c>
      <c r="K1448" s="7" t="s">
        <v>5397</v>
      </c>
    </row>
    <row r="1449" spans="1:11" x14ac:dyDescent="0.3">
      <c r="A1449" s="7" t="s">
        <v>5398</v>
      </c>
      <c r="B1449" s="7" t="s">
        <v>5399</v>
      </c>
      <c r="C1449" s="7"/>
      <c r="D1449" s="7" t="s">
        <v>3697</v>
      </c>
      <c r="E1449" s="7">
        <v>457</v>
      </c>
      <c r="F1449" s="7">
        <v>799</v>
      </c>
      <c r="G1449" s="9">
        <v>0.43</v>
      </c>
      <c r="H1449" s="7">
        <v>4.3</v>
      </c>
      <c r="I1449" s="8">
        <v>1868</v>
      </c>
      <c r="J1449" s="7" t="s">
        <v>5400</v>
      </c>
      <c r="K1449" s="7" t="s">
        <v>5401</v>
      </c>
    </row>
    <row r="1450" spans="1:11" x14ac:dyDescent="0.3">
      <c r="A1450" s="7" t="s">
        <v>5402</v>
      </c>
      <c r="B1450" s="7" t="s">
        <v>5403</v>
      </c>
      <c r="C1450" s="7"/>
      <c r="D1450" s="7" t="s">
        <v>4674</v>
      </c>
      <c r="E1450" s="7">
        <v>229</v>
      </c>
      <c r="F1450" s="7">
        <v>399</v>
      </c>
      <c r="G1450" s="9">
        <v>0.43</v>
      </c>
      <c r="H1450" s="7">
        <v>3.6</v>
      </c>
      <c r="I1450" s="7">
        <v>451</v>
      </c>
      <c r="J1450" s="7" t="s">
        <v>5404</v>
      </c>
      <c r="K1450" s="7" t="s">
        <v>5405</v>
      </c>
    </row>
    <row r="1451" spans="1:11" x14ac:dyDescent="0.3">
      <c r="A1451" s="7" t="s">
        <v>5406</v>
      </c>
      <c r="B1451" s="7" t="s">
        <v>5407</v>
      </c>
      <c r="C1451" s="7"/>
      <c r="D1451" s="7" t="s">
        <v>4087</v>
      </c>
      <c r="E1451" s="7">
        <v>199</v>
      </c>
      <c r="F1451" s="7">
        <v>699</v>
      </c>
      <c r="G1451" s="9">
        <v>0.72</v>
      </c>
      <c r="H1451" s="7">
        <v>2.9</v>
      </c>
      <c r="I1451" s="7">
        <v>159</v>
      </c>
      <c r="J1451" s="7" t="s">
        <v>5408</v>
      </c>
      <c r="K1451" s="7" t="s">
        <v>5409</v>
      </c>
    </row>
    <row r="1452" spans="1:11" x14ac:dyDescent="0.3">
      <c r="A1452" s="7" t="s">
        <v>5410</v>
      </c>
      <c r="B1452" s="7" t="s">
        <v>5411</v>
      </c>
      <c r="C1452" s="7"/>
      <c r="D1452" s="7" t="s">
        <v>5051</v>
      </c>
      <c r="E1452" s="7">
        <v>899</v>
      </c>
      <c r="F1452" s="8">
        <v>1999</v>
      </c>
      <c r="G1452" s="9">
        <v>0.55000000000000004</v>
      </c>
      <c r="H1452" s="7">
        <v>4.2</v>
      </c>
      <c r="I1452" s="7">
        <v>39</v>
      </c>
      <c r="J1452" s="7" t="s">
        <v>5412</v>
      </c>
      <c r="K1452" s="7" t="s">
        <v>5413</v>
      </c>
    </row>
    <row r="1453" spans="1:11" x14ac:dyDescent="0.3">
      <c r="A1453" s="7" t="s">
        <v>5414</v>
      </c>
      <c r="B1453" s="7" t="s">
        <v>5415</v>
      </c>
      <c r="C1453" s="7"/>
      <c r="D1453" s="7" t="s">
        <v>4386</v>
      </c>
      <c r="E1453" s="8">
        <v>1499</v>
      </c>
      <c r="F1453" s="8">
        <v>2199</v>
      </c>
      <c r="G1453" s="9">
        <v>0.32</v>
      </c>
      <c r="H1453" s="7">
        <v>4.4000000000000004</v>
      </c>
      <c r="I1453" s="8">
        <v>6531</v>
      </c>
      <c r="J1453" s="7" t="s">
        <v>5416</v>
      </c>
      <c r="K1453" s="7" t="s">
        <v>5417</v>
      </c>
    </row>
    <row r="1454" spans="1:11" x14ac:dyDescent="0.3">
      <c r="A1454" s="7" t="s">
        <v>5418</v>
      </c>
      <c r="B1454" s="7" t="s">
        <v>5419</v>
      </c>
      <c r="C1454" s="7"/>
      <c r="D1454" s="7" t="s">
        <v>3692</v>
      </c>
      <c r="E1454" s="7">
        <v>426</v>
      </c>
      <c r="F1454" s="7">
        <v>999</v>
      </c>
      <c r="G1454" s="9">
        <v>0.56999999999999995</v>
      </c>
      <c r="H1454" s="7">
        <v>4.0999999999999996</v>
      </c>
      <c r="I1454" s="7">
        <v>222</v>
      </c>
      <c r="J1454" s="7" t="s">
        <v>5420</v>
      </c>
      <c r="K1454" s="7" t="s">
        <v>5421</v>
      </c>
    </row>
    <row r="1455" spans="1:11" x14ac:dyDescent="0.3">
      <c r="A1455" s="7" t="s">
        <v>5422</v>
      </c>
      <c r="B1455" s="7" t="s">
        <v>5423</v>
      </c>
      <c r="C1455" s="7"/>
      <c r="D1455" s="7" t="s">
        <v>3639</v>
      </c>
      <c r="E1455" s="8">
        <v>2320</v>
      </c>
      <c r="F1455" s="8">
        <v>3290</v>
      </c>
      <c r="G1455" s="9">
        <v>0.28999999999999998</v>
      </c>
      <c r="H1455" s="7">
        <v>3.8</v>
      </c>
      <c r="I1455" s="7">
        <v>195</v>
      </c>
      <c r="J1455" s="7" t="s">
        <v>5424</v>
      </c>
      <c r="K1455" s="7" t="s">
        <v>5425</v>
      </c>
    </row>
    <row r="1456" spans="1:11" x14ac:dyDescent="0.3">
      <c r="A1456" s="7" t="s">
        <v>5426</v>
      </c>
      <c r="B1456" s="7" t="s">
        <v>5427</v>
      </c>
      <c r="C1456" s="7"/>
      <c r="D1456" s="7" t="s">
        <v>4348</v>
      </c>
      <c r="E1456" s="8">
        <v>1563</v>
      </c>
      <c r="F1456" s="8">
        <v>3098</v>
      </c>
      <c r="G1456" s="9">
        <v>0.5</v>
      </c>
      <c r="H1456" s="7">
        <v>3.5</v>
      </c>
      <c r="I1456" s="8">
        <v>2283</v>
      </c>
      <c r="J1456" s="7" t="s">
        <v>5428</v>
      </c>
      <c r="K1456" s="7" t="s">
        <v>5429</v>
      </c>
    </row>
    <row r="1457" spans="1:11" x14ac:dyDescent="0.3">
      <c r="A1457" s="7" t="s">
        <v>5430</v>
      </c>
      <c r="B1457" s="7" t="s">
        <v>5431</v>
      </c>
      <c r="C1457" s="7"/>
      <c r="D1457" s="7" t="s">
        <v>3634</v>
      </c>
      <c r="E1457" s="11">
        <v>3487.77</v>
      </c>
      <c r="F1457" s="8">
        <v>4990</v>
      </c>
      <c r="G1457" s="9">
        <v>0.3</v>
      </c>
      <c r="H1457" s="7">
        <v>4.0999999999999996</v>
      </c>
      <c r="I1457" s="8">
        <v>1127</v>
      </c>
      <c r="J1457" s="7" t="s">
        <v>5432</v>
      </c>
      <c r="K1457" s="7" t="s">
        <v>5433</v>
      </c>
    </row>
    <row r="1458" spans="1:11" x14ac:dyDescent="0.3">
      <c r="A1458" s="7" t="s">
        <v>5434</v>
      </c>
      <c r="B1458" s="7" t="s">
        <v>5435</v>
      </c>
      <c r="C1458" s="7"/>
      <c r="D1458" s="7" t="s">
        <v>3903</v>
      </c>
      <c r="E1458" s="7">
        <v>498</v>
      </c>
      <c r="F1458" s="8">
        <v>1200</v>
      </c>
      <c r="G1458" s="9">
        <v>0.59</v>
      </c>
      <c r="H1458" s="7">
        <v>3.2</v>
      </c>
      <c r="I1458" s="7">
        <v>113</v>
      </c>
      <c r="J1458" s="7" t="s">
        <v>5436</v>
      </c>
      <c r="K1458" s="7" t="s">
        <v>5437</v>
      </c>
    </row>
    <row r="1459" spans="1:11" x14ac:dyDescent="0.3">
      <c r="A1459" s="7" t="s">
        <v>5438</v>
      </c>
      <c r="B1459" s="7" t="s">
        <v>5439</v>
      </c>
      <c r="C1459" s="7"/>
      <c r="D1459" s="7" t="s">
        <v>3629</v>
      </c>
      <c r="E1459" s="8">
        <v>2695</v>
      </c>
      <c r="F1459" s="8">
        <v>2695</v>
      </c>
      <c r="G1459" s="9">
        <v>0</v>
      </c>
      <c r="H1459" s="7">
        <v>4.4000000000000004</v>
      </c>
      <c r="I1459" s="8">
        <v>2518</v>
      </c>
      <c r="J1459" s="7" t="s">
        <v>5440</v>
      </c>
      <c r="K1459" s="7" t="s">
        <v>5441</v>
      </c>
    </row>
    <row r="1460" spans="1:11" x14ac:dyDescent="0.3">
      <c r="A1460" s="7" t="s">
        <v>5442</v>
      </c>
      <c r="B1460" s="7" t="s">
        <v>5443</v>
      </c>
      <c r="C1460" s="7"/>
      <c r="D1460" s="7" t="s">
        <v>3634</v>
      </c>
      <c r="E1460" s="7">
        <v>949</v>
      </c>
      <c r="F1460" s="8">
        <v>2299</v>
      </c>
      <c r="G1460" s="9">
        <v>0.59</v>
      </c>
      <c r="H1460" s="7">
        <v>3.6</v>
      </c>
      <c r="I1460" s="7">
        <v>550</v>
      </c>
      <c r="J1460" s="7" t="s">
        <v>5444</v>
      </c>
      <c r="K1460" s="7" t="s">
        <v>5445</v>
      </c>
    </row>
    <row r="1461" spans="1:11" x14ac:dyDescent="0.3">
      <c r="A1461" s="7" t="s">
        <v>5446</v>
      </c>
      <c r="B1461" s="7" t="s">
        <v>5447</v>
      </c>
      <c r="C1461" s="7"/>
      <c r="D1461" s="7" t="s">
        <v>3644</v>
      </c>
      <c r="E1461" s="7">
        <v>199</v>
      </c>
      <c r="F1461" s="7">
        <v>999</v>
      </c>
      <c r="G1461" s="9">
        <v>0.8</v>
      </c>
      <c r="H1461" s="7">
        <v>3.1</v>
      </c>
      <c r="I1461" s="7">
        <v>2</v>
      </c>
      <c r="J1461" s="7" t="s">
        <v>5448</v>
      </c>
      <c r="K1461" s="7" t="s">
        <v>5449</v>
      </c>
    </row>
    <row r="1462" spans="1:11" x14ac:dyDescent="0.3">
      <c r="A1462" s="7" t="s">
        <v>5450</v>
      </c>
      <c r="B1462" s="7" t="s">
        <v>5451</v>
      </c>
      <c r="C1462" s="7"/>
      <c r="D1462" s="7" t="s">
        <v>4087</v>
      </c>
      <c r="E1462" s="7">
        <v>379</v>
      </c>
      <c r="F1462" s="7">
        <v>919</v>
      </c>
      <c r="G1462" s="9">
        <v>0.59</v>
      </c>
      <c r="H1462" s="7">
        <v>4</v>
      </c>
      <c r="I1462" s="8">
        <v>1090</v>
      </c>
      <c r="J1462" s="7" t="s">
        <v>5452</v>
      </c>
      <c r="K1462" s="7" t="s">
        <v>5453</v>
      </c>
    </row>
    <row r="1463" spans="1:11" x14ac:dyDescent="0.3">
      <c r="A1463" s="7" t="s">
        <v>5454</v>
      </c>
      <c r="B1463" s="7" t="s">
        <v>5455</v>
      </c>
      <c r="C1463" s="7"/>
      <c r="D1463" s="7" t="s">
        <v>4113</v>
      </c>
      <c r="E1463" s="8">
        <v>2280</v>
      </c>
      <c r="F1463" s="8">
        <v>3045</v>
      </c>
      <c r="G1463" s="9">
        <v>0.25</v>
      </c>
      <c r="H1463" s="7">
        <v>4.0999999999999996</v>
      </c>
      <c r="I1463" s="8">
        <v>4118</v>
      </c>
      <c r="J1463" s="7" t="s">
        <v>5456</v>
      </c>
      <c r="K1463" s="7" t="s">
        <v>5457</v>
      </c>
    </row>
    <row r="1464" spans="1:11" x14ac:dyDescent="0.3">
      <c r="A1464" s="7" t="s">
        <v>5458</v>
      </c>
      <c r="B1464" s="7" t="s">
        <v>5459</v>
      </c>
      <c r="C1464" s="7"/>
      <c r="D1464" s="7" t="s">
        <v>4023</v>
      </c>
      <c r="E1464" s="8">
        <v>2219</v>
      </c>
      <c r="F1464" s="8">
        <v>3080</v>
      </c>
      <c r="G1464" s="9">
        <v>0.28000000000000003</v>
      </c>
      <c r="H1464" s="7">
        <v>3.6</v>
      </c>
      <c r="I1464" s="7">
        <v>468</v>
      </c>
      <c r="J1464" s="7" t="s">
        <v>5460</v>
      </c>
      <c r="K1464" s="7" t="s">
        <v>5461</v>
      </c>
    </row>
    <row r="1465" spans="1:11" x14ac:dyDescent="0.3">
      <c r="A1465" s="7" t="s">
        <v>5462</v>
      </c>
      <c r="B1465" s="7" t="s">
        <v>5463</v>
      </c>
      <c r="C1465" s="7"/>
      <c r="D1465" s="7" t="s">
        <v>4069</v>
      </c>
      <c r="E1465" s="8">
        <v>1399</v>
      </c>
      <c r="F1465" s="8">
        <v>1890</v>
      </c>
      <c r="G1465" s="9">
        <v>0.26</v>
      </c>
      <c r="H1465" s="7">
        <v>4</v>
      </c>
      <c r="I1465" s="8">
        <v>8031</v>
      </c>
      <c r="J1465" s="7" t="s">
        <v>5464</v>
      </c>
      <c r="K1465" s="7" t="s">
        <v>5465</v>
      </c>
    </row>
    <row r="1466" spans="1:11" x14ac:dyDescent="0.3">
      <c r="A1466" s="7" t="s">
        <v>5466</v>
      </c>
      <c r="B1466" s="7" t="s">
        <v>5467</v>
      </c>
      <c r="C1466" s="7"/>
      <c r="D1466" s="7" t="s">
        <v>3850</v>
      </c>
      <c r="E1466" s="8">
        <v>2863</v>
      </c>
      <c r="F1466" s="8">
        <v>3690</v>
      </c>
      <c r="G1466" s="9">
        <v>0.22</v>
      </c>
      <c r="H1466" s="7">
        <v>4.3</v>
      </c>
      <c r="I1466" s="8">
        <v>6987</v>
      </c>
      <c r="J1466" s="7" t="s">
        <v>5468</v>
      </c>
      <c r="K1466" s="7" t="s">
        <v>5469</v>
      </c>
    </row>
  </sheetData>
  <autoFilter ref="D1:D1466" xr:uid="{2A3F882E-0FC4-4C3B-9273-A74DEA934A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R1466"/>
  <sheetViews>
    <sheetView topLeftCell="D1" workbookViewId="0">
      <selection activeCell="I285" sqref="I285"/>
    </sheetView>
  </sheetViews>
  <sheetFormatPr defaultColWidth="11.5" defaultRowHeight="15.75" customHeight="1" x14ac:dyDescent="0.3"/>
  <cols>
    <col min="1" max="1" width="13.3984375" bestFit="1" customWidth="1"/>
    <col min="2" max="2" width="219.59765625" bestFit="1" customWidth="1"/>
    <col min="3" max="3" width="108.19921875" customWidth="1"/>
    <col min="4" max="4" width="115.09765625" bestFit="1" customWidth="1"/>
    <col min="5" max="5" width="18" bestFit="1" customWidth="1"/>
    <col min="6" max="6" width="13.19921875" bestFit="1" customWidth="1"/>
    <col min="7" max="7" width="21.69921875" bestFit="1" customWidth="1"/>
    <col min="8" max="8" width="6.59765625" bestFit="1" customWidth="1"/>
    <col min="9" max="9" width="22.5" customWidth="1"/>
    <col min="10" max="10" width="14.09765625" style="4" bestFit="1" customWidth="1"/>
    <col min="11" max="12" width="255.59765625" bestFit="1" customWidth="1"/>
    <col min="13" max="13" width="122" bestFit="1" customWidth="1"/>
    <col min="14" max="14" width="130.69921875" bestFit="1" customWidth="1"/>
    <col min="15" max="15" width="255.59765625" bestFit="1" customWidth="1"/>
    <col min="17" max="17" width="107.3984375" bestFit="1" customWidth="1"/>
    <col min="18" max="18" width="179.19921875" bestFit="1" customWidth="1"/>
  </cols>
  <sheetData>
    <row r="1" spans="1:18" ht="18" x14ac:dyDescent="0.35">
      <c r="A1" s="5" t="s">
        <v>0</v>
      </c>
      <c r="B1" s="5" t="s">
        <v>1</v>
      </c>
      <c r="C1" s="5" t="s">
        <v>2</v>
      </c>
      <c r="D1" s="5" t="s">
        <v>3</v>
      </c>
      <c r="E1" s="5" t="s">
        <v>4</v>
      </c>
      <c r="F1" s="5" t="s">
        <v>5</v>
      </c>
      <c r="G1" s="5" t="s">
        <v>6</v>
      </c>
      <c r="H1" s="5" t="s">
        <v>7</v>
      </c>
      <c r="I1" s="5"/>
      <c r="J1" s="6" t="s">
        <v>8</v>
      </c>
      <c r="K1" s="5" t="s">
        <v>5470</v>
      </c>
      <c r="L1" s="5" t="s">
        <v>5471</v>
      </c>
      <c r="M1" s="5" t="s">
        <v>5472</v>
      </c>
      <c r="N1" s="5" t="s">
        <v>5473</v>
      </c>
      <c r="O1" s="5" t="s">
        <v>9</v>
      </c>
      <c r="P1" s="5" t="s">
        <v>10</v>
      </c>
      <c r="Q1" s="5" t="s">
        <v>5474</v>
      </c>
      <c r="R1" s="5" t="s">
        <v>5475</v>
      </c>
    </row>
    <row r="2" spans="1:18" ht="15.6" x14ac:dyDescent="0.3">
      <c r="A2" t="s">
        <v>11</v>
      </c>
      <c r="B2" t="s">
        <v>12</v>
      </c>
      <c r="C2" t="str">
        <f>_xlfn.TEXTBEFORE(B2, "Cable") &amp; "Cable"</f>
        <v>Wayona Nylon Braided USB to Lightning Fast Charging and Data Sync Cable</v>
      </c>
      <c r="D2" t="s">
        <v>14</v>
      </c>
      <c r="E2">
        <v>399</v>
      </c>
      <c r="F2" s="2">
        <v>1099</v>
      </c>
      <c r="G2" s="1">
        <v>0.64</v>
      </c>
      <c r="H2">
        <v>4.2</v>
      </c>
      <c r="I2">
        <f>COUNTBLANK(J2845)</f>
        <v>1</v>
      </c>
      <c r="J2" s="4">
        <v>24269</v>
      </c>
      <c r="K2" t="s">
        <v>5476</v>
      </c>
      <c r="L2" t="s">
        <v>5477</v>
      </c>
      <c r="M2" t="s">
        <v>5478</v>
      </c>
      <c r="N2" t="s">
        <v>5479</v>
      </c>
      <c r="O2" t="s">
        <v>15</v>
      </c>
      <c r="P2" t="s">
        <v>16</v>
      </c>
      <c r="Q2" t="s">
        <v>5480</v>
      </c>
      <c r="R2" t="s">
        <v>5481</v>
      </c>
    </row>
    <row r="3" spans="1:18" ht="15.6" x14ac:dyDescent="0.3">
      <c r="A3" t="s">
        <v>17</v>
      </c>
      <c r="B3" t="s">
        <v>18</v>
      </c>
      <c r="C3" t="str">
        <f t="shared" ref="C3:C9" si="0">_xlfn.TEXTBEFORE(B3, "Cable") &amp; "Cable"</f>
        <v>Ambrane Unbreakable 60W / 3A Fast Charging 1.5m Braided Type C Cable</v>
      </c>
      <c r="D3" t="s">
        <v>14</v>
      </c>
      <c r="E3">
        <v>199</v>
      </c>
      <c r="F3">
        <v>349</v>
      </c>
      <c r="G3" s="1">
        <v>0.43</v>
      </c>
      <c r="H3">
        <v>4</v>
      </c>
      <c r="J3" s="4">
        <v>43994</v>
      </c>
      <c r="K3" t="s">
        <v>5482</v>
      </c>
      <c r="L3" t="s">
        <v>5483</v>
      </c>
      <c r="M3" t="s">
        <v>5484</v>
      </c>
      <c r="N3" t="s">
        <v>5485</v>
      </c>
      <c r="O3" t="s">
        <v>20</v>
      </c>
      <c r="P3" t="s">
        <v>21</v>
      </c>
      <c r="Q3" t="s">
        <v>5486</v>
      </c>
      <c r="R3" t="s">
        <v>5487</v>
      </c>
    </row>
    <row r="4" spans="1:18" ht="15.6" x14ac:dyDescent="0.3">
      <c r="A4" t="s">
        <v>22</v>
      </c>
      <c r="B4" t="s">
        <v>23</v>
      </c>
      <c r="C4" t="str">
        <f t="shared" si="0"/>
        <v>Sounce Fast Phone Charging Cable</v>
      </c>
      <c r="D4" t="s">
        <v>14</v>
      </c>
      <c r="E4">
        <v>199</v>
      </c>
      <c r="F4" s="2">
        <v>1899</v>
      </c>
      <c r="G4" s="1">
        <v>0.9</v>
      </c>
      <c r="H4">
        <v>3.9</v>
      </c>
      <c r="J4" s="4">
        <v>7928</v>
      </c>
      <c r="K4" t="s">
        <v>5488</v>
      </c>
      <c r="L4" t="s">
        <v>5489</v>
      </c>
      <c r="M4" t="s">
        <v>5490</v>
      </c>
      <c r="N4" t="s">
        <v>5491</v>
      </c>
      <c r="O4" t="s">
        <v>25</v>
      </c>
      <c r="P4" t="s">
        <v>26</v>
      </c>
      <c r="Q4" t="s">
        <v>5492</v>
      </c>
      <c r="R4" t="s">
        <v>5493</v>
      </c>
    </row>
    <row r="5" spans="1:18" ht="15.6" x14ac:dyDescent="0.3">
      <c r="A5" t="s">
        <v>27</v>
      </c>
      <c r="B5" t="s">
        <v>28</v>
      </c>
      <c r="C5" t="str">
        <f t="shared" si="0"/>
        <v>boAt Deuce USB 300 2 in 1 Type-C &amp; Micro USB Stress Resistant, Tangle-Free, Sturdy Cable</v>
      </c>
      <c r="D5" t="s">
        <v>14</v>
      </c>
      <c r="E5">
        <v>329</v>
      </c>
      <c r="F5">
        <v>699</v>
      </c>
      <c r="G5" s="1">
        <v>0.53</v>
      </c>
      <c r="H5">
        <v>4.2</v>
      </c>
      <c r="J5" s="4">
        <v>94363</v>
      </c>
      <c r="K5" t="s">
        <v>5494</v>
      </c>
      <c r="L5" t="s">
        <v>5495</v>
      </c>
      <c r="M5" t="s">
        <v>5496</v>
      </c>
      <c r="N5" t="s">
        <v>5497</v>
      </c>
      <c r="O5" t="s">
        <v>30</v>
      </c>
      <c r="P5" t="s">
        <v>31</v>
      </c>
      <c r="Q5" t="s">
        <v>5498</v>
      </c>
      <c r="R5" t="s">
        <v>5499</v>
      </c>
    </row>
    <row r="6" spans="1:18" ht="15.6" x14ac:dyDescent="0.3">
      <c r="A6" t="s">
        <v>32</v>
      </c>
      <c r="B6" t="s">
        <v>33</v>
      </c>
      <c r="C6" t="str">
        <f t="shared" si="0"/>
        <v>Portronics Konnect L 1.2M Fast Charging 3A 8 Pin USB Cable</v>
      </c>
      <c r="D6" t="s">
        <v>14</v>
      </c>
      <c r="E6">
        <v>154</v>
      </c>
      <c r="F6">
        <v>399</v>
      </c>
      <c r="G6" s="1">
        <v>0.61</v>
      </c>
      <c r="H6">
        <v>4.2</v>
      </c>
      <c r="J6" s="4">
        <v>16905</v>
      </c>
      <c r="K6" t="s">
        <v>5500</v>
      </c>
      <c r="L6" t="s">
        <v>5501</v>
      </c>
      <c r="M6" t="s">
        <v>5502</v>
      </c>
      <c r="N6" t="s">
        <v>5503</v>
      </c>
      <c r="O6" t="s">
        <v>35</v>
      </c>
      <c r="P6" t="s">
        <v>36</v>
      </c>
      <c r="Q6" t="s">
        <v>5504</v>
      </c>
      <c r="R6" t="s">
        <v>5505</v>
      </c>
    </row>
    <row r="7" spans="1:18" ht="15.6" x14ac:dyDescent="0.3">
      <c r="A7" t="s">
        <v>37</v>
      </c>
      <c r="B7" t="s">
        <v>38</v>
      </c>
      <c r="C7" t="str">
        <f t="shared" si="0"/>
        <v>pTron Solero TB301 3A Type-C Data and Fast Charging Cable</v>
      </c>
      <c r="D7" t="s">
        <v>14</v>
      </c>
      <c r="E7">
        <v>149</v>
      </c>
      <c r="F7" s="2">
        <v>1000</v>
      </c>
      <c r="G7" s="1">
        <v>0.85</v>
      </c>
      <c r="H7">
        <v>3.9</v>
      </c>
      <c r="J7" s="4">
        <v>24871</v>
      </c>
      <c r="K7" t="s">
        <v>5506</v>
      </c>
      <c r="L7" t="s">
        <v>5507</v>
      </c>
      <c r="M7" t="s">
        <v>5508</v>
      </c>
      <c r="N7" t="s">
        <v>5509</v>
      </c>
      <c r="O7" t="s">
        <v>40</v>
      </c>
      <c r="P7" t="s">
        <v>41</v>
      </c>
      <c r="Q7" t="s">
        <v>5510</v>
      </c>
      <c r="R7" t="s">
        <v>5511</v>
      </c>
    </row>
    <row r="8" spans="1:18" ht="15.6" x14ac:dyDescent="0.3">
      <c r="A8" t="s">
        <v>42</v>
      </c>
      <c r="B8" t="s">
        <v>43</v>
      </c>
      <c r="C8" t="str">
        <f t="shared" si="0"/>
        <v>boAt Micro USB 55 Tangle-free, Sturdy Micro USB Cable</v>
      </c>
      <c r="D8" t="s">
        <v>14</v>
      </c>
      <c r="E8">
        <v>176.63</v>
      </c>
      <c r="F8">
        <v>499</v>
      </c>
      <c r="G8" s="1">
        <v>0.65</v>
      </c>
      <c r="H8">
        <v>4.0999999999999996</v>
      </c>
      <c r="J8" s="4">
        <v>15188</v>
      </c>
      <c r="K8" t="s">
        <v>5512</v>
      </c>
      <c r="L8" t="s">
        <v>5513</v>
      </c>
      <c r="M8" t="s">
        <v>5514</v>
      </c>
      <c r="N8" t="s">
        <v>5515</v>
      </c>
      <c r="O8" t="s">
        <v>45</v>
      </c>
      <c r="P8" t="s">
        <v>46</v>
      </c>
      <c r="Q8" t="s">
        <v>5516</v>
      </c>
      <c r="R8" t="s">
        <v>5517</v>
      </c>
    </row>
    <row r="9" spans="1:18" ht="15.6" x14ac:dyDescent="0.3">
      <c r="A9" t="s">
        <v>47</v>
      </c>
      <c r="B9" t="s">
        <v>48</v>
      </c>
      <c r="C9" t="str">
        <f t="shared" si="0"/>
        <v>MI Usb Type-C Cable</v>
      </c>
      <c r="D9" t="s">
        <v>14</v>
      </c>
      <c r="E9">
        <v>229</v>
      </c>
      <c r="F9">
        <v>299</v>
      </c>
      <c r="G9" s="1">
        <v>0.23</v>
      </c>
      <c r="H9">
        <v>4.3</v>
      </c>
      <c r="J9" s="4">
        <v>30411</v>
      </c>
      <c r="K9" t="s">
        <v>5518</v>
      </c>
      <c r="L9" t="s">
        <v>5519</v>
      </c>
      <c r="M9" t="s">
        <v>5520</v>
      </c>
      <c r="N9" t="s">
        <v>5521</v>
      </c>
      <c r="O9" t="s">
        <v>50</v>
      </c>
      <c r="P9" t="s">
        <v>51</v>
      </c>
      <c r="Q9" t="s">
        <v>5522</v>
      </c>
      <c r="R9" t="s">
        <v>5523</v>
      </c>
    </row>
    <row r="10" spans="1:18" ht="15.6" x14ac:dyDescent="0.3">
      <c r="A10" t="s">
        <v>52</v>
      </c>
      <c r="B10" t="s">
        <v>53</v>
      </c>
      <c r="D10" t="s">
        <v>54</v>
      </c>
      <c r="E10">
        <v>499</v>
      </c>
      <c r="F10">
        <v>999</v>
      </c>
      <c r="G10" s="1">
        <v>0.5</v>
      </c>
      <c r="H10">
        <v>4.2</v>
      </c>
      <c r="J10" s="4">
        <v>179691</v>
      </c>
      <c r="K10" t="s">
        <v>5524</v>
      </c>
      <c r="L10" t="s">
        <v>5525</v>
      </c>
      <c r="M10" t="s">
        <v>5526</v>
      </c>
      <c r="N10" t="s">
        <v>5527</v>
      </c>
      <c r="O10" t="s">
        <v>55</v>
      </c>
      <c r="P10" t="s">
        <v>56</v>
      </c>
      <c r="Q10" t="s">
        <v>5528</v>
      </c>
      <c r="R10" t="s">
        <v>5529</v>
      </c>
    </row>
    <row r="11" spans="1:18" ht="15.6" x14ac:dyDescent="0.3">
      <c r="A11" t="s">
        <v>57</v>
      </c>
      <c r="B11" t="s">
        <v>58</v>
      </c>
      <c r="C11" t="str">
        <f t="shared" ref="C11:C13" si="1">_xlfn.TEXTBEFORE(B11, "Cable") &amp; "Cable"</f>
        <v>Ambrane Unbreakable 60W / 3A Fast Charging 1.5m Braided Micro USB Cable</v>
      </c>
      <c r="D11" t="s">
        <v>14</v>
      </c>
      <c r="E11">
        <v>199</v>
      </c>
      <c r="F11">
        <v>299</v>
      </c>
      <c r="G11" s="1">
        <v>0.33</v>
      </c>
      <c r="H11">
        <v>4</v>
      </c>
      <c r="J11" s="4">
        <v>43994</v>
      </c>
      <c r="K11" t="s">
        <v>5530</v>
      </c>
      <c r="L11" t="s">
        <v>5483</v>
      </c>
      <c r="M11" t="s">
        <v>5484</v>
      </c>
      <c r="N11" t="s">
        <v>5485</v>
      </c>
      <c r="O11" t="s">
        <v>20</v>
      </c>
      <c r="P11" t="s">
        <v>21</v>
      </c>
      <c r="Q11" t="s">
        <v>5531</v>
      </c>
      <c r="R11" t="s">
        <v>5532</v>
      </c>
    </row>
    <row r="12" spans="1:18" ht="15.6" x14ac:dyDescent="0.3">
      <c r="A12" t="s">
        <v>60</v>
      </c>
      <c r="B12" t="s">
        <v>61</v>
      </c>
      <c r="C12" t="str">
        <f t="shared" si="1"/>
        <v>Portronics Konnect L POR-1081 Fast Charging 3A Type-C Cable</v>
      </c>
      <c r="D12" t="s">
        <v>14</v>
      </c>
      <c r="E12">
        <v>154</v>
      </c>
      <c r="F12">
        <v>339</v>
      </c>
      <c r="G12" s="1">
        <v>0.55000000000000004</v>
      </c>
      <c r="H12">
        <v>4.3</v>
      </c>
      <c r="J12" s="4">
        <v>13391</v>
      </c>
      <c r="K12" t="s">
        <v>5533</v>
      </c>
      <c r="L12" t="s">
        <v>5534</v>
      </c>
      <c r="M12" t="s">
        <v>5535</v>
      </c>
      <c r="N12" t="s">
        <v>5536</v>
      </c>
      <c r="O12" t="s">
        <v>63</v>
      </c>
      <c r="P12" t="s">
        <v>64</v>
      </c>
      <c r="Q12" t="s">
        <v>5537</v>
      </c>
      <c r="R12" t="s">
        <v>5538</v>
      </c>
    </row>
    <row r="13" spans="1:18" ht="15.6" x14ac:dyDescent="0.3">
      <c r="A13" t="s">
        <v>65</v>
      </c>
      <c r="B13" t="s">
        <v>66</v>
      </c>
      <c r="C13" t="str">
        <f t="shared" si="1"/>
        <v>boAt Rugged v3 Extra Tough Unbreakable Braided Micro USB Cable</v>
      </c>
      <c r="D13" t="s">
        <v>14</v>
      </c>
      <c r="E13">
        <v>299</v>
      </c>
      <c r="F13">
        <v>799</v>
      </c>
      <c r="G13" s="1">
        <v>0.63</v>
      </c>
      <c r="H13">
        <v>4.2</v>
      </c>
      <c r="J13" s="4">
        <v>94363</v>
      </c>
      <c r="K13" t="s">
        <v>5539</v>
      </c>
      <c r="L13" t="s">
        <v>5495</v>
      </c>
      <c r="M13" t="s">
        <v>5496</v>
      </c>
      <c r="N13" t="s">
        <v>5497</v>
      </c>
      <c r="O13" t="s">
        <v>30</v>
      </c>
      <c r="P13" t="s">
        <v>31</v>
      </c>
      <c r="Q13" t="s">
        <v>5540</v>
      </c>
      <c r="R13" t="s">
        <v>5541</v>
      </c>
    </row>
    <row r="14" spans="1:18" ht="15.6" x14ac:dyDescent="0.3">
      <c r="A14" t="s">
        <v>68</v>
      </c>
      <c r="B14" t="s">
        <v>69</v>
      </c>
      <c r="D14" t="s">
        <v>70</v>
      </c>
      <c r="E14">
        <v>219</v>
      </c>
      <c r="F14">
        <v>700</v>
      </c>
      <c r="G14" s="1">
        <v>0.69</v>
      </c>
      <c r="H14">
        <v>4.4000000000000004</v>
      </c>
      <c r="J14" s="4">
        <v>426973</v>
      </c>
      <c r="K14" t="s">
        <v>5542</v>
      </c>
      <c r="L14" t="s">
        <v>5543</v>
      </c>
      <c r="M14" t="s">
        <v>5544</v>
      </c>
      <c r="N14" t="s">
        <v>5545</v>
      </c>
      <c r="O14" t="s">
        <v>71</v>
      </c>
      <c r="P14" t="s">
        <v>72</v>
      </c>
      <c r="Q14" t="s">
        <v>5546</v>
      </c>
      <c r="R14" t="s">
        <v>5547</v>
      </c>
    </row>
    <row r="15" spans="1:18" ht="15.6" x14ac:dyDescent="0.3">
      <c r="A15" t="s">
        <v>73</v>
      </c>
      <c r="B15" t="s">
        <v>74</v>
      </c>
      <c r="C15" t="str">
        <f t="shared" ref="C15:C17" si="2">_xlfn.TEXTBEFORE(B15, "Cable") &amp; "Cable"</f>
        <v>Portronics Konnect CL 20W POR-1067 Type-C to 8 Pin USB 1.2M Cable</v>
      </c>
      <c r="D15" t="s">
        <v>14</v>
      </c>
      <c r="E15">
        <v>350</v>
      </c>
      <c r="F15">
        <v>899</v>
      </c>
      <c r="G15" s="1">
        <v>0.61</v>
      </c>
      <c r="H15">
        <v>4.2</v>
      </c>
      <c r="J15" s="4">
        <v>2262</v>
      </c>
      <c r="K15" t="s">
        <v>5548</v>
      </c>
      <c r="L15" t="s">
        <v>5549</v>
      </c>
      <c r="M15" t="s">
        <v>5550</v>
      </c>
      <c r="N15" t="s">
        <v>5551</v>
      </c>
      <c r="O15" t="s">
        <v>76</v>
      </c>
      <c r="P15" t="s">
        <v>77</v>
      </c>
      <c r="Q15" t="s">
        <v>5552</v>
      </c>
      <c r="R15" t="s">
        <v>5553</v>
      </c>
    </row>
    <row r="16" spans="1:18" ht="15.6" x14ac:dyDescent="0.3">
      <c r="A16" t="s">
        <v>78</v>
      </c>
      <c r="B16" t="s">
        <v>79</v>
      </c>
      <c r="C16" t="str">
        <f t="shared" si="2"/>
        <v>Portronics Konnect L 1.2M POR-1401 Fast Charging 3A 8 Pin USB Cable</v>
      </c>
      <c r="D16" t="s">
        <v>14</v>
      </c>
      <c r="E16">
        <v>159</v>
      </c>
      <c r="F16">
        <v>399</v>
      </c>
      <c r="G16" s="1">
        <v>0.6</v>
      </c>
      <c r="H16">
        <v>4.0999999999999996</v>
      </c>
      <c r="J16" s="4">
        <v>4768</v>
      </c>
      <c r="K16" t="s">
        <v>5500</v>
      </c>
      <c r="L16" t="s">
        <v>5554</v>
      </c>
      <c r="M16" t="s">
        <v>5555</v>
      </c>
      <c r="N16" t="s">
        <v>5556</v>
      </c>
      <c r="O16" t="s">
        <v>81</v>
      </c>
      <c r="P16" t="s">
        <v>82</v>
      </c>
      <c r="Q16" t="s">
        <v>5557</v>
      </c>
      <c r="R16" t="s">
        <v>5558</v>
      </c>
    </row>
    <row r="17" spans="1:18" ht="15.6" x14ac:dyDescent="0.3">
      <c r="A17" t="s">
        <v>83</v>
      </c>
      <c r="B17" t="s">
        <v>84</v>
      </c>
      <c r="C17" t="str">
        <f t="shared" si="2"/>
        <v>MI Braided USB Type-C Cable</v>
      </c>
      <c r="D17" t="s">
        <v>14</v>
      </c>
      <c r="E17">
        <v>349</v>
      </c>
      <c r="F17">
        <v>399</v>
      </c>
      <c r="G17" s="1">
        <v>0.13</v>
      </c>
      <c r="H17">
        <v>4.4000000000000004</v>
      </c>
      <c r="J17" s="4">
        <v>18757</v>
      </c>
      <c r="K17" t="s">
        <v>5559</v>
      </c>
      <c r="L17" t="s">
        <v>5560</v>
      </c>
      <c r="M17" t="s">
        <v>5561</v>
      </c>
      <c r="N17" t="s">
        <v>5562</v>
      </c>
      <c r="O17" t="s">
        <v>86</v>
      </c>
      <c r="P17" t="s">
        <v>87</v>
      </c>
      <c r="Q17" t="s">
        <v>5563</v>
      </c>
      <c r="R17" t="s">
        <v>5564</v>
      </c>
    </row>
    <row r="18" spans="1:18" ht="15.6" x14ac:dyDescent="0.3">
      <c r="A18" t="s">
        <v>88</v>
      </c>
      <c r="B18" t="s">
        <v>89</v>
      </c>
      <c r="D18" t="s">
        <v>90</v>
      </c>
      <c r="E18" s="2">
        <v>13999</v>
      </c>
      <c r="F18" s="2">
        <v>24999</v>
      </c>
      <c r="G18" s="1">
        <v>0.44</v>
      </c>
      <c r="H18">
        <v>4.2</v>
      </c>
      <c r="J18" s="4">
        <v>32840</v>
      </c>
      <c r="K18" t="s">
        <v>5565</v>
      </c>
      <c r="L18" t="s">
        <v>5566</v>
      </c>
      <c r="M18" t="s">
        <v>5567</v>
      </c>
      <c r="N18" t="s">
        <v>5568</v>
      </c>
      <c r="O18" t="s">
        <v>91</v>
      </c>
      <c r="P18" t="s">
        <v>92</v>
      </c>
      <c r="Q18" t="s">
        <v>5569</v>
      </c>
      <c r="R18" t="s">
        <v>5570</v>
      </c>
    </row>
    <row r="19" spans="1:18" ht="15.6" x14ac:dyDescent="0.3">
      <c r="A19" t="s">
        <v>93</v>
      </c>
      <c r="B19" t="s">
        <v>94</v>
      </c>
      <c r="C19" t="str">
        <f t="shared" ref="C19:C20" si="3">_xlfn.TEXTBEFORE(B19, "Cable") &amp; "Cable"</f>
        <v>Ambrane Unbreakable 60W / 3A Fast Charging 1.5m Braided Type C to Type C Cable</v>
      </c>
      <c r="D19" t="s">
        <v>14</v>
      </c>
      <c r="E19">
        <v>249</v>
      </c>
      <c r="F19">
        <v>399</v>
      </c>
      <c r="G19" s="1">
        <v>0.38</v>
      </c>
      <c r="H19">
        <v>4</v>
      </c>
      <c r="J19" s="4">
        <v>43994</v>
      </c>
      <c r="K19" t="s">
        <v>5571</v>
      </c>
      <c r="L19" t="s">
        <v>5483</v>
      </c>
      <c r="M19" t="s">
        <v>5484</v>
      </c>
      <c r="N19" t="s">
        <v>5485</v>
      </c>
      <c r="O19" t="s">
        <v>20</v>
      </c>
      <c r="P19" t="s">
        <v>21</v>
      </c>
      <c r="Q19" t="s">
        <v>5572</v>
      </c>
      <c r="R19" t="s">
        <v>5573</v>
      </c>
    </row>
    <row r="20" spans="1:18" ht="15.6" x14ac:dyDescent="0.3">
      <c r="A20" t="s">
        <v>96</v>
      </c>
      <c r="B20" t="s">
        <v>97</v>
      </c>
      <c r="C20" t="str">
        <f t="shared" si="3"/>
        <v>boAt Type C A325 Tangle-free, Sturdy Type C Cable</v>
      </c>
      <c r="D20" t="s">
        <v>14</v>
      </c>
      <c r="E20">
        <v>199</v>
      </c>
      <c r="F20">
        <v>499</v>
      </c>
      <c r="G20" s="1">
        <v>0.6</v>
      </c>
      <c r="H20">
        <v>4.0999999999999996</v>
      </c>
      <c r="J20" s="4">
        <v>13045</v>
      </c>
      <c r="K20" t="s">
        <v>5574</v>
      </c>
      <c r="L20" t="s">
        <v>5575</v>
      </c>
      <c r="M20" t="s">
        <v>5576</v>
      </c>
      <c r="N20" t="s">
        <v>5577</v>
      </c>
      <c r="O20" t="s">
        <v>99</v>
      </c>
      <c r="P20" t="s">
        <v>100</v>
      </c>
      <c r="Q20" t="s">
        <v>5578</v>
      </c>
      <c r="R20" t="s">
        <v>5579</v>
      </c>
    </row>
    <row r="21" spans="1:18" ht="15.6" x14ac:dyDescent="0.3">
      <c r="A21" t="s">
        <v>101</v>
      </c>
      <c r="B21" t="s">
        <v>102</v>
      </c>
      <c r="D21" t="s">
        <v>90</v>
      </c>
      <c r="E21" s="2">
        <v>13490</v>
      </c>
      <c r="F21" s="2">
        <v>21990</v>
      </c>
      <c r="G21" s="1">
        <v>0.39</v>
      </c>
      <c r="H21">
        <v>4.3</v>
      </c>
      <c r="J21" s="4">
        <v>11976</v>
      </c>
      <c r="K21" t="s">
        <v>5580</v>
      </c>
      <c r="L21" t="s">
        <v>5581</v>
      </c>
      <c r="M21" t="s">
        <v>5582</v>
      </c>
      <c r="N21" t="s">
        <v>5583</v>
      </c>
      <c r="O21" t="s">
        <v>103</v>
      </c>
      <c r="P21" t="s">
        <v>104</v>
      </c>
      <c r="Q21" t="s">
        <v>5584</v>
      </c>
      <c r="R21" t="s">
        <v>5585</v>
      </c>
    </row>
    <row r="22" spans="1:18" ht="15.6" x14ac:dyDescent="0.3">
      <c r="A22" t="s">
        <v>105</v>
      </c>
      <c r="B22" t="s">
        <v>106</v>
      </c>
      <c r="C22" t="str">
        <f>_xlfn.TEXTBEFORE(B22, "Cable") &amp; "Cable"</f>
        <v>Duracell USB Lightning Apple Certified (Mfi) Braided Sync &amp; Charge Cable</v>
      </c>
      <c r="D22" t="s">
        <v>14</v>
      </c>
      <c r="E22">
        <v>970</v>
      </c>
      <c r="F22" s="2">
        <v>1799</v>
      </c>
      <c r="G22" s="1">
        <v>0.46</v>
      </c>
      <c r="H22">
        <v>4.5</v>
      </c>
      <c r="J22" s="4">
        <v>815</v>
      </c>
      <c r="K22" t="s">
        <v>5586</v>
      </c>
      <c r="L22" t="s">
        <v>5587</v>
      </c>
      <c r="M22" t="s">
        <v>5588</v>
      </c>
      <c r="N22" t="s">
        <v>5589</v>
      </c>
      <c r="O22" t="s">
        <v>108</v>
      </c>
      <c r="P22" t="s">
        <v>109</v>
      </c>
      <c r="Q22" t="s">
        <v>5590</v>
      </c>
      <c r="R22" t="s">
        <v>5591</v>
      </c>
    </row>
    <row r="23" spans="1:18" ht="15.6" x14ac:dyDescent="0.3">
      <c r="A23" t="s">
        <v>110</v>
      </c>
      <c r="B23" t="s">
        <v>111</v>
      </c>
      <c r="D23" t="s">
        <v>70</v>
      </c>
      <c r="E23">
        <v>279</v>
      </c>
      <c r="F23">
        <v>499</v>
      </c>
      <c r="G23" s="1">
        <v>0.44</v>
      </c>
      <c r="H23">
        <v>3.7</v>
      </c>
      <c r="J23" s="4">
        <v>10962</v>
      </c>
      <c r="K23" t="s">
        <v>5592</v>
      </c>
      <c r="L23" t="s">
        <v>5593</v>
      </c>
      <c r="M23" t="s">
        <v>5594</v>
      </c>
      <c r="N23" t="s">
        <v>5595</v>
      </c>
      <c r="O23" t="s">
        <v>112</v>
      </c>
      <c r="P23" t="s">
        <v>113</v>
      </c>
      <c r="Q23" t="s">
        <v>5596</v>
      </c>
      <c r="R23" t="s">
        <v>5597</v>
      </c>
    </row>
    <row r="24" spans="1:18" ht="15.6" x14ac:dyDescent="0.3">
      <c r="A24" t="s">
        <v>114</v>
      </c>
      <c r="B24" t="s">
        <v>115</v>
      </c>
      <c r="D24" t="s">
        <v>90</v>
      </c>
      <c r="E24" s="2">
        <v>13490</v>
      </c>
      <c r="F24" s="2">
        <v>22900</v>
      </c>
      <c r="G24" s="1">
        <v>0.41</v>
      </c>
      <c r="H24">
        <v>4.3</v>
      </c>
      <c r="J24" s="4">
        <v>16299</v>
      </c>
      <c r="K24" t="s">
        <v>5598</v>
      </c>
      <c r="L24" t="s">
        <v>5599</v>
      </c>
      <c r="M24" t="s">
        <v>5600</v>
      </c>
      <c r="N24" t="s">
        <v>5601</v>
      </c>
      <c r="O24" t="s">
        <v>116</v>
      </c>
      <c r="P24" t="s">
        <v>117</v>
      </c>
      <c r="Q24" t="s">
        <v>5602</v>
      </c>
      <c r="R24" t="s">
        <v>5603</v>
      </c>
    </row>
    <row r="25" spans="1:18" ht="15.6" x14ac:dyDescent="0.3">
      <c r="A25" t="s">
        <v>118</v>
      </c>
      <c r="B25" t="s">
        <v>119</v>
      </c>
      <c r="C25" t="str">
        <f>_xlfn.TEXTBEFORE(B25, "Cable") &amp; "Cable"</f>
        <v>Flix Micro Usb Cable</v>
      </c>
      <c r="D25" t="s">
        <v>14</v>
      </c>
      <c r="E25">
        <v>59</v>
      </c>
      <c r="F25">
        <v>199</v>
      </c>
      <c r="G25" s="1">
        <v>0.7</v>
      </c>
      <c r="H25">
        <v>4</v>
      </c>
      <c r="J25" s="4">
        <v>9378</v>
      </c>
      <c r="K25" t="s">
        <v>5604</v>
      </c>
      <c r="L25" t="s">
        <v>5605</v>
      </c>
      <c r="M25" t="s">
        <v>5606</v>
      </c>
      <c r="N25" t="s">
        <v>5607</v>
      </c>
      <c r="O25" t="s">
        <v>121</v>
      </c>
      <c r="P25" t="s">
        <v>122</v>
      </c>
      <c r="Q25" t="s">
        <v>5608</v>
      </c>
      <c r="R25" t="s">
        <v>5609</v>
      </c>
    </row>
    <row r="26" spans="1:18" ht="15.6" x14ac:dyDescent="0.3">
      <c r="A26" t="s">
        <v>123</v>
      </c>
      <c r="B26" t="s">
        <v>124</v>
      </c>
      <c r="D26" t="s">
        <v>90</v>
      </c>
      <c r="E26" s="2">
        <v>11499</v>
      </c>
      <c r="F26" s="2">
        <v>19990</v>
      </c>
      <c r="G26" s="1">
        <v>0.42</v>
      </c>
      <c r="H26">
        <v>4.3</v>
      </c>
      <c r="J26" s="4">
        <v>4703</v>
      </c>
      <c r="K26" t="s">
        <v>5610</v>
      </c>
      <c r="L26" t="s">
        <v>5611</v>
      </c>
      <c r="M26" t="s">
        <v>5612</v>
      </c>
      <c r="N26" t="s">
        <v>5613</v>
      </c>
      <c r="O26" t="s">
        <v>125</v>
      </c>
      <c r="P26" t="s">
        <v>126</v>
      </c>
      <c r="Q26" t="s">
        <v>5614</v>
      </c>
      <c r="R26" t="s">
        <v>5615</v>
      </c>
    </row>
    <row r="27" spans="1:18" ht="15.6" x14ac:dyDescent="0.3">
      <c r="A27" t="s">
        <v>127</v>
      </c>
      <c r="B27" t="s">
        <v>128</v>
      </c>
      <c r="D27" t="s">
        <v>70</v>
      </c>
      <c r="E27">
        <v>199</v>
      </c>
      <c r="F27">
        <v>699</v>
      </c>
      <c r="G27" s="1">
        <v>0.72</v>
      </c>
      <c r="H27">
        <v>4.2</v>
      </c>
      <c r="J27" s="4">
        <v>12153</v>
      </c>
      <c r="K27" t="s">
        <v>5616</v>
      </c>
      <c r="L27" t="s">
        <v>5617</v>
      </c>
      <c r="M27" t="s">
        <v>5618</v>
      </c>
      <c r="N27" t="s">
        <v>5619</v>
      </c>
      <c r="O27" t="s">
        <v>129</v>
      </c>
      <c r="P27" t="s">
        <v>130</v>
      </c>
      <c r="Q27" t="s">
        <v>5620</v>
      </c>
      <c r="R27" t="s">
        <v>5621</v>
      </c>
    </row>
    <row r="28" spans="1:18" ht="15.6" x14ac:dyDescent="0.3">
      <c r="A28" t="s">
        <v>131</v>
      </c>
      <c r="B28" t="s">
        <v>132</v>
      </c>
      <c r="D28" t="s">
        <v>90</v>
      </c>
      <c r="E28" s="2">
        <v>14999</v>
      </c>
      <c r="F28" s="2">
        <v>19999</v>
      </c>
      <c r="G28" s="1">
        <v>0.25</v>
      </c>
      <c r="H28">
        <v>4.2</v>
      </c>
      <c r="J28" s="4">
        <v>34899</v>
      </c>
      <c r="K28" t="s">
        <v>5622</v>
      </c>
      <c r="L28" t="s">
        <v>5623</v>
      </c>
      <c r="M28" t="s">
        <v>5624</v>
      </c>
      <c r="N28" t="s">
        <v>5625</v>
      </c>
      <c r="O28" t="s">
        <v>133</v>
      </c>
      <c r="P28" t="s">
        <v>134</v>
      </c>
      <c r="Q28" t="s">
        <v>5626</v>
      </c>
      <c r="R28" t="s">
        <v>5627</v>
      </c>
    </row>
    <row r="29" spans="1:18" ht="15.6" x14ac:dyDescent="0.3">
      <c r="A29" t="s">
        <v>135</v>
      </c>
      <c r="B29" t="s">
        <v>136</v>
      </c>
      <c r="C29" t="str">
        <f t="shared" ref="C29:C39" si="4">_xlfn.TEXTBEFORE(B29, "Cable") &amp; "Cable"</f>
        <v>Ambrane Unbreakable 3 in 1 Fast Charging Braided Multipurpose Cable</v>
      </c>
      <c r="D29" t="s">
        <v>14</v>
      </c>
      <c r="E29">
        <v>299</v>
      </c>
      <c r="F29">
        <v>399</v>
      </c>
      <c r="G29" s="1">
        <v>0.25</v>
      </c>
      <c r="H29">
        <v>4</v>
      </c>
      <c r="J29" s="4">
        <v>2766</v>
      </c>
      <c r="K29" t="s">
        <v>5628</v>
      </c>
      <c r="L29" t="s">
        <v>5629</v>
      </c>
      <c r="M29" t="s">
        <v>5630</v>
      </c>
      <c r="N29" t="s">
        <v>5631</v>
      </c>
      <c r="O29" t="s">
        <v>138</v>
      </c>
      <c r="P29" t="s">
        <v>139</v>
      </c>
      <c r="Q29" t="s">
        <v>5632</v>
      </c>
      <c r="R29" t="s">
        <v>5633</v>
      </c>
    </row>
    <row r="30" spans="1:18" ht="15.6" x14ac:dyDescent="0.3">
      <c r="A30" t="s">
        <v>140</v>
      </c>
      <c r="B30" t="s">
        <v>141</v>
      </c>
      <c r="C30" t="str">
        <f t="shared" si="4"/>
        <v>Duracell USB C To Lightning Apple Certified (Mfi) Braided Sync &amp; Charge Cable</v>
      </c>
      <c r="D30" t="s">
        <v>14</v>
      </c>
      <c r="E30">
        <v>970</v>
      </c>
      <c r="F30" s="2">
        <v>1999</v>
      </c>
      <c r="G30" s="1">
        <v>0.51</v>
      </c>
      <c r="H30">
        <v>4.4000000000000004</v>
      </c>
      <c r="J30" s="4">
        <v>184</v>
      </c>
      <c r="K30" t="s">
        <v>5634</v>
      </c>
      <c r="L30" t="s">
        <v>5635</v>
      </c>
      <c r="M30" t="s">
        <v>5636</v>
      </c>
      <c r="N30" t="s">
        <v>5637</v>
      </c>
      <c r="O30" t="s">
        <v>143</v>
      </c>
      <c r="P30" t="s">
        <v>144</v>
      </c>
      <c r="Q30" t="s">
        <v>5638</v>
      </c>
      <c r="R30" t="s">
        <v>5639</v>
      </c>
    </row>
    <row r="31" spans="1:18" ht="15.6" x14ac:dyDescent="0.3">
      <c r="A31" t="s">
        <v>145</v>
      </c>
      <c r="B31" t="s">
        <v>146</v>
      </c>
      <c r="C31" t="str">
        <f t="shared" si="4"/>
        <v>boAt A400 USB Type-C to USB-A 2.0 Male Data Cable</v>
      </c>
      <c r="D31" t="s">
        <v>14</v>
      </c>
      <c r="E31">
        <v>299</v>
      </c>
      <c r="F31">
        <v>999</v>
      </c>
      <c r="G31" s="1">
        <v>0.7</v>
      </c>
      <c r="H31">
        <v>4.3</v>
      </c>
      <c r="J31" s="4">
        <v>20850</v>
      </c>
      <c r="K31" t="s">
        <v>5640</v>
      </c>
      <c r="L31" t="s">
        <v>5641</v>
      </c>
      <c r="M31" t="s">
        <v>5642</v>
      </c>
      <c r="N31" t="s">
        <v>5643</v>
      </c>
      <c r="O31" t="s">
        <v>148</v>
      </c>
      <c r="P31" t="s">
        <v>149</v>
      </c>
      <c r="Q31" t="s">
        <v>5644</v>
      </c>
      <c r="R31" t="s">
        <v>5645</v>
      </c>
    </row>
    <row r="32" spans="1:18" ht="15.6" x14ac:dyDescent="0.3">
      <c r="A32" t="s">
        <v>150</v>
      </c>
      <c r="B32" t="s">
        <v>151</v>
      </c>
      <c r="C32" t="str">
        <f t="shared" si="4"/>
        <v>AmazonBasics USB 2.0 - A-Male to A-Female Extension Cable</v>
      </c>
      <c r="D32" t="s">
        <v>14</v>
      </c>
      <c r="E32">
        <v>199</v>
      </c>
      <c r="F32">
        <v>750</v>
      </c>
      <c r="G32" s="1">
        <v>0.73</v>
      </c>
      <c r="H32">
        <v>4.5</v>
      </c>
      <c r="J32" s="4">
        <v>74976</v>
      </c>
      <c r="K32" t="s">
        <v>5646</v>
      </c>
      <c r="L32" t="s">
        <v>5647</v>
      </c>
      <c r="M32" t="s">
        <v>5648</v>
      </c>
      <c r="N32" t="s">
        <v>5649</v>
      </c>
      <c r="O32" t="s">
        <v>153</v>
      </c>
      <c r="P32" t="s">
        <v>154</v>
      </c>
      <c r="Q32" t="s">
        <v>5650</v>
      </c>
      <c r="R32" t="s">
        <v>5651</v>
      </c>
    </row>
    <row r="33" spans="1:18" ht="15.6" x14ac:dyDescent="0.3">
      <c r="A33" t="s">
        <v>155</v>
      </c>
      <c r="B33" t="s">
        <v>156</v>
      </c>
      <c r="C33" t="str">
        <f t="shared" si="4"/>
        <v>Ambrane 60W / 3A Type C Fast Charging Unbreakable 1.5m L Shaped Braided Cable</v>
      </c>
      <c r="D33" t="s">
        <v>14</v>
      </c>
      <c r="E33">
        <v>179</v>
      </c>
      <c r="F33">
        <v>499</v>
      </c>
      <c r="G33" s="1">
        <v>0.64</v>
      </c>
      <c r="H33">
        <v>4</v>
      </c>
      <c r="J33" s="4">
        <v>1934</v>
      </c>
      <c r="K33" t="s">
        <v>5652</v>
      </c>
      <c r="L33" t="s">
        <v>5653</v>
      </c>
      <c r="M33" t="s">
        <v>5654</v>
      </c>
      <c r="N33" t="s">
        <v>5655</v>
      </c>
      <c r="O33" t="s">
        <v>158</v>
      </c>
      <c r="P33" t="s">
        <v>159</v>
      </c>
      <c r="Q33" t="s">
        <v>5656</v>
      </c>
      <c r="R33" t="s">
        <v>5657</v>
      </c>
    </row>
    <row r="34" spans="1:18" ht="15.6" x14ac:dyDescent="0.3">
      <c r="A34" t="s">
        <v>160</v>
      </c>
      <c r="B34" t="s">
        <v>161</v>
      </c>
      <c r="C34" t="str">
        <f t="shared" si="4"/>
        <v>Zoul USB C 60W Fast Charging 3A 6ft/2M Long Type C Nylon Braided Data Cable</v>
      </c>
      <c r="D34" t="s">
        <v>14</v>
      </c>
      <c r="E34">
        <v>389</v>
      </c>
      <c r="F34" s="2">
        <v>1099</v>
      </c>
      <c r="G34" s="1">
        <v>0.65</v>
      </c>
      <c r="H34">
        <v>4.3</v>
      </c>
      <c r="J34" s="4">
        <v>974</v>
      </c>
      <c r="K34" t="s">
        <v>5658</v>
      </c>
      <c r="L34" t="s">
        <v>5659</v>
      </c>
      <c r="M34" t="s">
        <v>5660</v>
      </c>
      <c r="N34" t="s">
        <v>5661</v>
      </c>
      <c r="O34" t="s">
        <v>163</v>
      </c>
      <c r="P34" t="s">
        <v>164</v>
      </c>
      <c r="Q34" t="s">
        <v>5662</v>
      </c>
      <c r="R34" t="s">
        <v>5663</v>
      </c>
    </row>
    <row r="35" spans="1:18" ht="15.6" x14ac:dyDescent="0.3">
      <c r="A35" t="s">
        <v>165</v>
      </c>
      <c r="B35" t="s">
        <v>166</v>
      </c>
      <c r="C35" t="str">
        <f t="shared" si="4"/>
        <v>Samsung Original Type C to C Cable</v>
      </c>
      <c r="D35" t="s">
        <v>14</v>
      </c>
      <c r="E35">
        <v>599</v>
      </c>
      <c r="F35">
        <v>599</v>
      </c>
      <c r="G35" s="1">
        <v>0</v>
      </c>
      <c r="H35">
        <v>4.3</v>
      </c>
      <c r="J35" s="4">
        <v>355</v>
      </c>
      <c r="K35" t="s">
        <v>5664</v>
      </c>
      <c r="L35" t="s">
        <v>5665</v>
      </c>
      <c r="M35" t="s">
        <v>5666</v>
      </c>
      <c r="N35" t="s">
        <v>5667</v>
      </c>
      <c r="O35" t="s">
        <v>168</v>
      </c>
      <c r="P35" t="s">
        <v>169</v>
      </c>
      <c r="Q35" t="s">
        <v>5668</v>
      </c>
      <c r="R35" t="s">
        <v>5669</v>
      </c>
    </row>
    <row r="36" spans="1:18" ht="15.6" x14ac:dyDescent="0.3">
      <c r="A36" t="s">
        <v>170</v>
      </c>
      <c r="B36" t="s">
        <v>171</v>
      </c>
      <c r="C36" t="str">
        <f t="shared" si="4"/>
        <v>pTron Solero T351 3.5Amps Fast Charging Type-C to Type-C PD Data &amp; Charging USB Cable</v>
      </c>
      <c r="D36" t="s">
        <v>14</v>
      </c>
      <c r="E36">
        <v>199</v>
      </c>
      <c r="F36">
        <v>999</v>
      </c>
      <c r="G36" s="1">
        <v>0.8</v>
      </c>
      <c r="H36">
        <v>3.9</v>
      </c>
      <c r="J36" s="4">
        <v>1075</v>
      </c>
      <c r="K36" t="s">
        <v>5670</v>
      </c>
      <c r="L36" t="s">
        <v>5671</v>
      </c>
      <c r="M36" t="s">
        <v>5672</v>
      </c>
      <c r="N36" t="s">
        <v>5673</v>
      </c>
      <c r="O36" t="s">
        <v>173</v>
      </c>
      <c r="P36" t="s">
        <v>174</v>
      </c>
      <c r="Q36" t="s">
        <v>5674</v>
      </c>
      <c r="R36" t="s">
        <v>5675</v>
      </c>
    </row>
    <row r="37" spans="1:18" ht="15.6" x14ac:dyDescent="0.3">
      <c r="A37" t="s">
        <v>175</v>
      </c>
      <c r="B37" t="s">
        <v>176</v>
      </c>
      <c r="C37" t="str">
        <f t="shared" si="4"/>
        <v>pTron Solero MB301 3A Micro USB Data &amp; Charging Cable</v>
      </c>
      <c r="D37" t="s">
        <v>14</v>
      </c>
      <c r="E37">
        <v>99</v>
      </c>
      <c r="F37">
        <v>666.66</v>
      </c>
      <c r="G37" s="1">
        <v>0.85</v>
      </c>
      <c r="H37">
        <v>3.9</v>
      </c>
      <c r="J37" s="4">
        <v>24871</v>
      </c>
      <c r="K37" t="s">
        <v>5676</v>
      </c>
      <c r="L37" t="s">
        <v>5507</v>
      </c>
      <c r="M37" t="s">
        <v>5508</v>
      </c>
      <c r="N37" t="s">
        <v>5509</v>
      </c>
      <c r="O37" t="s">
        <v>40</v>
      </c>
      <c r="P37" t="s">
        <v>178</v>
      </c>
      <c r="Q37" t="s">
        <v>5677</v>
      </c>
      <c r="R37" t="s">
        <v>5678</v>
      </c>
    </row>
    <row r="38" spans="1:18" ht="15.6" x14ac:dyDescent="0.3">
      <c r="A38" t="s">
        <v>179</v>
      </c>
      <c r="B38" t="s">
        <v>180</v>
      </c>
      <c r="C38" t="str">
        <f t="shared" si="4"/>
        <v>Amazonbasics Nylon Braided Usb-C To Lightning Cable</v>
      </c>
      <c r="D38" t="s">
        <v>14</v>
      </c>
      <c r="E38">
        <v>899</v>
      </c>
      <c r="F38" s="2">
        <v>1900</v>
      </c>
      <c r="G38" s="1">
        <v>0.53</v>
      </c>
      <c r="H38">
        <v>4.4000000000000004</v>
      </c>
      <c r="J38" s="4">
        <v>13552</v>
      </c>
      <c r="K38" t="s">
        <v>5679</v>
      </c>
      <c r="L38" t="s">
        <v>5680</v>
      </c>
      <c r="M38" t="s">
        <v>5681</v>
      </c>
      <c r="N38" t="s">
        <v>5682</v>
      </c>
      <c r="O38" t="s">
        <v>182</v>
      </c>
      <c r="P38" t="s">
        <v>183</v>
      </c>
      <c r="Q38" t="s">
        <v>5683</v>
      </c>
      <c r="R38" t="s">
        <v>5684</v>
      </c>
    </row>
    <row r="39" spans="1:18" ht="15.6" x14ac:dyDescent="0.3">
      <c r="A39" t="s">
        <v>184</v>
      </c>
      <c r="B39" t="s">
        <v>185</v>
      </c>
      <c r="C39" t="str">
        <f t="shared" si="4"/>
        <v>Sounce 65W OnePlus Dash Warp Charge Cable</v>
      </c>
      <c r="D39" t="s">
        <v>14</v>
      </c>
      <c r="E39">
        <v>199</v>
      </c>
      <c r="F39">
        <v>999</v>
      </c>
      <c r="G39" s="1">
        <v>0.8</v>
      </c>
      <c r="H39">
        <v>4</v>
      </c>
      <c r="J39" s="4">
        <v>576</v>
      </c>
      <c r="K39" t="s">
        <v>5685</v>
      </c>
      <c r="L39" t="s">
        <v>5686</v>
      </c>
      <c r="M39" t="s">
        <v>5687</v>
      </c>
      <c r="N39" t="s">
        <v>5688</v>
      </c>
      <c r="O39" t="s">
        <v>187</v>
      </c>
      <c r="P39" t="s">
        <v>188</v>
      </c>
      <c r="Q39" t="s">
        <v>5689</v>
      </c>
      <c r="R39" t="s">
        <v>5690</v>
      </c>
    </row>
    <row r="40" spans="1:18" ht="15.6" x14ac:dyDescent="0.3">
      <c r="A40" t="s">
        <v>189</v>
      </c>
      <c r="B40" t="s">
        <v>190</v>
      </c>
      <c r="D40" t="s">
        <v>90</v>
      </c>
      <c r="E40" s="2">
        <v>32999</v>
      </c>
      <c r="F40" s="2">
        <v>45999</v>
      </c>
      <c r="G40" s="1">
        <v>0.28000000000000003</v>
      </c>
      <c r="H40">
        <v>4.2</v>
      </c>
      <c r="J40" s="4">
        <v>7298</v>
      </c>
      <c r="K40" t="s">
        <v>5691</v>
      </c>
      <c r="L40" t="s">
        <v>5692</v>
      </c>
      <c r="M40" t="s">
        <v>5693</v>
      </c>
      <c r="N40" t="s">
        <v>5694</v>
      </c>
      <c r="O40" t="s">
        <v>191</v>
      </c>
      <c r="P40" t="s">
        <v>192</v>
      </c>
      <c r="Q40" t="s">
        <v>5695</v>
      </c>
      <c r="R40" t="s">
        <v>5696</v>
      </c>
    </row>
    <row r="41" spans="1:18" ht="15.6" x14ac:dyDescent="0.3">
      <c r="A41" t="s">
        <v>193</v>
      </c>
      <c r="B41" t="s">
        <v>194</v>
      </c>
      <c r="C41" t="str">
        <f t="shared" ref="C41:C42" si="5">_xlfn.TEXTBEFORE(B41, "Cable") &amp; "Cable"</f>
        <v>Duracell Type C To Type C 5A (100W) Braided Sync &amp; Fast Charging Cable</v>
      </c>
      <c r="D41" t="s">
        <v>14</v>
      </c>
      <c r="E41">
        <v>970</v>
      </c>
      <c r="F41" s="2">
        <v>1999</v>
      </c>
      <c r="G41" s="1">
        <v>0.51</v>
      </c>
      <c r="H41">
        <v>4.2</v>
      </c>
      <c r="J41" s="4">
        <v>462</v>
      </c>
      <c r="K41" t="s">
        <v>5697</v>
      </c>
      <c r="L41" t="s">
        <v>5698</v>
      </c>
      <c r="M41" t="s">
        <v>5699</v>
      </c>
      <c r="N41" t="s">
        <v>5700</v>
      </c>
      <c r="O41" t="s">
        <v>196</v>
      </c>
      <c r="P41" t="s">
        <v>197</v>
      </c>
      <c r="Q41" t="s">
        <v>5701</v>
      </c>
      <c r="R41" t="s">
        <v>5702</v>
      </c>
    </row>
    <row r="42" spans="1:18" ht="15.6" x14ac:dyDescent="0.3">
      <c r="A42" t="s">
        <v>198</v>
      </c>
      <c r="B42" t="s">
        <v>199</v>
      </c>
      <c r="C42" t="str">
        <f t="shared" si="5"/>
        <v>AmazonBasics USB 2.0 Cable</v>
      </c>
      <c r="D42" t="s">
        <v>14</v>
      </c>
      <c r="E42">
        <v>209</v>
      </c>
      <c r="F42">
        <v>695</v>
      </c>
      <c r="G42" s="1">
        <v>0.7</v>
      </c>
      <c r="H42">
        <v>4.5</v>
      </c>
      <c r="J42" s="4">
        <v>107687</v>
      </c>
      <c r="K42" t="s">
        <v>5703</v>
      </c>
      <c r="L42" t="s">
        <v>5704</v>
      </c>
      <c r="M42" t="s">
        <v>5705</v>
      </c>
      <c r="N42" t="s">
        <v>5706</v>
      </c>
      <c r="O42" t="s">
        <v>201</v>
      </c>
      <c r="P42" t="s">
        <v>202</v>
      </c>
      <c r="Q42" t="s">
        <v>5707</v>
      </c>
      <c r="R42" t="s">
        <v>5708</v>
      </c>
    </row>
    <row r="43" spans="1:18" ht="15.6" x14ac:dyDescent="0.3">
      <c r="A43" t="s">
        <v>203</v>
      </c>
      <c r="B43" t="s">
        <v>204</v>
      </c>
      <c r="D43" t="s">
        <v>90</v>
      </c>
      <c r="E43" s="2">
        <v>19999</v>
      </c>
      <c r="F43" s="2">
        <v>34999</v>
      </c>
      <c r="G43" s="1">
        <v>0.43</v>
      </c>
      <c r="H43">
        <v>4.3</v>
      </c>
      <c r="J43" s="4">
        <v>27151</v>
      </c>
      <c r="K43" t="s">
        <v>5709</v>
      </c>
      <c r="L43" t="s">
        <v>5710</v>
      </c>
      <c r="M43" t="s">
        <v>5711</v>
      </c>
      <c r="N43" t="s">
        <v>5712</v>
      </c>
      <c r="O43" t="s">
        <v>205</v>
      </c>
      <c r="P43" t="s">
        <v>206</v>
      </c>
      <c r="Q43" t="s">
        <v>5713</v>
      </c>
      <c r="R43" t="s">
        <v>5714</v>
      </c>
    </row>
    <row r="44" spans="1:18" ht="15.6" x14ac:dyDescent="0.3">
      <c r="A44" t="s">
        <v>207</v>
      </c>
      <c r="B44" t="s">
        <v>208</v>
      </c>
      <c r="C44" t="str">
        <f>_xlfn.TEXTBEFORE(B44, "Cable") &amp; "Cable"</f>
        <v>Wayona Nylon Braided 3A Lightning to USB A Syncing and Fast Charging Data Cable</v>
      </c>
      <c r="D44" t="s">
        <v>14</v>
      </c>
      <c r="E44">
        <v>399</v>
      </c>
      <c r="F44" s="2">
        <v>1099</v>
      </c>
      <c r="G44" s="1">
        <v>0.64</v>
      </c>
      <c r="H44">
        <v>4.2</v>
      </c>
      <c r="J44" s="4">
        <v>24269</v>
      </c>
      <c r="K44" t="s">
        <v>5715</v>
      </c>
      <c r="L44" t="s">
        <v>5477</v>
      </c>
      <c r="M44" t="s">
        <v>5478</v>
      </c>
      <c r="N44" t="s">
        <v>5479</v>
      </c>
      <c r="O44" t="s">
        <v>15</v>
      </c>
      <c r="P44" t="s">
        <v>16</v>
      </c>
      <c r="Q44" t="s">
        <v>5716</v>
      </c>
      <c r="R44" t="s">
        <v>5717</v>
      </c>
    </row>
    <row r="45" spans="1:18" ht="15.6" x14ac:dyDescent="0.3">
      <c r="A45" t="s">
        <v>210</v>
      </c>
      <c r="B45" t="s">
        <v>211</v>
      </c>
      <c r="D45" t="s">
        <v>54</v>
      </c>
      <c r="E45">
        <v>999</v>
      </c>
      <c r="F45" s="2">
        <v>1599</v>
      </c>
      <c r="G45" s="1">
        <v>0.38</v>
      </c>
      <c r="H45">
        <v>4.3</v>
      </c>
      <c r="J45" s="4">
        <v>12093</v>
      </c>
      <c r="K45" t="s">
        <v>5718</v>
      </c>
      <c r="L45" t="s">
        <v>5719</v>
      </c>
      <c r="M45" t="s">
        <v>5720</v>
      </c>
      <c r="N45" t="s">
        <v>5721</v>
      </c>
      <c r="O45" t="s">
        <v>212</v>
      </c>
      <c r="P45" t="s">
        <v>213</v>
      </c>
      <c r="Q45" t="s">
        <v>5722</v>
      </c>
      <c r="R45" t="s">
        <v>5723</v>
      </c>
    </row>
    <row r="46" spans="1:18" ht="15.6" x14ac:dyDescent="0.3">
      <c r="A46" t="s">
        <v>214</v>
      </c>
      <c r="B46" t="s">
        <v>215</v>
      </c>
      <c r="C46" t="str">
        <f t="shared" ref="C46:C47" si="6">_xlfn.TEXTBEFORE(B46, "Cable") &amp; "Cable"</f>
        <v>FLiX (Beetel USB to Micro USB PVC Data Sync &amp; 2A Fast Charging Cable</v>
      </c>
      <c r="D46" t="s">
        <v>14</v>
      </c>
      <c r="E46">
        <v>59</v>
      </c>
      <c r="F46">
        <v>199</v>
      </c>
      <c r="G46" s="1">
        <v>0.7</v>
      </c>
      <c r="H46">
        <v>4</v>
      </c>
      <c r="J46" s="4">
        <v>9378</v>
      </c>
      <c r="K46" t="s">
        <v>5724</v>
      </c>
      <c r="L46" t="s">
        <v>5605</v>
      </c>
      <c r="M46" t="s">
        <v>5606</v>
      </c>
      <c r="N46" t="s">
        <v>5607</v>
      </c>
      <c r="O46" t="s">
        <v>121</v>
      </c>
      <c r="P46" t="s">
        <v>122</v>
      </c>
      <c r="Q46" t="s">
        <v>5725</v>
      </c>
      <c r="R46" t="s">
        <v>5726</v>
      </c>
    </row>
    <row r="47" spans="1:18" ht="15.6" x14ac:dyDescent="0.3">
      <c r="A47" t="s">
        <v>217</v>
      </c>
      <c r="B47" t="s">
        <v>218</v>
      </c>
      <c r="C47" t="str">
        <f t="shared" si="6"/>
        <v>Wecool Nylon Braided Multifunction Fast Charging Cable</v>
      </c>
      <c r="D47" t="s">
        <v>14</v>
      </c>
      <c r="E47">
        <v>333</v>
      </c>
      <c r="F47">
        <v>999</v>
      </c>
      <c r="G47" s="1">
        <v>0.67</v>
      </c>
      <c r="H47">
        <v>3.3</v>
      </c>
      <c r="J47" s="4">
        <v>9792</v>
      </c>
      <c r="K47" t="s">
        <v>5727</v>
      </c>
      <c r="L47" t="s">
        <v>5728</v>
      </c>
      <c r="M47" t="s">
        <v>5729</v>
      </c>
      <c r="N47" t="s">
        <v>5730</v>
      </c>
      <c r="O47" t="s">
        <v>220</v>
      </c>
      <c r="P47" t="s">
        <v>221</v>
      </c>
      <c r="Q47" t="s">
        <v>5731</v>
      </c>
      <c r="R47" t="s">
        <v>5732</v>
      </c>
    </row>
    <row r="48" spans="1:18" ht="15.6" x14ac:dyDescent="0.3">
      <c r="A48" t="s">
        <v>222</v>
      </c>
      <c r="B48" t="s">
        <v>223</v>
      </c>
      <c r="D48" t="s">
        <v>54</v>
      </c>
      <c r="E48">
        <v>507</v>
      </c>
      <c r="F48" s="2">
        <v>1208</v>
      </c>
      <c r="G48" s="1">
        <v>0.57999999999999996</v>
      </c>
      <c r="H48">
        <v>4.0999999999999996</v>
      </c>
      <c r="J48" s="4">
        <v>8131</v>
      </c>
      <c r="K48" t="s">
        <v>5733</v>
      </c>
      <c r="L48" t="s">
        <v>5734</v>
      </c>
      <c r="M48" t="s">
        <v>5735</v>
      </c>
      <c r="N48" t="s">
        <v>5736</v>
      </c>
      <c r="O48" t="s">
        <v>224</v>
      </c>
      <c r="P48" t="s">
        <v>225</v>
      </c>
      <c r="Q48" t="s">
        <v>5737</v>
      </c>
      <c r="R48" t="s">
        <v>5738</v>
      </c>
    </row>
    <row r="49" spans="1:18" ht="15.6" x14ac:dyDescent="0.3">
      <c r="A49" t="s">
        <v>226</v>
      </c>
      <c r="B49" t="s">
        <v>227</v>
      </c>
      <c r="D49" t="s">
        <v>70</v>
      </c>
      <c r="E49">
        <v>309</v>
      </c>
      <c r="F49">
        <v>475</v>
      </c>
      <c r="G49" s="1">
        <v>0.35</v>
      </c>
      <c r="H49">
        <v>4.4000000000000004</v>
      </c>
      <c r="J49" s="4">
        <v>426973</v>
      </c>
      <c r="K49" t="s">
        <v>5739</v>
      </c>
      <c r="L49" t="s">
        <v>5543</v>
      </c>
      <c r="M49" t="s">
        <v>5544</v>
      </c>
      <c r="N49" t="s">
        <v>5545</v>
      </c>
      <c r="O49" t="s">
        <v>71</v>
      </c>
      <c r="P49" t="s">
        <v>72</v>
      </c>
      <c r="Q49" t="s">
        <v>5740</v>
      </c>
      <c r="R49" t="s">
        <v>5741</v>
      </c>
    </row>
    <row r="50" spans="1:18" ht="15.6" x14ac:dyDescent="0.3">
      <c r="A50" t="s">
        <v>228</v>
      </c>
      <c r="B50" t="s">
        <v>229</v>
      </c>
      <c r="D50" t="s">
        <v>230</v>
      </c>
      <c r="E50">
        <v>399</v>
      </c>
      <c r="F50">
        <v>999</v>
      </c>
      <c r="G50" s="1">
        <v>0.6</v>
      </c>
      <c r="H50">
        <v>3.6</v>
      </c>
      <c r="J50" s="4">
        <v>493</v>
      </c>
      <c r="K50" t="s">
        <v>5742</v>
      </c>
      <c r="L50" t="s">
        <v>5743</v>
      </c>
      <c r="M50" t="s">
        <v>5744</v>
      </c>
      <c r="N50" t="s">
        <v>5745</v>
      </c>
      <c r="O50" t="s">
        <v>231</v>
      </c>
      <c r="P50" t="s">
        <v>232</v>
      </c>
      <c r="Q50" t="s">
        <v>5746</v>
      </c>
      <c r="R50" t="s">
        <v>5747</v>
      </c>
    </row>
    <row r="51" spans="1:18" ht="15.6" x14ac:dyDescent="0.3">
      <c r="A51" t="s">
        <v>233</v>
      </c>
      <c r="B51" t="s">
        <v>234</v>
      </c>
      <c r="C51" t="str">
        <f>_xlfn.TEXTBEFORE(B51, "Cable") &amp; "Cable"</f>
        <v>Amazonbasics Micro Usb Fast Charging Cable</v>
      </c>
      <c r="D51" t="s">
        <v>14</v>
      </c>
      <c r="E51">
        <v>199</v>
      </c>
      <c r="F51">
        <v>395</v>
      </c>
      <c r="G51" s="1">
        <v>0.5</v>
      </c>
      <c r="H51">
        <v>4.2</v>
      </c>
      <c r="J51" s="4">
        <v>92595</v>
      </c>
      <c r="K51" t="s">
        <v>5748</v>
      </c>
      <c r="L51" t="s">
        <v>5749</v>
      </c>
      <c r="M51" t="s">
        <v>5750</v>
      </c>
      <c r="N51" t="s">
        <v>5751</v>
      </c>
      <c r="O51" t="s">
        <v>236</v>
      </c>
      <c r="P51" t="s">
        <v>237</v>
      </c>
      <c r="Q51" t="s">
        <v>5752</v>
      </c>
      <c r="R51" t="s">
        <v>5753</v>
      </c>
    </row>
    <row r="52" spans="1:18" ht="15.6" x14ac:dyDescent="0.3">
      <c r="A52" t="s">
        <v>238</v>
      </c>
      <c r="B52" t="s">
        <v>239</v>
      </c>
      <c r="D52" t="s">
        <v>54</v>
      </c>
      <c r="E52" s="2">
        <v>1199</v>
      </c>
      <c r="F52" s="2">
        <v>2199</v>
      </c>
      <c r="G52" s="1">
        <v>0.45</v>
      </c>
      <c r="H52">
        <v>4.4000000000000004</v>
      </c>
      <c r="J52" s="4">
        <v>24780</v>
      </c>
      <c r="K52" t="s">
        <v>5754</v>
      </c>
      <c r="L52" t="s">
        <v>5755</v>
      </c>
      <c r="M52" t="s">
        <v>5756</v>
      </c>
      <c r="N52" t="s">
        <v>5757</v>
      </c>
      <c r="O52" t="s">
        <v>240</v>
      </c>
      <c r="P52" t="s">
        <v>241</v>
      </c>
      <c r="Q52" t="s">
        <v>5758</v>
      </c>
      <c r="R52" t="s">
        <v>5759</v>
      </c>
    </row>
    <row r="53" spans="1:18" ht="15.6" x14ac:dyDescent="0.3">
      <c r="A53" t="s">
        <v>242</v>
      </c>
      <c r="B53" t="s">
        <v>243</v>
      </c>
      <c r="C53" t="str">
        <f t="shared" ref="C53:C54" si="7">_xlfn.TEXTBEFORE(B53, "Cable") &amp; "Cable"</f>
        <v>AmazonBasics Micro USB Fast Charging Cable</v>
      </c>
      <c r="D53" t="s">
        <v>14</v>
      </c>
      <c r="E53">
        <v>179</v>
      </c>
      <c r="F53">
        <v>500</v>
      </c>
      <c r="G53" s="1">
        <v>0.64</v>
      </c>
      <c r="H53">
        <v>4.2</v>
      </c>
      <c r="J53" s="4">
        <v>92595</v>
      </c>
      <c r="K53" t="s">
        <v>5760</v>
      </c>
      <c r="L53" t="s">
        <v>5749</v>
      </c>
      <c r="M53" t="s">
        <v>5750</v>
      </c>
      <c r="N53" t="s">
        <v>5751</v>
      </c>
      <c r="O53" t="s">
        <v>236</v>
      </c>
      <c r="P53" t="s">
        <v>237</v>
      </c>
      <c r="Q53" t="s">
        <v>5761</v>
      </c>
      <c r="R53" t="s">
        <v>5762</v>
      </c>
    </row>
    <row r="54" spans="1:18" ht="15.6" x14ac:dyDescent="0.3">
      <c r="A54" t="s">
        <v>245</v>
      </c>
      <c r="B54" t="s">
        <v>246</v>
      </c>
      <c r="C54" t="str">
        <f t="shared" si="7"/>
        <v>AmazonBasics New Release Nylon USB-A to Lightning Cable</v>
      </c>
      <c r="D54" t="s">
        <v>14</v>
      </c>
      <c r="E54">
        <v>799</v>
      </c>
      <c r="F54" s="2">
        <v>2100</v>
      </c>
      <c r="G54" s="1">
        <v>0.62</v>
      </c>
      <c r="H54">
        <v>4.3</v>
      </c>
      <c r="J54" s="4">
        <v>8188</v>
      </c>
      <c r="K54" t="s">
        <v>5763</v>
      </c>
      <c r="L54" t="s">
        <v>5764</v>
      </c>
      <c r="M54" t="s">
        <v>5765</v>
      </c>
      <c r="N54" t="s">
        <v>5766</v>
      </c>
      <c r="O54" t="s">
        <v>248</v>
      </c>
      <c r="P54" t="s">
        <v>249</v>
      </c>
      <c r="Q54" t="s">
        <v>5767</v>
      </c>
      <c r="R54" t="s">
        <v>5768</v>
      </c>
    </row>
    <row r="55" spans="1:18" ht="15.6" x14ac:dyDescent="0.3">
      <c r="A55" t="s">
        <v>250</v>
      </c>
      <c r="B55" t="s">
        <v>251</v>
      </c>
      <c r="D55" t="s">
        <v>252</v>
      </c>
      <c r="E55" s="2">
        <v>6999</v>
      </c>
      <c r="F55" s="2">
        <v>12999</v>
      </c>
      <c r="G55" s="1">
        <v>0.46</v>
      </c>
      <c r="H55">
        <v>4.2</v>
      </c>
      <c r="J55" s="4">
        <v>4003</v>
      </c>
      <c r="K55" t="s">
        <v>5769</v>
      </c>
      <c r="L55" t="s">
        <v>5770</v>
      </c>
      <c r="M55" t="s">
        <v>5771</v>
      </c>
      <c r="N55" t="s">
        <v>5772</v>
      </c>
      <c r="O55" t="s">
        <v>253</v>
      </c>
      <c r="P55" t="s">
        <v>254</v>
      </c>
      <c r="Q55" t="s">
        <v>5773</v>
      </c>
      <c r="R55" t="s">
        <v>5774</v>
      </c>
    </row>
    <row r="56" spans="1:18" ht="15.6" x14ac:dyDescent="0.3">
      <c r="A56" t="s">
        <v>255</v>
      </c>
      <c r="B56" t="s">
        <v>256</v>
      </c>
      <c r="C56" t="str">
        <f>_xlfn.TEXTBEFORE(B56, "Cable") &amp; "Cable"</f>
        <v>Ambrane Unbreakable 3A Fast Charging Braided Type C Cable</v>
      </c>
      <c r="D56" t="s">
        <v>14</v>
      </c>
      <c r="E56">
        <v>199</v>
      </c>
      <c r="F56">
        <v>349</v>
      </c>
      <c r="G56" s="1">
        <v>0.43</v>
      </c>
      <c r="H56">
        <v>4.0999999999999996</v>
      </c>
      <c r="J56" s="4">
        <v>314</v>
      </c>
      <c r="K56" t="s">
        <v>5775</v>
      </c>
      <c r="L56" t="s">
        <v>5776</v>
      </c>
      <c r="M56" t="s">
        <v>5777</v>
      </c>
      <c r="N56" t="s">
        <v>5778</v>
      </c>
      <c r="O56" t="s">
        <v>258</v>
      </c>
      <c r="P56" t="s">
        <v>259</v>
      </c>
      <c r="Q56" t="s">
        <v>5779</v>
      </c>
      <c r="R56" t="s">
        <v>5780</v>
      </c>
    </row>
    <row r="57" spans="1:18" ht="15.6" x14ac:dyDescent="0.3">
      <c r="A57" t="s">
        <v>260</v>
      </c>
      <c r="B57" t="s">
        <v>261</v>
      </c>
      <c r="D57" t="s">
        <v>230</v>
      </c>
      <c r="E57">
        <v>230</v>
      </c>
      <c r="F57">
        <v>499</v>
      </c>
      <c r="G57" s="1">
        <v>0.54</v>
      </c>
      <c r="H57">
        <v>3.7</v>
      </c>
      <c r="J57" s="4">
        <v>2960</v>
      </c>
      <c r="K57" t="s">
        <v>5781</v>
      </c>
      <c r="L57" t="s">
        <v>5782</v>
      </c>
      <c r="M57" t="s">
        <v>5783</v>
      </c>
      <c r="N57" t="s">
        <v>5784</v>
      </c>
      <c r="O57" t="s">
        <v>262</v>
      </c>
      <c r="P57" t="s">
        <v>263</v>
      </c>
      <c r="Q57" t="s">
        <v>5785</v>
      </c>
      <c r="R57" t="s">
        <v>5786</v>
      </c>
    </row>
    <row r="58" spans="1:18" ht="15.6" x14ac:dyDescent="0.3">
      <c r="A58" t="s">
        <v>264</v>
      </c>
      <c r="B58" t="s">
        <v>265</v>
      </c>
      <c r="D58" t="s">
        <v>54</v>
      </c>
      <c r="E58">
        <v>649</v>
      </c>
      <c r="F58" s="2">
        <v>1399</v>
      </c>
      <c r="G58" s="1">
        <v>0.54</v>
      </c>
      <c r="H58">
        <v>4.2</v>
      </c>
      <c r="J58" s="4">
        <v>179691</v>
      </c>
      <c r="K58" t="s">
        <v>5787</v>
      </c>
      <c r="L58" t="s">
        <v>5525</v>
      </c>
      <c r="M58" t="s">
        <v>5526</v>
      </c>
      <c r="N58" t="s">
        <v>5527</v>
      </c>
      <c r="O58" t="s">
        <v>55</v>
      </c>
      <c r="P58" t="s">
        <v>56</v>
      </c>
      <c r="Q58" t="s">
        <v>5788</v>
      </c>
      <c r="R58" t="s">
        <v>5789</v>
      </c>
    </row>
    <row r="59" spans="1:18" ht="15.6" x14ac:dyDescent="0.3">
      <c r="A59" t="s">
        <v>266</v>
      </c>
      <c r="B59" t="s">
        <v>267</v>
      </c>
      <c r="D59" t="s">
        <v>90</v>
      </c>
      <c r="E59" s="2">
        <v>15999</v>
      </c>
      <c r="F59" s="2">
        <v>21999</v>
      </c>
      <c r="G59" s="1">
        <v>0.27</v>
      </c>
      <c r="H59">
        <v>4.2</v>
      </c>
      <c r="J59" s="4">
        <v>34899</v>
      </c>
      <c r="K59" t="s">
        <v>5790</v>
      </c>
      <c r="L59" t="s">
        <v>5623</v>
      </c>
      <c r="M59" t="s">
        <v>5624</v>
      </c>
      <c r="N59" t="s">
        <v>5625</v>
      </c>
      <c r="O59" t="s">
        <v>133</v>
      </c>
      <c r="P59" t="s">
        <v>134</v>
      </c>
      <c r="Q59" t="s">
        <v>5791</v>
      </c>
      <c r="R59" t="s">
        <v>5792</v>
      </c>
    </row>
    <row r="60" spans="1:18" ht="15.6" x14ac:dyDescent="0.3">
      <c r="A60" t="s">
        <v>268</v>
      </c>
      <c r="B60" t="s">
        <v>269</v>
      </c>
      <c r="C60" t="str">
        <f t="shared" ref="C60:C61" si="8">_xlfn.TEXTBEFORE(B60, "Cable") &amp; "Cable"</f>
        <v>Wecool Unbreakable 3 in 1 Charging Cable</v>
      </c>
      <c r="D60" t="s">
        <v>14</v>
      </c>
      <c r="E60">
        <v>348</v>
      </c>
      <c r="F60" s="2">
        <v>1499</v>
      </c>
      <c r="G60" s="1">
        <v>0.77</v>
      </c>
      <c r="H60">
        <v>4.2</v>
      </c>
      <c r="J60" s="4">
        <v>656</v>
      </c>
      <c r="K60" t="s">
        <v>5793</v>
      </c>
      <c r="L60" t="s">
        <v>5794</v>
      </c>
      <c r="M60" t="s">
        <v>5795</v>
      </c>
      <c r="N60" t="s">
        <v>5796</v>
      </c>
      <c r="O60" t="s">
        <v>271</v>
      </c>
      <c r="P60" t="s">
        <v>272</v>
      </c>
      <c r="Q60" t="s">
        <v>5797</v>
      </c>
      <c r="R60" t="s">
        <v>5798</v>
      </c>
    </row>
    <row r="61" spans="1:18" ht="15.6" x14ac:dyDescent="0.3">
      <c r="A61" t="s">
        <v>273</v>
      </c>
      <c r="B61" t="s">
        <v>274</v>
      </c>
      <c r="C61" t="str">
        <f t="shared" si="8"/>
        <v>Portronics Konnect L 1.2Mtr, Fast Charging 3A Micro USB Cable</v>
      </c>
      <c r="D61" t="s">
        <v>14</v>
      </c>
      <c r="E61">
        <v>154</v>
      </c>
      <c r="F61">
        <v>349</v>
      </c>
      <c r="G61" s="1">
        <v>0.56000000000000005</v>
      </c>
      <c r="H61">
        <v>4.3</v>
      </c>
      <c r="J61" s="4">
        <v>7064</v>
      </c>
      <c r="K61" t="s">
        <v>5799</v>
      </c>
      <c r="L61" t="s">
        <v>5800</v>
      </c>
      <c r="M61" t="s">
        <v>5801</v>
      </c>
      <c r="N61" t="s">
        <v>5802</v>
      </c>
      <c r="O61" t="s">
        <v>276</v>
      </c>
      <c r="P61" t="s">
        <v>277</v>
      </c>
      <c r="Q61" t="s">
        <v>5803</v>
      </c>
      <c r="R61" t="s">
        <v>5804</v>
      </c>
    </row>
    <row r="62" spans="1:18" ht="15.6" x14ac:dyDescent="0.3">
      <c r="A62" t="s">
        <v>278</v>
      </c>
      <c r="B62" t="s">
        <v>279</v>
      </c>
      <c r="D62" t="s">
        <v>230</v>
      </c>
      <c r="E62">
        <v>179</v>
      </c>
      <c r="F62">
        <v>799</v>
      </c>
      <c r="G62" s="1">
        <v>0.78</v>
      </c>
      <c r="H62">
        <v>3.7</v>
      </c>
      <c r="J62" s="4">
        <v>2201</v>
      </c>
      <c r="K62" t="s">
        <v>5805</v>
      </c>
      <c r="L62" t="s">
        <v>5806</v>
      </c>
      <c r="M62" t="s">
        <v>5807</v>
      </c>
      <c r="N62" t="s">
        <v>5808</v>
      </c>
      <c r="O62" t="s">
        <v>280</v>
      </c>
      <c r="P62" t="s">
        <v>281</v>
      </c>
      <c r="Q62" t="s">
        <v>5809</v>
      </c>
      <c r="R62" t="s">
        <v>5810</v>
      </c>
    </row>
    <row r="63" spans="1:18" ht="15.6" x14ac:dyDescent="0.3">
      <c r="A63" t="s">
        <v>282</v>
      </c>
      <c r="B63" t="s">
        <v>283</v>
      </c>
      <c r="D63" t="s">
        <v>90</v>
      </c>
      <c r="E63" s="2">
        <v>32990</v>
      </c>
      <c r="F63" s="2">
        <v>47900</v>
      </c>
      <c r="G63" s="1">
        <v>0.31</v>
      </c>
      <c r="H63">
        <v>4.3</v>
      </c>
      <c r="J63" s="4">
        <v>7109</v>
      </c>
      <c r="K63" t="s">
        <v>5811</v>
      </c>
      <c r="L63" t="s">
        <v>5812</v>
      </c>
      <c r="M63" t="s">
        <v>5813</v>
      </c>
      <c r="N63" t="s">
        <v>5814</v>
      </c>
      <c r="O63" t="s">
        <v>284</v>
      </c>
      <c r="P63" t="s">
        <v>285</v>
      </c>
      <c r="Q63" t="s">
        <v>5815</v>
      </c>
      <c r="R63" t="s">
        <v>5816</v>
      </c>
    </row>
    <row r="64" spans="1:18" ht="15.6" x14ac:dyDescent="0.3">
      <c r="A64" t="s">
        <v>286</v>
      </c>
      <c r="B64" t="s">
        <v>287</v>
      </c>
      <c r="C64" t="str">
        <f t="shared" ref="C64:C65" si="9">_xlfn.TEXTBEFORE(B64, "Cable") &amp; "Cable"</f>
        <v>Lapster 1.5 mtr USB 2.0 Type A Male to USB A Male Cable</v>
      </c>
      <c r="D64" t="s">
        <v>14</v>
      </c>
      <c r="E64">
        <v>139</v>
      </c>
      <c r="F64">
        <v>999</v>
      </c>
      <c r="G64" s="1">
        <v>0.86</v>
      </c>
      <c r="H64">
        <v>4</v>
      </c>
      <c r="J64" s="4">
        <v>1313</v>
      </c>
      <c r="K64" t="s">
        <v>5817</v>
      </c>
      <c r="L64" t="s">
        <v>5818</v>
      </c>
      <c r="M64" t="s">
        <v>5819</v>
      </c>
      <c r="N64" t="s">
        <v>5820</v>
      </c>
      <c r="O64" t="s">
        <v>289</v>
      </c>
      <c r="P64" t="s">
        <v>290</v>
      </c>
      <c r="Q64" t="s">
        <v>5821</v>
      </c>
      <c r="R64" t="s">
        <v>5822</v>
      </c>
    </row>
    <row r="65" spans="1:18" ht="15.6" x14ac:dyDescent="0.3">
      <c r="A65" t="s">
        <v>291</v>
      </c>
      <c r="B65" t="s">
        <v>292</v>
      </c>
      <c r="C65" t="str">
        <f t="shared" si="9"/>
        <v>AmazonBasics USB Type-C to USB Type-C 2.0 Cable</v>
      </c>
      <c r="D65" t="s">
        <v>14</v>
      </c>
      <c r="E65">
        <v>329</v>
      </c>
      <c r="F65">
        <v>845</v>
      </c>
      <c r="G65" s="1">
        <v>0.61</v>
      </c>
      <c r="H65">
        <v>4.2</v>
      </c>
      <c r="J65" s="4">
        <v>29746</v>
      </c>
      <c r="K65" t="s">
        <v>5823</v>
      </c>
      <c r="L65" t="s">
        <v>5824</v>
      </c>
      <c r="M65" t="s">
        <v>5825</v>
      </c>
      <c r="N65" t="s">
        <v>5826</v>
      </c>
      <c r="O65" t="s">
        <v>294</v>
      </c>
      <c r="P65" t="s">
        <v>295</v>
      </c>
      <c r="Q65" t="s">
        <v>5827</v>
      </c>
      <c r="R65" t="s">
        <v>5828</v>
      </c>
    </row>
    <row r="66" spans="1:18" ht="15.6" x14ac:dyDescent="0.3">
      <c r="A66" t="s">
        <v>296</v>
      </c>
      <c r="B66" t="s">
        <v>297</v>
      </c>
      <c r="D66" t="s">
        <v>90</v>
      </c>
      <c r="E66" s="2">
        <v>13999</v>
      </c>
      <c r="F66" s="2">
        <v>24999</v>
      </c>
      <c r="G66" s="1">
        <v>0.44</v>
      </c>
      <c r="H66">
        <v>4.2</v>
      </c>
      <c r="J66" s="4">
        <v>45238</v>
      </c>
      <c r="K66" t="s">
        <v>5829</v>
      </c>
      <c r="L66" t="s">
        <v>5830</v>
      </c>
      <c r="M66" t="s">
        <v>5831</v>
      </c>
      <c r="N66" t="s">
        <v>5832</v>
      </c>
      <c r="O66" t="s">
        <v>298</v>
      </c>
      <c r="P66" t="s">
        <v>299</v>
      </c>
      <c r="Q66" t="s">
        <v>5833</v>
      </c>
      <c r="R66" t="s">
        <v>5834</v>
      </c>
    </row>
    <row r="67" spans="1:18" ht="15.6" x14ac:dyDescent="0.3">
      <c r="A67" t="s">
        <v>300</v>
      </c>
      <c r="B67" t="s">
        <v>301</v>
      </c>
      <c r="D67" t="s">
        <v>70</v>
      </c>
      <c r="E67">
        <v>309</v>
      </c>
      <c r="F67" s="2">
        <v>1400</v>
      </c>
      <c r="G67" s="1">
        <v>0.78</v>
      </c>
      <c r="H67">
        <v>4.4000000000000004</v>
      </c>
      <c r="J67" s="4">
        <v>426973</v>
      </c>
      <c r="K67" t="s">
        <v>5835</v>
      </c>
      <c r="L67" t="s">
        <v>5543</v>
      </c>
      <c r="M67" t="s">
        <v>5544</v>
      </c>
      <c r="N67" t="s">
        <v>5545</v>
      </c>
      <c r="O67" t="s">
        <v>71</v>
      </c>
      <c r="P67" t="s">
        <v>72</v>
      </c>
      <c r="Q67" t="s">
        <v>5836</v>
      </c>
      <c r="R67" t="s">
        <v>5837</v>
      </c>
    </row>
    <row r="68" spans="1:18" ht="15.6" x14ac:dyDescent="0.3">
      <c r="A68" t="s">
        <v>302</v>
      </c>
      <c r="B68" t="s">
        <v>303</v>
      </c>
      <c r="C68" t="str">
        <f>_xlfn.TEXTBEFORE(B68, "Cable") &amp; "Cable"</f>
        <v>Portronics Konnect L 20W PD Quick Charge Type-C to 8-Pin USB Mobile Charging Cable</v>
      </c>
      <c r="D68" t="s">
        <v>14</v>
      </c>
      <c r="E68">
        <v>263</v>
      </c>
      <c r="F68">
        <v>699</v>
      </c>
      <c r="G68" s="1">
        <v>0.62</v>
      </c>
      <c r="H68">
        <v>4.0999999999999996</v>
      </c>
      <c r="J68" s="4">
        <v>450</v>
      </c>
      <c r="K68" t="s">
        <v>5838</v>
      </c>
      <c r="L68" t="s">
        <v>5839</v>
      </c>
      <c r="M68" t="s">
        <v>5840</v>
      </c>
      <c r="N68" t="s">
        <v>5841</v>
      </c>
      <c r="O68" t="s">
        <v>305</v>
      </c>
      <c r="P68" t="s">
        <v>306</v>
      </c>
      <c r="Q68" t="s">
        <v>5842</v>
      </c>
      <c r="R68" t="s">
        <v>5843</v>
      </c>
    </row>
    <row r="69" spans="1:18" ht="15.6" x14ac:dyDescent="0.3">
      <c r="A69" t="s">
        <v>307</v>
      </c>
      <c r="B69" t="s">
        <v>308</v>
      </c>
      <c r="D69" t="s">
        <v>252</v>
      </c>
      <c r="E69" s="2">
        <v>7999</v>
      </c>
      <c r="F69" s="2">
        <v>14990</v>
      </c>
      <c r="G69" s="1">
        <v>0.47</v>
      </c>
      <c r="H69">
        <v>4.3</v>
      </c>
      <c r="J69" s="4">
        <v>457</v>
      </c>
      <c r="K69" t="s">
        <v>5844</v>
      </c>
      <c r="L69" t="s">
        <v>5845</v>
      </c>
      <c r="M69" t="s">
        <v>5846</v>
      </c>
      <c r="N69" t="s">
        <v>5847</v>
      </c>
      <c r="O69" t="s">
        <v>309</v>
      </c>
      <c r="P69" t="s">
        <v>310</v>
      </c>
      <c r="Q69" t="s">
        <v>5848</v>
      </c>
      <c r="R69" t="s">
        <v>5849</v>
      </c>
    </row>
    <row r="70" spans="1:18" ht="15.6" x14ac:dyDescent="0.3">
      <c r="A70" t="s">
        <v>311</v>
      </c>
      <c r="B70" t="s">
        <v>312</v>
      </c>
      <c r="D70" t="s">
        <v>313</v>
      </c>
      <c r="E70" s="2">
        <v>1599</v>
      </c>
      <c r="F70" s="2">
        <v>2999</v>
      </c>
      <c r="G70" s="1">
        <v>0.47</v>
      </c>
      <c r="H70">
        <v>4.2</v>
      </c>
      <c r="J70" s="4">
        <v>2727</v>
      </c>
      <c r="K70" t="s">
        <v>5850</v>
      </c>
      <c r="L70" t="s">
        <v>5851</v>
      </c>
      <c r="M70" t="s">
        <v>5852</v>
      </c>
      <c r="N70" t="s">
        <v>5853</v>
      </c>
      <c r="O70" t="s">
        <v>314</v>
      </c>
      <c r="P70" t="s">
        <v>315</v>
      </c>
      <c r="Q70" t="s">
        <v>5854</v>
      </c>
      <c r="R70" t="s">
        <v>5855</v>
      </c>
    </row>
    <row r="71" spans="1:18" ht="15.6" x14ac:dyDescent="0.3">
      <c r="A71" t="s">
        <v>316</v>
      </c>
      <c r="B71" t="s">
        <v>317</v>
      </c>
      <c r="C71" t="str">
        <f t="shared" ref="C71:C73" si="10">_xlfn.TEXTBEFORE(B71, "Cable") &amp; "Cable"</f>
        <v>Amazon Basics USB Type-C to USB-A 2.0 Male Fast Charging Cable</v>
      </c>
      <c r="D71" t="s">
        <v>14</v>
      </c>
      <c r="E71">
        <v>219</v>
      </c>
      <c r="F71">
        <v>700</v>
      </c>
      <c r="G71" s="1">
        <v>0.69</v>
      </c>
      <c r="H71">
        <v>4.3</v>
      </c>
      <c r="J71" s="4">
        <v>20053</v>
      </c>
      <c r="K71" t="s">
        <v>5856</v>
      </c>
      <c r="L71" t="s">
        <v>5857</v>
      </c>
      <c r="M71" t="s">
        <v>5858</v>
      </c>
      <c r="N71" t="s">
        <v>5859</v>
      </c>
      <c r="O71" t="s">
        <v>319</v>
      </c>
      <c r="P71" t="s">
        <v>320</v>
      </c>
      <c r="Q71" t="s">
        <v>5860</v>
      </c>
      <c r="R71" t="s">
        <v>5861</v>
      </c>
    </row>
    <row r="72" spans="1:18" ht="15.6" x14ac:dyDescent="0.3">
      <c r="A72" t="s">
        <v>321</v>
      </c>
      <c r="B72" t="s">
        <v>322</v>
      </c>
      <c r="C72" t="str">
        <f t="shared" si="10"/>
        <v>oraimo 65W Type C to C Fast Charging Cable</v>
      </c>
      <c r="D72" t="s">
        <v>14</v>
      </c>
      <c r="E72">
        <v>349</v>
      </c>
      <c r="F72">
        <v>899</v>
      </c>
      <c r="G72" s="1">
        <v>0.61</v>
      </c>
      <c r="H72">
        <v>4.5</v>
      </c>
      <c r="J72" s="4">
        <v>149</v>
      </c>
      <c r="K72" t="s">
        <v>5862</v>
      </c>
      <c r="L72" t="s">
        <v>5863</v>
      </c>
      <c r="M72" t="s">
        <v>5864</v>
      </c>
      <c r="N72" t="s">
        <v>5865</v>
      </c>
      <c r="O72" t="s">
        <v>324</v>
      </c>
      <c r="P72" t="s">
        <v>325</v>
      </c>
      <c r="Q72" t="s">
        <v>5866</v>
      </c>
      <c r="R72" t="s">
        <v>5867</v>
      </c>
    </row>
    <row r="73" spans="1:18" ht="15.6" x14ac:dyDescent="0.3">
      <c r="A73" t="s">
        <v>326</v>
      </c>
      <c r="B73" t="s">
        <v>327</v>
      </c>
      <c r="C73" t="str">
        <f t="shared" si="10"/>
        <v>CEDO 65W OnePlus Dash Warp Charge Cable</v>
      </c>
      <c r="D73" t="s">
        <v>14</v>
      </c>
      <c r="E73">
        <v>349</v>
      </c>
      <c r="F73">
        <v>599</v>
      </c>
      <c r="G73" s="1">
        <v>0.42</v>
      </c>
      <c r="H73">
        <v>4.0999999999999996</v>
      </c>
      <c r="J73" s="4">
        <v>210</v>
      </c>
      <c r="K73" t="s">
        <v>5868</v>
      </c>
      <c r="L73" t="s">
        <v>5869</v>
      </c>
      <c r="M73" t="s">
        <v>5870</v>
      </c>
      <c r="N73" t="s">
        <v>5871</v>
      </c>
      <c r="O73" t="s">
        <v>329</v>
      </c>
      <c r="P73" t="s">
        <v>330</v>
      </c>
      <c r="Q73" t="s">
        <v>5872</v>
      </c>
      <c r="R73" t="s">
        <v>5873</v>
      </c>
    </row>
    <row r="74" spans="1:18" ht="15.6" x14ac:dyDescent="0.3">
      <c r="A74" t="s">
        <v>331</v>
      </c>
      <c r="B74" t="s">
        <v>332</v>
      </c>
      <c r="D74" t="s">
        <v>90</v>
      </c>
      <c r="E74" s="2">
        <v>26999</v>
      </c>
      <c r="F74" s="2">
        <v>42999</v>
      </c>
      <c r="G74" s="1">
        <v>0.37</v>
      </c>
      <c r="H74">
        <v>4.2</v>
      </c>
      <c r="J74" s="4">
        <v>45238</v>
      </c>
      <c r="K74" t="s">
        <v>5874</v>
      </c>
      <c r="L74" t="s">
        <v>5830</v>
      </c>
      <c r="M74" t="s">
        <v>5831</v>
      </c>
      <c r="N74" t="s">
        <v>5832</v>
      </c>
      <c r="O74" t="s">
        <v>298</v>
      </c>
      <c r="P74" t="s">
        <v>299</v>
      </c>
      <c r="Q74" t="s">
        <v>5875</v>
      </c>
      <c r="R74" t="s">
        <v>5876</v>
      </c>
    </row>
    <row r="75" spans="1:18" ht="15.6" x14ac:dyDescent="0.3">
      <c r="A75" t="s">
        <v>333</v>
      </c>
      <c r="B75" t="s">
        <v>334</v>
      </c>
      <c r="C75" t="str">
        <f t="shared" ref="C75:C78" si="11">_xlfn.TEXTBEFORE(B75, "Cable") &amp; "Cable"</f>
        <v>Pinnaclz Original Combo of 2 Micro USB Fast Charging Cable</v>
      </c>
      <c r="D75" t="s">
        <v>14</v>
      </c>
      <c r="E75">
        <v>115</v>
      </c>
      <c r="F75">
        <v>499</v>
      </c>
      <c r="G75" s="1">
        <v>0.77</v>
      </c>
      <c r="H75">
        <v>4</v>
      </c>
      <c r="J75" s="4">
        <v>7732</v>
      </c>
      <c r="K75" t="s">
        <v>5877</v>
      </c>
      <c r="L75" t="s">
        <v>5878</v>
      </c>
      <c r="M75" t="s">
        <v>5879</v>
      </c>
      <c r="N75" t="s">
        <v>5880</v>
      </c>
      <c r="O75" t="s">
        <v>336</v>
      </c>
      <c r="P75" t="s">
        <v>337</v>
      </c>
      <c r="Q75" t="s">
        <v>5881</v>
      </c>
      <c r="R75" t="s">
        <v>5882</v>
      </c>
    </row>
    <row r="76" spans="1:18" ht="15.6" x14ac:dyDescent="0.3">
      <c r="A76" t="s">
        <v>338</v>
      </c>
      <c r="B76" t="s">
        <v>339</v>
      </c>
      <c r="C76" t="str">
        <f t="shared" si="11"/>
        <v>boAt Type C A750 Stress Resistant, Tangle-free, Sturdy Flat Cable</v>
      </c>
      <c r="D76" t="s">
        <v>14</v>
      </c>
      <c r="E76">
        <v>399</v>
      </c>
      <c r="F76">
        <v>999</v>
      </c>
      <c r="G76" s="1">
        <v>0.6</v>
      </c>
      <c r="H76">
        <v>4.0999999999999996</v>
      </c>
      <c r="J76" s="4">
        <v>1780</v>
      </c>
      <c r="K76" t="s">
        <v>5883</v>
      </c>
      <c r="L76" t="s">
        <v>5884</v>
      </c>
      <c r="M76" t="s">
        <v>5885</v>
      </c>
      <c r="N76" t="s">
        <v>5886</v>
      </c>
      <c r="O76" t="s">
        <v>341</v>
      </c>
      <c r="P76" t="s">
        <v>342</v>
      </c>
      <c r="Q76" t="s">
        <v>5887</v>
      </c>
      <c r="R76" t="s">
        <v>5888</v>
      </c>
    </row>
    <row r="77" spans="1:18" ht="15.6" x14ac:dyDescent="0.3">
      <c r="A77" t="s">
        <v>343</v>
      </c>
      <c r="B77" t="s">
        <v>344</v>
      </c>
      <c r="C77" t="str">
        <f t="shared" si="11"/>
        <v>Ambrane 2 in 1 Type-C &amp; Micro USB Cable</v>
      </c>
      <c r="D77" t="s">
        <v>14</v>
      </c>
      <c r="E77">
        <v>199</v>
      </c>
      <c r="F77">
        <v>499</v>
      </c>
      <c r="G77" s="1">
        <v>0.6</v>
      </c>
      <c r="H77">
        <v>4.0999999999999996</v>
      </c>
      <c r="J77" s="4">
        <v>602</v>
      </c>
      <c r="K77" t="s">
        <v>5889</v>
      </c>
      <c r="L77" t="s">
        <v>5890</v>
      </c>
      <c r="M77" t="s">
        <v>5891</v>
      </c>
      <c r="N77" t="s">
        <v>5892</v>
      </c>
      <c r="O77" t="s">
        <v>346</v>
      </c>
      <c r="P77" t="s">
        <v>347</v>
      </c>
      <c r="Q77" t="s">
        <v>5893</v>
      </c>
      <c r="R77" t="s">
        <v>5894</v>
      </c>
    </row>
    <row r="78" spans="1:18" ht="15.6" x14ac:dyDescent="0.3">
      <c r="A78" t="s">
        <v>348</v>
      </c>
      <c r="B78" t="s">
        <v>349</v>
      </c>
      <c r="C78" t="str">
        <f t="shared" si="11"/>
        <v>Ambrane 60W / 3A Fast Charging Output Cable</v>
      </c>
      <c r="D78" t="s">
        <v>14</v>
      </c>
      <c r="E78">
        <v>179</v>
      </c>
      <c r="F78">
        <v>399</v>
      </c>
      <c r="G78" s="1">
        <v>0.55000000000000004</v>
      </c>
      <c r="H78">
        <v>4</v>
      </c>
      <c r="J78" s="4">
        <v>1423</v>
      </c>
      <c r="K78" t="s">
        <v>5895</v>
      </c>
      <c r="L78" t="s">
        <v>5896</v>
      </c>
      <c r="M78" t="s">
        <v>5897</v>
      </c>
      <c r="N78" t="s">
        <v>5898</v>
      </c>
      <c r="O78" t="s">
        <v>351</v>
      </c>
      <c r="P78" t="s">
        <v>352</v>
      </c>
      <c r="Q78" t="s">
        <v>5899</v>
      </c>
      <c r="R78" t="s">
        <v>5900</v>
      </c>
    </row>
    <row r="79" spans="1:18" ht="15.6" x14ac:dyDescent="0.3">
      <c r="A79" t="s">
        <v>353</v>
      </c>
      <c r="B79" t="s">
        <v>354</v>
      </c>
      <c r="D79" t="s">
        <v>90</v>
      </c>
      <c r="E79" s="2">
        <v>10901</v>
      </c>
      <c r="F79" s="2">
        <v>30990</v>
      </c>
      <c r="G79" s="1">
        <v>0.65</v>
      </c>
      <c r="H79">
        <v>4.0999999999999996</v>
      </c>
      <c r="J79" s="4">
        <v>398</v>
      </c>
      <c r="K79" t="s">
        <v>5901</v>
      </c>
      <c r="L79" t="s">
        <v>5902</v>
      </c>
      <c r="M79" t="s">
        <v>5903</v>
      </c>
      <c r="N79" t="s">
        <v>5904</v>
      </c>
      <c r="O79" t="s">
        <v>355</v>
      </c>
      <c r="P79" t="s">
        <v>356</v>
      </c>
      <c r="Q79" t="s">
        <v>5905</v>
      </c>
      <c r="R79" t="s">
        <v>5906</v>
      </c>
    </row>
    <row r="80" spans="1:18" ht="15.6" x14ac:dyDescent="0.3">
      <c r="A80" t="s">
        <v>357</v>
      </c>
      <c r="B80" t="s">
        <v>358</v>
      </c>
      <c r="C80" t="str">
        <f>_xlfn.TEXTBEFORE(B80, "Cable") &amp; "Cable"</f>
        <v>SWAPKART Fast Charging Cable</v>
      </c>
      <c r="D80" t="s">
        <v>14</v>
      </c>
      <c r="E80">
        <v>209</v>
      </c>
      <c r="F80">
        <v>499</v>
      </c>
      <c r="G80" s="1">
        <v>0.57999999999999996</v>
      </c>
      <c r="H80">
        <v>3.9</v>
      </c>
      <c r="J80" s="4">
        <v>536</v>
      </c>
      <c r="K80" t="s">
        <v>5907</v>
      </c>
      <c r="L80" t="s">
        <v>5908</v>
      </c>
      <c r="M80" t="s">
        <v>5909</v>
      </c>
      <c r="N80" t="s">
        <v>5910</v>
      </c>
      <c r="O80" t="s">
        <v>360</v>
      </c>
      <c r="P80" t="s">
        <v>361</v>
      </c>
      <c r="Q80" t="s">
        <v>5911</v>
      </c>
      <c r="R80" t="s">
        <v>5912</v>
      </c>
    </row>
    <row r="81" spans="1:18" ht="15.6" x14ac:dyDescent="0.3">
      <c r="A81" t="s">
        <v>362</v>
      </c>
      <c r="B81" t="s">
        <v>363</v>
      </c>
      <c r="D81" t="s">
        <v>230</v>
      </c>
      <c r="E81" s="2">
        <v>1434</v>
      </c>
      <c r="F81" s="2">
        <v>3999</v>
      </c>
      <c r="G81" s="1">
        <v>0.64</v>
      </c>
      <c r="H81">
        <v>4</v>
      </c>
      <c r="J81" s="4">
        <v>32</v>
      </c>
      <c r="K81" t="s">
        <v>5913</v>
      </c>
      <c r="L81" t="s">
        <v>5914</v>
      </c>
      <c r="M81" t="s">
        <v>5915</v>
      </c>
      <c r="N81" t="s">
        <v>5916</v>
      </c>
      <c r="O81" t="s">
        <v>364</v>
      </c>
      <c r="P81" t="s">
        <v>365</v>
      </c>
      <c r="Q81" t="s">
        <v>5917</v>
      </c>
      <c r="R81" t="s">
        <v>5918</v>
      </c>
    </row>
    <row r="82" spans="1:18" ht="15.6" x14ac:dyDescent="0.3">
      <c r="A82" t="s">
        <v>366</v>
      </c>
      <c r="B82" t="s">
        <v>367</v>
      </c>
      <c r="C82" t="str">
        <f t="shared" ref="C82:C83" si="12">_xlfn.TEXTBEFORE(B82, "Cable") &amp; "Cable"</f>
        <v>Wayona Usb Nylon Braided Data Sync And Charging Cable</v>
      </c>
      <c r="D82" t="s">
        <v>14</v>
      </c>
      <c r="E82">
        <v>399</v>
      </c>
      <c r="F82" s="2">
        <v>1099</v>
      </c>
      <c r="G82" s="1">
        <v>0.64</v>
      </c>
      <c r="H82">
        <v>4.2</v>
      </c>
      <c r="J82" s="4">
        <v>24269</v>
      </c>
      <c r="K82" t="s">
        <v>5919</v>
      </c>
      <c r="L82" t="s">
        <v>5477</v>
      </c>
      <c r="M82" t="s">
        <v>5478</v>
      </c>
      <c r="N82" t="s">
        <v>5479</v>
      </c>
      <c r="O82" t="s">
        <v>15</v>
      </c>
      <c r="P82" t="s">
        <v>369</v>
      </c>
      <c r="Q82" t="s">
        <v>5920</v>
      </c>
      <c r="R82" t="s">
        <v>5921</v>
      </c>
    </row>
    <row r="83" spans="1:18" ht="15.6" x14ac:dyDescent="0.3">
      <c r="A83" t="s">
        <v>370</v>
      </c>
      <c r="B83" t="s">
        <v>371</v>
      </c>
      <c r="C83" t="str">
        <f t="shared" si="12"/>
        <v>Flix (Beetel) Usb To Type C Pvc Data Sync And 2A 480Mbps Data Sync, Tough Fast Charging Long Cable</v>
      </c>
      <c r="D83" t="s">
        <v>14</v>
      </c>
      <c r="E83">
        <v>139</v>
      </c>
      <c r="F83">
        <v>249</v>
      </c>
      <c r="G83" s="1">
        <v>0.44</v>
      </c>
      <c r="H83">
        <v>4</v>
      </c>
      <c r="J83" s="4">
        <v>9378</v>
      </c>
      <c r="K83" t="s">
        <v>5922</v>
      </c>
      <c r="L83" t="s">
        <v>5605</v>
      </c>
      <c r="M83" t="s">
        <v>5606</v>
      </c>
      <c r="N83" t="s">
        <v>5607</v>
      </c>
      <c r="O83" t="s">
        <v>121</v>
      </c>
      <c r="P83" t="s">
        <v>373</v>
      </c>
      <c r="Q83" t="s">
        <v>5923</v>
      </c>
      <c r="R83" t="s">
        <v>5924</v>
      </c>
    </row>
    <row r="84" spans="1:18" ht="15.6" x14ac:dyDescent="0.3">
      <c r="A84" t="s">
        <v>374</v>
      </c>
      <c r="B84" t="s">
        <v>375</v>
      </c>
      <c r="D84" t="s">
        <v>90</v>
      </c>
      <c r="E84" s="2">
        <v>7299</v>
      </c>
      <c r="F84" s="2">
        <v>19125</v>
      </c>
      <c r="G84" s="1">
        <v>0.62</v>
      </c>
      <c r="H84">
        <v>3.4</v>
      </c>
      <c r="J84" s="4">
        <v>902</v>
      </c>
      <c r="K84" t="s">
        <v>5925</v>
      </c>
      <c r="L84" t="s">
        <v>5926</v>
      </c>
      <c r="M84" t="s">
        <v>5927</v>
      </c>
      <c r="N84" t="s">
        <v>5928</v>
      </c>
      <c r="O84" t="s">
        <v>376</v>
      </c>
      <c r="P84" t="s">
        <v>377</v>
      </c>
      <c r="Q84" t="s">
        <v>5929</v>
      </c>
      <c r="R84" t="s">
        <v>5930</v>
      </c>
    </row>
    <row r="85" spans="1:18" ht="15.6" x14ac:dyDescent="0.3">
      <c r="A85" t="s">
        <v>378</v>
      </c>
      <c r="B85" t="s">
        <v>379</v>
      </c>
      <c r="C85" t="str">
        <f t="shared" ref="C85:C86" si="13">_xlfn.TEXTBEFORE(B85, "Cable") &amp; "Cable"</f>
        <v>boAt A 350 Type C Cable</v>
      </c>
      <c r="D85" t="s">
        <v>14</v>
      </c>
      <c r="E85">
        <v>299</v>
      </c>
      <c r="F85">
        <v>799</v>
      </c>
      <c r="G85" s="1">
        <v>0.63</v>
      </c>
      <c r="H85">
        <v>4.4000000000000004</v>
      </c>
      <c r="J85" s="4">
        <v>28791</v>
      </c>
      <c r="K85" t="s">
        <v>5931</v>
      </c>
      <c r="L85" t="s">
        <v>5932</v>
      </c>
      <c r="M85" t="s">
        <v>5933</v>
      </c>
      <c r="N85" t="s">
        <v>5934</v>
      </c>
      <c r="O85" t="s">
        <v>381</v>
      </c>
      <c r="P85" t="s">
        <v>382</v>
      </c>
      <c r="Q85" t="s">
        <v>5935</v>
      </c>
      <c r="R85" t="s">
        <v>5936</v>
      </c>
    </row>
    <row r="86" spans="1:18" ht="15.6" x14ac:dyDescent="0.3">
      <c r="A86" t="s">
        <v>383</v>
      </c>
      <c r="B86" t="s">
        <v>384</v>
      </c>
      <c r="C86" t="str">
        <f t="shared" si="13"/>
        <v>Wayona Usb Type C Fast Charger Cable</v>
      </c>
      <c r="D86" t="s">
        <v>14</v>
      </c>
      <c r="E86">
        <v>325</v>
      </c>
      <c r="F86" s="2">
        <v>1299</v>
      </c>
      <c r="G86" s="1">
        <v>0.75</v>
      </c>
      <c r="H86">
        <v>4.2</v>
      </c>
      <c r="J86" s="4">
        <v>10576</v>
      </c>
      <c r="K86" t="s">
        <v>5937</v>
      </c>
      <c r="L86" t="s">
        <v>5938</v>
      </c>
      <c r="M86" t="s">
        <v>5939</v>
      </c>
      <c r="N86" t="s">
        <v>5940</v>
      </c>
      <c r="O86" t="s">
        <v>386</v>
      </c>
      <c r="P86" t="s">
        <v>387</v>
      </c>
      <c r="Q86" t="s">
        <v>5941</v>
      </c>
      <c r="R86" t="s">
        <v>5942</v>
      </c>
    </row>
    <row r="87" spans="1:18" ht="15.6" x14ac:dyDescent="0.3">
      <c r="A87" t="s">
        <v>388</v>
      </c>
      <c r="B87" t="s">
        <v>389</v>
      </c>
      <c r="D87" t="s">
        <v>90</v>
      </c>
      <c r="E87" s="2">
        <v>29999</v>
      </c>
      <c r="F87" s="2">
        <v>39999</v>
      </c>
      <c r="G87" s="1">
        <v>0.25</v>
      </c>
      <c r="H87">
        <v>4.2</v>
      </c>
      <c r="J87" s="4">
        <v>7298</v>
      </c>
      <c r="K87" t="s">
        <v>5943</v>
      </c>
      <c r="L87" t="s">
        <v>5692</v>
      </c>
      <c r="M87" t="s">
        <v>5693</v>
      </c>
      <c r="N87" t="s">
        <v>5694</v>
      </c>
      <c r="O87" t="s">
        <v>191</v>
      </c>
      <c r="P87" t="s">
        <v>192</v>
      </c>
      <c r="Q87" t="s">
        <v>5944</v>
      </c>
      <c r="R87" t="s">
        <v>5945</v>
      </c>
    </row>
    <row r="88" spans="1:18" ht="15.6" x14ac:dyDescent="0.3">
      <c r="A88" t="s">
        <v>390</v>
      </c>
      <c r="B88" t="s">
        <v>391</v>
      </c>
      <c r="D88" t="s">
        <v>90</v>
      </c>
      <c r="E88" s="2">
        <v>27999</v>
      </c>
      <c r="F88" s="2">
        <v>40990</v>
      </c>
      <c r="G88" s="1">
        <v>0.32</v>
      </c>
      <c r="H88">
        <v>4.3</v>
      </c>
      <c r="J88" s="4">
        <v>4703</v>
      </c>
      <c r="K88" t="s">
        <v>5946</v>
      </c>
      <c r="L88" t="s">
        <v>5611</v>
      </c>
      <c r="M88" t="s">
        <v>5612</v>
      </c>
      <c r="N88" t="s">
        <v>5613</v>
      </c>
      <c r="O88" t="s">
        <v>125</v>
      </c>
      <c r="P88" t="s">
        <v>126</v>
      </c>
      <c r="Q88" t="s">
        <v>5947</v>
      </c>
      <c r="R88" t="s">
        <v>5948</v>
      </c>
    </row>
    <row r="89" spans="1:18" ht="15.6" x14ac:dyDescent="0.3">
      <c r="A89" t="s">
        <v>392</v>
      </c>
      <c r="B89" t="s">
        <v>393</v>
      </c>
      <c r="D89" t="s">
        <v>90</v>
      </c>
      <c r="E89" s="2">
        <v>30990</v>
      </c>
      <c r="F89" s="2">
        <v>52900</v>
      </c>
      <c r="G89" s="1">
        <v>0.41</v>
      </c>
      <c r="H89">
        <v>4.3</v>
      </c>
      <c r="J89" s="4">
        <v>7109</v>
      </c>
      <c r="K89" t="s">
        <v>5949</v>
      </c>
      <c r="L89" t="s">
        <v>5812</v>
      </c>
      <c r="M89" t="s">
        <v>5813</v>
      </c>
      <c r="N89" t="s">
        <v>5814</v>
      </c>
      <c r="O89" t="s">
        <v>284</v>
      </c>
      <c r="P89" t="s">
        <v>285</v>
      </c>
      <c r="Q89" t="s">
        <v>5950</v>
      </c>
      <c r="R89" t="s">
        <v>5951</v>
      </c>
    </row>
    <row r="90" spans="1:18" ht="15.6" x14ac:dyDescent="0.3">
      <c r="A90" t="s">
        <v>394</v>
      </c>
      <c r="B90" t="s">
        <v>395</v>
      </c>
      <c r="C90" t="str">
        <f t="shared" ref="C90:C91" si="14">_xlfn.TEXTBEFORE(B90, "Cable") &amp; "Cable"</f>
        <v>Lapster 65W compatible for OnePlus Dash Warp Charge Cable</v>
      </c>
      <c r="D90" t="s">
        <v>14</v>
      </c>
      <c r="E90">
        <v>199</v>
      </c>
      <c r="F90">
        <v>999</v>
      </c>
      <c r="G90" s="1">
        <v>0.8</v>
      </c>
      <c r="H90">
        <v>4.5</v>
      </c>
      <c r="J90" s="4">
        <v>127</v>
      </c>
      <c r="K90" t="s">
        <v>5952</v>
      </c>
      <c r="L90" t="s">
        <v>5953</v>
      </c>
      <c r="M90" t="s">
        <v>5954</v>
      </c>
      <c r="N90" t="s">
        <v>5955</v>
      </c>
      <c r="O90" t="s">
        <v>397</v>
      </c>
      <c r="P90" t="s">
        <v>398</v>
      </c>
      <c r="Q90" t="s">
        <v>5956</v>
      </c>
      <c r="R90" t="s">
        <v>5957</v>
      </c>
    </row>
    <row r="91" spans="1:18" ht="15.6" x14ac:dyDescent="0.3">
      <c r="A91" t="s">
        <v>399</v>
      </c>
      <c r="B91" t="s">
        <v>400</v>
      </c>
      <c r="C91" t="str">
        <f t="shared" si="14"/>
        <v>Wayona Nylon Braided (2 Pack) Lightning Fast Usb Data Cable</v>
      </c>
      <c r="D91" t="s">
        <v>14</v>
      </c>
      <c r="E91">
        <v>649</v>
      </c>
      <c r="F91" s="2">
        <v>1999</v>
      </c>
      <c r="G91" s="1">
        <v>0.68</v>
      </c>
      <c r="H91">
        <v>4.2</v>
      </c>
      <c r="J91" s="4">
        <v>24269</v>
      </c>
      <c r="K91" t="s">
        <v>5715</v>
      </c>
      <c r="L91" t="s">
        <v>5477</v>
      </c>
      <c r="M91" t="s">
        <v>5478</v>
      </c>
      <c r="N91" t="s">
        <v>5479</v>
      </c>
      <c r="O91" t="s">
        <v>15</v>
      </c>
      <c r="P91" t="s">
        <v>402</v>
      </c>
      <c r="Q91" t="s">
        <v>5958</v>
      </c>
      <c r="R91" t="s">
        <v>5959</v>
      </c>
    </row>
    <row r="92" spans="1:18" ht="15.6" x14ac:dyDescent="0.3">
      <c r="A92" t="s">
        <v>403</v>
      </c>
      <c r="B92" t="s">
        <v>404</v>
      </c>
      <c r="D92" t="s">
        <v>54</v>
      </c>
      <c r="E92">
        <v>269</v>
      </c>
      <c r="F92">
        <v>800</v>
      </c>
      <c r="G92" s="1">
        <v>0.66</v>
      </c>
      <c r="H92">
        <v>3.6</v>
      </c>
      <c r="J92" s="4">
        <v>10134</v>
      </c>
      <c r="K92" t="s">
        <v>5960</v>
      </c>
      <c r="L92" t="s">
        <v>5961</v>
      </c>
      <c r="M92" t="s">
        <v>5962</v>
      </c>
      <c r="N92" t="s">
        <v>5963</v>
      </c>
      <c r="O92" t="s">
        <v>405</v>
      </c>
      <c r="P92" t="s">
        <v>406</v>
      </c>
      <c r="Q92" t="s">
        <v>5964</v>
      </c>
      <c r="R92" t="s">
        <v>5965</v>
      </c>
    </row>
    <row r="93" spans="1:18" ht="15.6" x14ac:dyDescent="0.3">
      <c r="A93" t="s">
        <v>407</v>
      </c>
      <c r="B93" t="s">
        <v>408</v>
      </c>
      <c r="D93" t="s">
        <v>90</v>
      </c>
      <c r="E93" s="2">
        <v>24999</v>
      </c>
      <c r="F93" s="2">
        <v>31999</v>
      </c>
      <c r="G93" s="1">
        <v>0.22</v>
      </c>
      <c r="H93">
        <v>4.2</v>
      </c>
      <c r="J93" s="4">
        <v>34899</v>
      </c>
      <c r="K93" t="s">
        <v>5966</v>
      </c>
      <c r="L93" t="s">
        <v>5623</v>
      </c>
      <c r="M93" t="s">
        <v>5624</v>
      </c>
      <c r="N93" t="s">
        <v>5625</v>
      </c>
      <c r="O93" t="s">
        <v>133</v>
      </c>
      <c r="P93" t="s">
        <v>134</v>
      </c>
      <c r="Q93" t="s">
        <v>5967</v>
      </c>
      <c r="R93" t="s">
        <v>5968</v>
      </c>
    </row>
    <row r="94" spans="1:18" ht="15.6" x14ac:dyDescent="0.3">
      <c r="A94" t="s">
        <v>409</v>
      </c>
      <c r="B94" t="s">
        <v>410</v>
      </c>
      <c r="C94" t="str">
        <f t="shared" ref="C94:C95" si="15">_xlfn.TEXTBEFORE(B94, "Cable") &amp; "Cable"</f>
        <v>boAt Deuce USB 300 2 in 1 Type-C &amp; Micro USB Stress Resistant, Sturdy Cable</v>
      </c>
      <c r="D94" t="s">
        <v>14</v>
      </c>
      <c r="E94">
        <v>299</v>
      </c>
      <c r="F94">
        <v>699</v>
      </c>
      <c r="G94" s="1">
        <v>0.56999999999999995</v>
      </c>
      <c r="H94">
        <v>4.2</v>
      </c>
      <c r="J94" s="4">
        <v>94363</v>
      </c>
      <c r="K94" t="s">
        <v>5494</v>
      </c>
      <c r="L94" t="s">
        <v>5495</v>
      </c>
      <c r="M94" t="s">
        <v>5496</v>
      </c>
      <c r="N94" t="s">
        <v>5497</v>
      </c>
      <c r="O94" t="s">
        <v>30</v>
      </c>
      <c r="P94" t="s">
        <v>31</v>
      </c>
      <c r="Q94" t="s">
        <v>5969</v>
      </c>
      <c r="R94" t="s">
        <v>5970</v>
      </c>
    </row>
    <row r="95" spans="1:18" ht="15.6" x14ac:dyDescent="0.3">
      <c r="A95" t="s">
        <v>412</v>
      </c>
      <c r="B95" t="s">
        <v>413</v>
      </c>
      <c r="C95" t="e">
        <f t="shared" si="15"/>
        <v>#N/A</v>
      </c>
      <c r="D95" t="s">
        <v>14</v>
      </c>
      <c r="E95">
        <v>199</v>
      </c>
      <c r="F95">
        <v>999</v>
      </c>
      <c r="G95" s="1">
        <v>0.8</v>
      </c>
      <c r="H95">
        <v>4.0999999999999996</v>
      </c>
      <c r="J95" s="4">
        <v>425</v>
      </c>
      <c r="K95" t="s">
        <v>5971</v>
      </c>
      <c r="L95" t="s">
        <v>5972</v>
      </c>
      <c r="M95" t="s">
        <v>5973</v>
      </c>
      <c r="N95" t="s">
        <v>5974</v>
      </c>
      <c r="O95" t="s">
        <v>414</v>
      </c>
      <c r="P95" t="s">
        <v>415</v>
      </c>
      <c r="Q95" t="s">
        <v>5975</v>
      </c>
      <c r="R95" t="s">
        <v>5976</v>
      </c>
    </row>
    <row r="96" spans="1:18" ht="15.6" x14ac:dyDescent="0.3">
      <c r="A96" t="s">
        <v>416</v>
      </c>
      <c r="B96" t="s">
        <v>417</v>
      </c>
      <c r="D96" t="s">
        <v>90</v>
      </c>
      <c r="E96" s="2">
        <v>18990</v>
      </c>
      <c r="F96" s="2">
        <v>40990</v>
      </c>
      <c r="G96" s="1">
        <v>0.54</v>
      </c>
      <c r="H96">
        <v>4.2</v>
      </c>
      <c r="J96" s="4">
        <v>6659</v>
      </c>
      <c r="K96" t="s">
        <v>5977</v>
      </c>
      <c r="L96" t="s">
        <v>5978</v>
      </c>
      <c r="M96" t="s">
        <v>5979</v>
      </c>
      <c r="N96" t="s">
        <v>5980</v>
      </c>
      <c r="O96" t="s">
        <v>418</v>
      </c>
      <c r="P96" t="s">
        <v>419</v>
      </c>
      <c r="Q96" t="s">
        <v>5981</v>
      </c>
      <c r="R96" t="s">
        <v>5982</v>
      </c>
    </row>
    <row r="97" spans="1:18" ht="15.6" x14ac:dyDescent="0.3">
      <c r="A97" t="s">
        <v>420</v>
      </c>
      <c r="B97" t="s">
        <v>421</v>
      </c>
      <c r="D97" t="s">
        <v>54</v>
      </c>
      <c r="E97">
        <v>290</v>
      </c>
      <c r="F97">
        <v>349</v>
      </c>
      <c r="G97" s="1">
        <v>0.17</v>
      </c>
      <c r="H97">
        <v>3.7</v>
      </c>
      <c r="J97" s="4">
        <v>1977</v>
      </c>
      <c r="K97" t="s">
        <v>5983</v>
      </c>
      <c r="L97" t="s">
        <v>5984</v>
      </c>
      <c r="M97" t="s">
        <v>5985</v>
      </c>
      <c r="N97" t="s">
        <v>5986</v>
      </c>
      <c r="O97" t="s">
        <v>422</v>
      </c>
      <c r="P97" t="s">
        <v>423</v>
      </c>
      <c r="Q97" t="s">
        <v>5987</v>
      </c>
      <c r="R97" t="s">
        <v>5988</v>
      </c>
    </row>
    <row r="98" spans="1:18" ht="15.6" x14ac:dyDescent="0.3">
      <c r="A98" t="s">
        <v>424</v>
      </c>
      <c r="B98" t="s">
        <v>425</v>
      </c>
      <c r="D98" t="s">
        <v>230</v>
      </c>
      <c r="E98">
        <v>249</v>
      </c>
      <c r="F98">
        <v>799</v>
      </c>
      <c r="G98" s="1">
        <v>0.69</v>
      </c>
      <c r="H98">
        <v>3.8</v>
      </c>
      <c r="J98" s="4">
        <v>1079</v>
      </c>
      <c r="K98" t="s">
        <v>5989</v>
      </c>
      <c r="L98" t="s">
        <v>5990</v>
      </c>
      <c r="M98" t="s">
        <v>5991</v>
      </c>
      <c r="N98" t="s">
        <v>5992</v>
      </c>
      <c r="O98" t="s">
        <v>426</v>
      </c>
      <c r="P98" t="s">
        <v>427</v>
      </c>
      <c r="Q98" t="s">
        <v>5993</v>
      </c>
      <c r="R98" t="s">
        <v>5994</v>
      </c>
    </row>
    <row r="99" spans="1:18" ht="15.6" x14ac:dyDescent="0.3">
      <c r="A99" t="s">
        <v>428</v>
      </c>
      <c r="B99" t="s">
        <v>429</v>
      </c>
      <c r="C99" t="str">
        <f>_xlfn.TEXTBEFORE(B99, "Cable") &amp; "Cable"</f>
        <v>Gilary Multi Charging Cable</v>
      </c>
      <c r="D99" t="s">
        <v>14</v>
      </c>
      <c r="E99">
        <v>345</v>
      </c>
      <c r="F99">
        <v>999</v>
      </c>
      <c r="G99" s="1">
        <v>0.65</v>
      </c>
      <c r="H99">
        <v>3.7</v>
      </c>
      <c r="J99" s="4">
        <v>1097</v>
      </c>
      <c r="K99" t="s">
        <v>5995</v>
      </c>
      <c r="L99" t="s">
        <v>5996</v>
      </c>
      <c r="M99" t="s">
        <v>5997</v>
      </c>
      <c r="N99" t="s">
        <v>5998</v>
      </c>
      <c r="O99" t="s">
        <v>431</v>
      </c>
      <c r="P99" t="s">
        <v>432</v>
      </c>
      <c r="Q99" t="s">
        <v>5999</v>
      </c>
      <c r="R99" t="s">
        <v>6000</v>
      </c>
    </row>
    <row r="100" spans="1:18" ht="15.6" x14ac:dyDescent="0.3">
      <c r="A100" t="s">
        <v>433</v>
      </c>
      <c r="B100" t="s">
        <v>434</v>
      </c>
      <c r="D100" t="s">
        <v>54</v>
      </c>
      <c r="E100" s="2">
        <v>1099</v>
      </c>
      <c r="F100" s="2">
        <v>1899</v>
      </c>
      <c r="G100" s="1">
        <v>0.42</v>
      </c>
      <c r="H100">
        <v>4.5</v>
      </c>
      <c r="J100" s="4">
        <v>22420</v>
      </c>
      <c r="K100" t="s">
        <v>6001</v>
      </c>
      <c r="L100" t="s">
        <v>6002</v>
      </c>
      <c r="M100" t="s">
        <v>6003</v>
      </c>
      <c r="N100" t="s">
        <v>6004</v>
      </c>
      <c r="O100" t="s">
        <v>435</v>
      </c>
      <c r="P100" t="s">
        <v>436</v>
      </c>
      <c r="Q100" t="s">
        <v>6005</v>
      </c>
      <c r="R100" t="s">
        <v>6006</v>
      </c>
    </row>
    <row r="101" spans="1:18" ht="15.6" x14ac:dyDescent="0.3">
      <c r="A101" t="s">
        <v>437</v>
      </c>
      <c r="B101" t="s">
        <v>438</v>
      </c>
      <c r="C101" t="str">
        <f>_xlfn.TEXTBEFORE(B101, "Cable") &amp; "Cable"</f>
        <v>Wayona Type C to Lightning MFI Certified 20W Fast charging Nylon Braided USB C Cable</v>
      </c>
      <c r="D101" t="s">
        <v>14</v>
      </c>
      <c r="E101">
        <v>719</v>
      </c>
      <c r="F101" s="2">
        <v>1499</v>
      </c>
      <c r="G101" s="1">
        <v>0.52</v>
      </c>
      <c r="H101">
        <v>4.0999999999999996</v>
      </c>
      <c r="J101" s="4">
        <v>1045</v>
      </c>
      <c r="K101" t="s">
        <v>6007</v>
      </c>
      <c r="L101" t="s">
        <v>6008</v>
      </c>
      <c r="M101" t="s">
        <v>6009</v>
      </c>
      <c r="N101" t="s">
        <v>6010</v>
      </c>
      <c r="O101" t="s">
        <v>440</v>
      </c>
      <c r="P101" t="s">
        <v>441</v>
      </c>
      <c r="Q101" t="s">
        <v>6011</v>
      </c>
      <c r="R101" t="s">
        <v>6012</v>
      </c>
    </row>
    <row r="102" spans="1:18" ht="15.6" x14ac:dyDescent="0.3">
      <c r="A102" t="s">
        <v>442</v>
      </c>
      <c r="B102" t="s">
        <v>443</v>
      </c>
      <c r="D102" t="s">
        <v>230</v>
      </c>
      <c r="E102">
        <v>349</v>
      </c>
      <c r="F102" s="2">
        <v>1499</v>
      </c>
      <c r="G102" s="1">
        <v>0.77</v>
      </c>
      <c r="H102">
        <v>4.3</v>
      </c>
      <c r="J102" s="4">
        <v>4145</v>
      </c>
      <c r="K102" t="s">
        <v>6013</v>
      </c>
      <c r="L102" t="s">
        <v>6014</v>
      </c>
      <c r="M102" t="s">
        <v>6015</v>
      </c>
      <c r="N102" t="s">
        <v>6016</v>
      </c>
      <c r="O102" t="s">
        <v>444</v>
      </c>
      <c r="P102" t="s">
        <v>445</v>
      </c>
      <c r="Q102" t="s">
        <v>6017</v>
      </c>
      <c r="R102" t="s">
        <v>6018</v>
      </c>
    </row>
    <row r="103" spans="1:18" ht="15.6" x14ac:dyDescent="0.3">
      <c r="A103" t="s">
        <v>446</v>
      </c>
      <c r="B103" t="s">
        <v>447</v>
      </c>
      <c r="C103" t="str">
        <f>_xlfn.TEXTBEFORE(B103, "Cable") &amp; "Cable"</f>
        <v>Amazon Basics New Release Nylon USB-A to Lightning Cable</v>
      </c>
      <c r="D103" t="s">
        <v>14</v>
      </c>
      <c r="E103">
        <v>849</v>
      </c>
      <c r="F103" s="2">
        <v>1809</v>
      </c>
      <c r="G103" s="1">
        <v>0.53</v>
      </c>
      <c r="H103">
        <v>4.3</v>
      </c>
      <c r="J103" s="4">
        <v>6547</v>
      </c>
      <c r="K103" t="s">
        <v>5763</v>
      </c>
      <c r="L103" t="s">
        <v>6019</v>
      </c>
      <c r="M103" t="s">
        <v>6020</v>
      </c>
      <c r="N103" t="s">
        <v>6021</v>
      </c>
      <c r="O103" t="s">
        <v>449</v>
      </c>
      <c r="P103" t="s">
        <v>450</v>
      </c>
      <c r="Q103" t="s">
        <v>5767</v>
      </c>
      <c r="R103" t="s">
        <v>6022</v>
      </c>
    </row>
    <row r="104" spans="1:18" ht="15.6" x14ac:dyDescent="0.3">
      <c r="A104" t="s">
        <v>451</v>
      </c>
      <c r="B104" t="s">
        <v>452</v>
      </c>
      <c r="D104" t="s">
        <v>230</v>
      </c>
      <c r="E104">
        <v>299</v>
      </c>
      <c r="F104">
        <v>899</v>
      </c>
      <c r="G104" s="1">
        <v>0.67</v>
      </c>
      <c r="H104">
        <v>4</v>
      </c>
      <c r="J104" s="4">
        <v>1588</v>
      </c>
      <c r="K104" t="s">
        <v>6023</v>
      </c>
      <c r="L104" t="s">
        <v>6024</v>
      </c>
      <c r="M104" t="s">
        <v>6025</v>
      </c>
      <c r="N104" t="s">
        <v>6026</v>
      </c>
      <c r="O104" t="s">
        <v>453</v>
      </c>
      <c r="P104" t="s">
        <v>454</v>
      </c>
      <c r="Q104" t="s">
        <v>6027</v>
      </c>
      <c r="R104" t="s">
        <v>6028</v>
      </c>
    </row>
    <row r="105" spans="1:18" ht="15.6" x14ac:dyDescent="0.3">
      <c r="A105" t="s">
        <v>455</v>
      </c>
      <c r="B105" t="s">
        <v>456</v>
      </c>
      <c r="D105" t="s">
        <v>90</v>
      </c>
      <c r="E105" s="2">
        <v>21999</v>
      </c>
      <c r="F105" s="2">
        <v>29999</v>
      </c>
      <c r="G105" s="1">
        <v>0.27</v>
      </c>
      <c r="H105">
        <v>4.2</v>
      </c>
      <c r="J105" s="4">
        <v>32840</v>
      </c>
      <c r="K105" t="s">
        <v>6029</v>
      </c>
      <c r="L105" t="s">
        <v>5566</v>
      </c>
      <c r="M105" t="s">
        <v>5567</v>
      </c>
      <c r="N105" t="s">
        <v>5568</v>
      </c>
      <c r="O105" t="s">
        <v>91</v>
      </c>
      <c r="P105" t="s">
        <v>457</v>
      </c>
      <c r="Q105" t="s">
        <v>6030</v>
      </c>
      <c r="R105" t="s">
        <v>6031</v>
      </c>
    </row>
    <row r="106" spans="1:18" ht="15.6" x14ac:dyDescent="0.3">
      <c r="A106" t="s">
        <v>458</v>
      </c>
      <c r="B106" t="s">
        <v>459</v>
      </c>
      <c r="C106" t="str">
        <f t="shared" ref="C106:C109" si="16">_xlfn.TEXTBEFORE(B106, "Cable") &amp; "Cable"</f>
        <v>Wayona Nylon Braided USB Data Sync and Fast Charging 3A Short Power Bank Cable</v>
      </c>
      <c r="D106" t="s">
        <v>14</v>
      </c>
      <c r="E106">
        <v>349</v>
      </c>
      <c r="F106">
        <v>999</v>
      </c>
      <c r="G106" s="1">
        <v>0.65</v>
      </c>
      <c r="H106">
        <v>4.2</v>
      </c>
      <c r="J106" s="4">
        <v>13120</v>
      </c>
      <c r="K106" t="s">
        <v>6032</v>
      </c>
      <c r="L106" t="s">
        <v>6033</v>
      </c>
      <c r="M106" t="s">
        <v>6034</v>
      </c>
      <c r="N106" t="s">
        <v>6035</v>
      </c>
      <c r="O106" t="s">
        <v>461</v>
      </c>
      <c r="P106" t="s">
        <v>462</v>
      </c>
      <c r="Q106" t="s">
        <v>6036</v>
      </c>
      <c r="R106" t="s">
        <v>6037</v>
      </c>
    </row>
    <row r="107" spans="1:18" ht="15.6" x14ac:dyDescent="0.3">
      <c r="A107" t="s">
        <v>463</v>
      </c>
      <c r="B107" t="s">
        <v>464</v>
      </c>
      <c r="C107" t="str">
        <f t="shared" si="16"/>
        <v>Wayona Type C To Type C Long Fast Charging Cable</v>
      </c>
      <c r="D107" t="s">
        <v>14</v>
      </c>
      <c r="E107">
        <v>399</v>
      </c>
      <c r="F107">
        <v>999</v>
      </c>
      <c r="G107" s="1">
        <v>0.6</v>
      </c>
      <c r="H107">
        <v>4.3</v>
      </c>
      <c r="J107" s="4">
        <v>2806</v>
      </c>
      <c r="K107" t="s">
        <v>6038</v>
      </c>
      <c r="L107" t="s">
        <v>6039</v>
      </c>
      <c r="M107" t="s">
        <v>6040</v>
      </c>
      <c r="N107" t="s">
        <v>6041</v>
      </c>
      <c r="O107" t="s">
        <v>466</v>
      </c>
      <c r="P107" t="s">
        <v>467</v>
      </c>
      <c r="Q107" t="s">
        <v>6042</v>
      </c>
      <c r="R107" t="s">
        <v>6043</v>
      </c>
    </row>
    <row r="108" spans="1:18" ht="15.6" x14ac:dyDescent="0.3">
      <c r="A108" t="s">
        <v>468</v>
      </c>
      <c r="B108" t="s">
        <v>469</v>
      </c>
      <c r="C108" t="str">
        <f t="shared" si="16"/>
        <v>Wayona Nylon Braided 2M / 6Ft Fast Charge Usb To Lightning Data Sync And Charging Cable</v>
      </c>
      <c r="D108" t="s">
        <v>14</v>
      </c>
      <c r="E108">
        <v>449</v>
      </c>
      <c r="F108" s="2">
        <v>1299</v>
      </c>
      <c r="G108" s="1">
        <v>0.65</v>
      </c>
      <c r="H108">
        <v>4.2</v>
      </c>
      <c r="J108" s="4">
        <v>24269</v>
      </c>
      <c r="K108" t="s">
        <v>6044</v>
      </c>
      <c r="L108" t="s">
        <v>5477</v>
      </c>
      <c r="M108" t="s">
        <v>5478</v>
      </c>
      <c r="N108" t="s">
        <v>5479</v>
      </c>
      <c r="O108" t="s">
        <v>15</v>
      </c>
      <c r="P108" t="s">
        <v>16</v>
      </c>
      <c r="Q108" t="s">
        <v>5480</v>
      </c>
      <c r="R108" t="s">
        <v>6045</v>
      </c>
    </row>
    <row r="109" spans="1:18" ht="15.6" x14ac:dyDescent="0.3">
      <c r="A109" t="s">
        <v>471</v>
      </c>
      <c r="B109" t="s">
        <v>472</v>
      </c>
      <c r="C109" t="str">
        <f t="shared" si="16"/>
        <v>CROSSVOLT Compatible Dash/Warp Data Sync Fast Charging Cable</v>
      </c>
      <c r="D109" t="s">
        <v>14</v>
      </c>
      <c r="E109">
        <v>299</v>
      </c>
      <c r="F109">
        <v>999</v>
      </c>
      <c r="G109" s="1">
        <v>0.7</v>
      </c>
      <c r="H109">
        <v>4.3</v>
      </c>
      <c r="J109" s="4">
        <v>766</v>
      </c>
      <c r="K109" t="s">
        <v>6046</v>
      </c>
      <c r="L109" t="s">
        <v>6047</v>
      </c>
      <c r="M109" t="s">
        <v>6048</v>
      </c>
      <c r="N109" t="s">
        <v>6049</v>
      </c>
      <c r="O109" t="s">
        <v>474</v>
      </c>
      <c r="P109" t="s">
        <v>475</v>
      </c>
      <c r="Q109" t="s">
        <v>6050</v>
      </c>
      <c r="R109" t="s">
        <v>6051</v>
      </c>
    </row>
    <row r="110" spans="1:18" ht="15.6" x14ac:dyDescent="0.3">
      <c r="A110" t="s">
        <v>476</v>
      </c>
      <c r="B110" t="s">
        <v>477</v>
      </c>
      <c r="D110" t="s">
        <v>90</v>
      </c>
      <c r="E110" s="2">
        <v>37999</v>
      </c>
      <c r="F110" s="2">
        <v>65000</v>
      </c>
      <c r="G110" s="1">
        <v>0.42</v>
      </c>
      <c r="H110">
        <v>4.3</v>
      </c>
      <c r="J110" s="4">
        <v>3587</v>
      </c>
      <c r="K110" t="s">
        <v>6052</v>
      </c>
      <c r="L110" t="s">
        <v>6053</v>
      </c>
      <c r="M110" t="s">
        <v>6054</v>
      </c>
      <c r="N110" t="s">
        <v>6055</v>
      </c>
      <c r="O110" t="s">
        <v>478</v>
      </c>
      <c r="P110" t="s">
        <v>479</v>
      </c>
      <c r="Q110" t="s">
        <v>6056</v>
      </c>
      <c r="R110" t="s">
        <v>6057</v>
      </c>
    </row>
    <row r="111" spans="1:18" ht="15.6" x14ac:dyDescent="0.3">
      <c r="A111" t="s">
        <v>480</v>
      </c>
      <c r="B111" t="s">
        <v>481</v>
      </c>
      <c r="C111" t="str">
        <f>_xlfn.TEXTBEFORE(B111, "Cable") &amp; "Cable"</f>
        <v>PTron Solero T241 2.4A Type-C Data &amp; Charging USB Cable</v>
      </c>
      <c r="D111" t="s">
        <v>14</v>
      </c>
      <c r="E111">
        <v>99</v>
      </c>
      <c r="F111">
        <v>800</v>
      </c>
      <c r="G111" s="1">
        <v>0.88</v>
      </c>
      <c r="H111">
        <v>3.9</v>
      </c>
      <c r="J111" s="4">
        <v>24871</v>
      </c>
      <c r="K111" t="s">
        <v>6058</v>
      </c>
      <c r="L111" t="s">
        <v>5507</v>
      </c>
      <c r="M111" t="s">
        <v>5508</v>
      </c>
      <c r="N111" t="s">
        <v>5509</v>
      </c>
      <c r="O111" t="s">
        <v>40</v>
      </c>
      <c r="P111" t="s">
        <v>483</v>
      </c>
      <c r="Q111" t="s">
        <v>6059</v>
      </c>
      <c r="R111" t="s">
        <v>6060</v>
      </c>
    </row>
    <row r="112" spans="1:18" ht="15.6" x14ac:dyDescent="0.3">
      <c r="A112" t="s">
        <v>484</v>
      </c>
      <c r="B112" t="s">
        <v>485</v>
      </c>
      <c r="D112" t="s">
        <v>252</v>
      </c>
      <c r="E112" s="2">
        <v>7390</v>
      </c>
      <c r="F112" s="2">
        <v>20000</v>
      </c>
      <c r="G112" s="1">
        <v>0.63</v>
      </c>
      <c r="H112">
        <v>4.0999999999999996</v>
      </c>
      <c r="J112" s="4">
        <v>2581</v>
      </c>
      <c r="K112" t="s">
        <v>6061</v>
      </c>
      <c r="L112" t="s">
        <v>6062</v>
      </c>
      <c r="M112" t="s">
        <v>6063</v>
      </c>
      <c r="N112" t="s">
        <v>6064</v>
      </c>
      <c r="O112" t="s">
        <v>486</v>
      </c>
      <c r="P112" t="s">
        <v>487</v>
      </c>
      <c r="Q112" t="s">
        <v>6065</v>
      </c>
      <c r="R112" t="s">
        <v>6066</v>
      </c>
    </row>
    <row r="113" spans="1:18" ht="15.6" x14ac:dyDescent="0.3">
      <c r="A113" t="s">
        <v>488</v>
      </c>
      <c r="B113" t="s">
        <v>489</v>
      </c>
      <c r="C113" t="str">
        <f>_xlfn.TEXTBEFORE(B113, "Cable") &amp; "Cable"</f>
        <v>boAt Laptop, Smartphone Type-c A400 Male Data Cable</v>
      </c>
      <c r="D113" t="s">
        <v>14</v>
      </c>
      <c r="E113">
        <v>273.10000000000002</v>
      </c>
      <c r="F113">
        <v>999</v>
      </c>
      <c r="G113" s="1">
        <v>0.73</v>
      </c>
      <c r="H113">
        <v>4.3</v>
      </c>
      <c r="J113" s="4">
        <v>20850</v>
      </c>
      <c r="K113" t="s">
        <v>6067</v>
      </c>
      <c r="L113" t="s">
        <v>5641</v>
      </c>
      <c r="M113" t="s">
        <v>5642</v>
      </c>
      <c r="N113" t="s">
        <v>5643</v>
      </c>
      <c r="O113" t="s">
        <v>148</v>
      </c>
      <c r="P113" t="s">
        <v>149</v>
      </c>
      <c r="Q113" t="s">
        <v>6068</v>
      </c>
      <c r="R113" t="s">
        <v>6069</v>
      </c>
    </row>
    <row r="114" spans="1:18" ht="15.6" x14ac:dyDescent="0.3">
      <c r="A114" t="s">
        <v>491</v>
      </c>
      <c r="B114" t="s">
        <v>492</v>
      </c>
      <c r="D114" t="s">
        <v>90</v>
      </c>
      <c r="E114" s="2">
        <v>15990</v>
      </c>
      <c r="F114" s="2">
        <v>23990</v>
      </c>
      <c r="G114" s="1">
        <v>0.33</v>
      </c>
      <c r="H114">
        <v>4.3</v>
      </c>
      <c r="J114" s="4">
        <v>1035</v>
      </c>
      <c r="K114" t="s">
        <v>6070</v>
      </c>
      <c r="L114" t="s">
        <v>6071</v>
      </c>
      <c r="M114" t="s">
        <v>6072</v>
      </c>
      <c r="N114" t="s">
        <v>6073</v>
      </c>
      <c r="O114" t="s">
        <v>493</v>
      </c>
      <c r="P114" t="s">
        <v>494</v>
      </c>
      <c r="Q114" t="s">
        <v>6074</v>
      </c>
      <c r="R114" t="s">
        <v>6075</v>
      </c>
    </row>
    <row r="115" spans="1:18" ht="15.6" x14ac:dyDescent="0.3">
      <c r="A115" t="s">
        <v>495</v>
      </c>
      <c r="B115" t="s">
        <v>496</v>
      </c>
      <c r="C115" t="str">
        <f>_xlfn.TEXTBEFORE(B115, "Cable") &amp; "Cable"</f>
        <v>boAt Type C A750 Stress Resistant, Tangle-free, Sturdy Flat Cable</v>
      </c>
      <c r="D115" t="s">
        <v>14</v>
      </c>
      <c r="E115">
        <v>399</v>
      </c>
      <c r="F115">
        <v>999</v>
      </c>
      <c r="G115" s="1">
        <v>0.6</v>
      </c>
      <c r="H115">
        <v>4.0999999999999996</v>
      </c>
      <c r="J115" s="4">
        <v>1780</v>
      </c>
      <c r="K115" t="s">
        <v>6076</v>
      </c>
      <c r="L115" t="s">
        <v>5884</v>
      </c>
      <c r="M115" t="s">
        <v>5885</v>
      </c>
      <c r="N115" t="s">
        <v>5886</v>
      </c>
      <c r="O115" t="s">
        <v>341</v>
      </c>
      <c r="P115" t="s">
        <v>342</v>
      </c>
      <c r="Q115" t="s">
        <v>6077</v>
      </c>
      <c r="R115" t="s">
        <v>6078</v>
      </c>
    </row>
    <row r="116" spans="1:18" ht="15.6" x14ac:dyDescent="0.3">
      <c r="A116" t="s">
        <v>497</v>
      </c>
      <c r="B116" t="s">
        <v>498</v>
      </c>
      <c r="D116" t="s">
        <v>230</v>
      </c>
      <c r="E116">
        <v>399</v>
      </c>
      <c r="F116" s="2">
        <v>1999</v>
      </c>
      <c r="G116" s="1">
        <v>0.8</v>
      </c>
      <c r="H116">
        <v>4.5</v>
      </c>
      <c r="J116" s="4">
        <v>505</v>
      </c>
      <c r="K116" t="s">
        <v>6079</v>
      </c>
      <c r="L116" t="s">
        <v>6080</v>
      </c>
      <c r="M116" t="s">
        <v>6081</v>
      </c>
      <c r="N116" t="s">
        <v>6082</v>
      </c>
      <c r="O116" t="s">
        <v>499</v>
      </c>
      <c r="P116" t="s">
        <v>500</v>
      </c>
      <c r="Q116" t="s">
        <v>6083</v>
      </c>
      <c r="R116" t="s">
        <v>6084</v>
      </c>
    </row>
    <row r="117" spans="1:18" ht="15.6" x14ac:dyDescent="0.3">
      <c r="A117" t="s">
        <v>501</v>
      </c>
      <c r="B117" t="s">
        <v>502</v>
      </c>
      <c r="C117" t="str">
        <f>_xlfn.TEXTBEFORE(B117, "Cable") &amp; "Cable"</f>
        <v>Portronics Konnect L POR-1403 Fast Charging 3A Type-C Cable</v>
      </c>
      <c r="D117" t="s">
        <v>14</v>
      </c>
      <c r="E117">
        <v>210</v>
      </c>
      <c r="F117">
        <v>399</v>
      </c>
      <c r="G117" s="1">
        <v>0.47</v>
      </c>
      <c r="H117">
        <v>4.0999999999999996</v>
      </c>
      <c r="J117" s="4">
        <v>1717</v>
      </c>
      <c r="K117" t="s">
        <v>6085</v>
      </c>
      <c r="L117" t="s">
        <v>6086</v>
      </c>
      <c r="M117" t="s">
        <v>6087</v>
      </c>
      <c r="N117" t="s">
        <v>6088</v>
      </c>
      <c r="O117" t="s">
        <v>504</v>
      </c>
      <c r="P117" t="s">
        <v>505</v>
      </c>
      <c r="Q117" t="s">
        <v>6089</v>
      </c>
      <c r="R117" t="s">
        <v>6090</v>
      </c>
    </row>
    <row r="118" spans="1:18" ht="15.6" x14ac:dyDescent="0.3">
      <c r="A118" t="s">
        <v>506</v>
      </c>
      <c r="B118" t="s">
        <v>507</v>
      </c>
      <c r="D118" t="s">
        <v>230</v>
      </c>
      <c r="E118" s="2">
        <v>1299</v>
      </c>
      <c r="F118" s="2">
        <v>1999</v>
      </c>
      <c r="G118" s="1">
        <v>0.35</v>
      </c>
      <c r="H118">
        <v>3.6</v>
      </c>
      <c r="J118" s="4">
        <v>590</v>
      </c>
      <c r="K118" t="s">
        <v>6091</v>
      </c>
      <c r="L118" t="s">
        <v>6092</v>
      </c>
      <c r="M118" t="s">
        <v>6093</v>
      </c>
      <c r="N118" t="s">
        <v>6094</v>
      </c>
      <c r="O118" t="s">
        <v>508</v>
      </c>
      <c r="P118" t="s">
        <v>509</v>
      </c>
      <c r="Q118" t="s">
        <v>6095</v>
      </c>
      <c r="R118" t="s">
        <v>6096</v>
      </c>
    </row>
    <row r="119" spans="1:18" ht="15.6" x14ac:dyDescent="0.3">
      <c r="A119" t="s">
        <v>510</v>
      </c>
      <c r="B119" t="s">
        <v>511</v>
      </c>
      <c r="C119" t="str">
        <f t="shared" ref="C119:C122" si="17">_xlfn.TEXTBEFORE(B119, "Cable") &amp; "Cable"</f>
        <v>King Shine Multi Retractable 3.0A Fast Charger Cord, Multiple Charging Cable</v>
      </c>
      <c r="D119" t="s">
        <v>14</v>
      </c>
      <c r="E119">
        <v>347</v>
      </c>
      <c r="F119">
        <v>999</v>
      </c>
      <c r="G119" s="1">
        <v>0.65</v>
      </c>
      <c r="H119">
        <v>3.5</v>
      </c>
      <c r="J119" s="4">
        <v>1121</v>
      </c>
      <c r="K119" t="s">
        <v>6097</v>
      </c>
      <c r="L119" t="s">
        <v>6098</v>
      </c>
      <c r="M119" t="s">
        <v>6099</v>
      </c>
      <c r="N119" t="s">
        <v>6100</v>
      </c>
      <c r="O119" t="s">
        <v>513</v>
      </c>
      <c r="P119" t="s">
        <v>514</v>
      </c>
      <c r="Q119" t="s">
        <v>6101</v>
      </c>
      <c r="R119" t="s">
        <v>6102</v>
      </c>
    </row>
    <row r="120" spans="1:18" ht="15.6" x14ac:dyDescent="0.3">
      <c r="A120" t="s">
        <v>515</v>
      </c>
      <c r="B120" t="s">
        <v>516</v>
      </c>
      <c r="C120" t="e">
        <f t="shared" si="17"/>
        <v>#N/A</v>
      </c>
      <c r="D120" t="s">
        <v>14</v>
      </c>
      <c r="E120">
        <v>149</v>
      </c>
      <c r="F120">
        <v>999</v>
      </c>
      <c r="G120" s="1">
        <v>0.85</v>
      </c>
      <c r="H120">
        <v>4</v>
      </c>
      <c r="J120" s="4">
        <v>1313</v>
      </c>
      <c r="K120" t="s">
        <v>6103</v>
      </c>
      <c r="L120" t="s">
        <v>5818</v>
      </c>
      <c r="M120" t="s">
        <v>5819</v>
      </c>
      <c r="N120" t="s">
        <v>5820</v>
      </c>
      <c r="O120" t="s">
        <v>289</v>
      </c>
      <c r="P120" t="s">
        <v>290</v>
      </c>
      <c r="Q120" t="s">
        <v>6104</v>
      </c>
      <c r="R120" t="s">
        <v>6105</v>
      </c>
    </row>
    <row r="121" spans="1:18" ht="15.6" x14ac:dyDescent="0.3">
      <c r="A121" t="s">
        <v>517</v>
      </c>
      <c r="B121" t="s">
        <v>518</v>
      </c>
      <c r="C121" t="str">
        <f t="shared" si="17"/>
        <v>Portronics Konnect Spydr 31 3-in-1 Multi Functional Cable</v>
      </c>
      <c r="D121" t="s">
        <v>14</v>
      </c>
      <c r="E121">
        <v>228</v>
      </c>
      <c r="F121">
        <v>899</v>
      </c>
      <c r="G121" s="1">
        <v>0.75</v>
      </c>
      <c r="H121">
        <v>3.8</v>
      </c>
      <c r="J121" s="4">
        <v>132</v>
      </c>
      <c r="K121" t="s">
        <v>6106</v>
      </c>
      <c r="L121" t="s">
        <v>6107</v>
      </c>
      <c r="M121" t="s">
        <v>6108</v>
      </c>
      <c r="N121" t="s">
        <v>6109</v>
      </c>
      <c r="O121" t="s">
        <v>520</v>
      </c>
      <c r="P121" t="s">
        <v>521</v>
      </c>
      <c r="Q121" t="s">
        <v>6110</v>
      </c>
      <c r="R121" t="s">
        <v>6111</v>
      </c>
    </row>
    <row r="122" spans="1:18" ht="15.6" x14ac:dyDescent="0.3">
      <c r="A122" t="s">
        <v>522</v>
      </c>
      <c r="B122" t="s">
        <v>523</v>
      </c>
      <c r="C122" t="str">
        <f t="shared" si="17"/>
        <v>Belkin Apple Certified Lightning To Type C Cable</v>
      </c>
      <c r="D122" t="s">
        <v>14</v>
      </c>
      <c r="E122" s="2">
        <v>1599</v>
      </c>
      <c r="F122" s="2">
        <v>1999</v>
      </c>
      <c r="G122" s="1">
        <v>0.2</v>
      </c>
      <c r="H122">
        <v>4.4000000000000004</v>
      </c>
      <c r="J122" s="4">
        <v>1951</v>
      </c>
      <c r="K122" t="s">
        <v>6112</v>
      </c>
      <c r="L122" t="s">
        <v>6113</v>
      </c>
      <c r="M122" t="s">
        <v>6114</v>
      </c>
      <c r="N122" t="s">
        <v>6115</v>
      </c>
      <c r="O122" t="s">
        <v>525</v>
      </c>
      <c r="P122" t="s">
        <v>526</v>
      </c>
      <c r="Q122" t="s">
        <v>6116</v>
      </c>
      <c r="R122" t="s">
        <v>6117</v>
      </c>
    </row>
    <row r="123" spans="1:18" ht="15.6" x14ac:dyDescent="0.3">
      <c r="A123" t="s">
        <v>527</v>
      </c>
      <c r="B123" t="s">
        <v>528</v>
      </c>
      <c r="D123" t="s">
        <v>230</v>
      </c>
      <c r="E123" s="2">
        <v>1499</v>
      </c>
      <c r="F123" s="2">
        <v>3999</v>
      </c>
      <c r="G123" s="1">
        <v>0.63</v>
      </c>
      <c r="H123">
        <v>3.7</v>
      </c>
      <c r="J123" s="4">
        <v>37</v>
      </c>
      <c r="K123" t="s">
        <v>6118</v>
      </c>
      <c r="L123" t="s">
        <v>6119</v>
      </c>
      <c r="M123" t="s">
        <v>6120</v>
      </c>
      <c r="N123" t="s">
        <v>6121</v>
      </c>
      <c r="O123" t="s">
        <v>529</v>
      </c>
      <c r="P123" t="s">
        <v>530</v>
      </c>
      <c r="Q123" t="s">
        <v>6122</v>
      </c>
      <c r="R123" t="s">
        <v>6123</v>
      </c>
    </row>
    <row r="124" spans="1:18" ht="15.6" x14ac:dyDescent="0.3">
      <c r="A124" t="s">
        <v>531</v>
      </c>
      <c r="B124" t="s">
        <v>532</v>
      </c>
      <c r="D124" t="s">
        <v>90</v>
      </c>
      <c r="E124" s="2">
        <v>8499</v>
      </c>
      <c r="F124" s="2">
        <v>15999</v>
      </c>
      <c r="G124" s="1">
        <v>0.47</v>
      </c>
      <c r="H124">
        <v>4.3</v>
      </c>
      <c r="J124" s="4">
        <v>592</v>
      </c>
      <c r="K124" t="s">
        <v>6124</v>
      </c>
      <c r="L124" t="s">
        <v>6125</v>
      </c>
      <c r="M124" t="s">
        <v>6126</v>
      </c>
      <c r="N124" t="s">
        <v>6127</v>
      </c>
      <c r="O124" t="s">
        <v>533</v>
      </c>
      <c r="P124" t="s">
        <v>534</v>
      </c>
      <c r="Q124" t="s">
        <v>6128</v>
      </c>
      <c r="R124" t="s">
        <v>6129</v>
      </c>
    </row>
    <row r="125" spans="1:18" ht="15.6" x14ac:dyDescent="0.3">
      <c r="A125" t="s">
        <v>535</v>
      </c>
      <c r="B125" t="s">
        <v>536</v>
      </c>
      <c r="D125" t="s">
        <v>90</v>
      </c>
      <c r="E125" s="2">
        <v>20990</v>
      </c>
      <c r="F125" s="2">
        <v>44990</v>
      </c>
      <c r="G125" s="1">
        <v>0.53</v>
      </c>
      <c r="H125">
        <v>4.0999999999999996</v>
      </c>
      <c r="J125" s="4">
        <v>1259</v>
      </c>
      <c r="K125" t="s">
        <v>6130</v>
      </c>
      <c r="L125" t="s">
        <v>6131</v>
      </c>
      <c r="M125" t="s">
        <v>6132</v>
      </c>
      <c r="N125" t="s">
        <v>6133</v>
      </c>
      <c r="O125" t="s">
        <v>537</v>
      </c>
      <c r="P125" t="s">
        <v>538</v>
      </c>
      <c r="Q125" t="s">
        <v>6134</v>
      </c>
      <c r="R125" t="s">
        <v>6135</v>
      </c>
    </row>
    <row r="126" spans="1:18" ht="15.6" x14ac:dyDescent="0.3">
      <c r="A126" t="s">
        <v>539</v>
      </c>
      <c r="B126" t="s">
        <v>540</v>
      </c>
      <c r="D126" t="s">
        <v>90</v>
      </c>
      <c r="E126" s="2">
        <v>32999</v>
      </c>
      <c r="F126" s="2">
        <v>44999</v>
      </c>
      <c r="G126" s="1">
        <v>0.27</v>
      </c>
      <c r="H126">
        <v>4.2</v>
      </c>
      <c r="J126" s="4">
        <v>45238</v>
      </c>
      <c r="K126" t="s">
        <v>6136</v>
      </c>
      <c r="L126" t="s">
        <v>5830</v>
      </c>
      <c r="M126" t="s">
        <v>5831</v>
      </c>
      <c r="N126" t="s">
        <v>5832</v>
      </c>
      <c r="O126" t="s">
        <v>298</v>
      </c>
      <c r="P126" t="s">
        <v>299</v>
      </c>
      <c r="Q126" t="s">
        <v>6137</v>
      </c>
      <c r="R126" t="s">
        <v>6138</v>
      </c>
    </row>
    <row r="127" spans="1:18" ht="15.6" x14ac:dyDescent="0.3">
      <c r="A127" t="s">
        <v>541</v>
      </c>
      <c r="B127" t="s">
        <v>542</v>
      </c>
      <c r="D127" t="s">
        <v>70</v>
      </c>
      <c r="E127">
        <v>799</v>
      </c>
      <c r="F127" s="2">
        <v>1700</v>
      </c>
      <c r="G127" s="1">
        <v>0.53</v>
      </c>
      <c r="H127">
        <v>4.0999999999999996</v>
      </c>
      <c r="J127" s="4">
        <v>28638</v>
      </c>
      <c r="K127" t="s">
        <v>6139</v>
      </c>
      <c r="L127" t="s">
        <v>6140</v>
      </c>
      <c r="M127" t="s">
        <v>6141</v>
      </c>
      <c r="N127" t="s">
        <v>6142</v>
      </c>
      <c r="O127" t="s">
        <v>543</v>
      </c>
      <c r="P127" t="s">
        <v>544</v>
      </c>
      <c r="Q127" t="s">
        <v>6143</v>
      </c>
      <c r="R127" t="s">
        <v>6144</v>
      </c>
    </row>
    <row r="128" spans="1:18" ht="15.6" x14ac:dyDescent="0.3">
      <c r="A128" t="s">
        <v>545</v>
      </c>
      <c r="B128" t="s">
        <v>546</v>
      </c>
      <c r="D128" t="s">
        <v>70</v>
      </c>
      <c r="E128">
        <v>229</v>
      </c>
      <c r="F128">
        <v>595</v>
      </c>
      <c r="G128" s="1">
        <v>0.62</v>
      </c>
      <c r="H128">
        <v>4.3</v>
      </c>
      <c r="J128" s="4">
        <v>12835</v>
      </c>
      <c r="K128" t="s">
        <v>6145</v>
      </c>
      <c r="L128" t="s">
        <v>6146</v>
      </c>
      <c r="M128" t="s">
        <v>6147</v>
      </c>
      <c r="N128" t="s">
        <v>6148</v>
      </c>
      <c r="O128" t="s">
        <v>547</v>
      </c>
      <c r="P128" t="s">
        <v>548</v>
      </c>
      <c r="Q128" t="s">
        <v>6149</v>
      </c>
      <c r="R128" t="s">
        <v>6150</v>
      </c>
    </row>
    <row r="129" spans="1:18" ht="15.6" x14ac:dyDescent="0.3">
      <c r="A129" t="s">
        <v>549</v>
      </c>
      <c r="B129" t="s">
        <v>550</v>
      </c>
      <c r="D129" t="s">
        <v>90</v>
      </c>
      <c r="E129" s="2">
        <v>9999</v>
      </c>
      <c r="F129" s="2">
        <v>27990</v>
      </c>
      <c r="G129" s="1">
        <v>0.64</v>
      </c>
      <c r="H129">
        <v>4.2</v>
      </c>
      <c r="J129" s="4">
        <v>1269</v>
      </c>
      <c r="K129" t="s">
        <v>6151</v>
      </c>
      <c r="L129" t="s">
        <v>6152</v>
      </c>
      <c r="M129" t="s">
        <v>6153</v>
      </c>
      <c r="N129" t="s">
        <v>6154</v>
      </c>
      <c r="O129" t="s">
        <v>551</v>
      </c>
      <c r="P129" t="s">
        <v>552</v>
      </c>
      <c r="Q129" t="s">
        <v>6155</v>
      </c>
      <c r="R129" t="s">
        <v>6156</v>
      </c>
    </row>
    <row r="130" spans="1:18" ht="15.6" x14ac:dyDescent="0.3">
      <c r="A130" t="s">
        <v>553</v>
      </c>
      <c r="B130" t="s">
        <v>554</v>
      </c>
      <c r="D130" t="s">
        <v>230</v>
      </c>
      <c r="E130">
        <v>349</v>
      </c>
      <c r="F130">
        <v>599</v>
      </c>
      <c r="G130" s="1">
        <v>0.42</v>
      </c>
      <c r="H130">
        <v>4.2</v>
      </c>
      <c r="J130" s="4">
        <v>284</v>
      </c>
      <c r="K130" t="s">
        <v>6157</v>
      </c>
      <c r="L130" t="s">
        <v>6158</v>
      </c>
      <c r="M130" t="s">
        <v>6159</v>
      </c>
      <c r="N130" t="s">
        <v>6160</v>
      </c>
      <c r="O130" t="s">
        <v>555</v>
      </c>
      <c r="P130" t="s">
        <v>556</v>
      </c>
      <c r="Q130" t="s">
        <v>6161</v>
      </c>
      <c r="R130" t="s">
        <v>6162</v>
      </c>
    </row>
    <row r="131" spans="1:18" ht="15.6" x14ac:dyDescent="0.3">
      <c r="A131" t="s">
        <v>557</v>
      </c>
      <c r="B131" t="s">
        <v>558</v>
      </c>
      <c r="D131" t="s">
        <v>559</v>
      </c>
      <c r="E131">
        <v>489</v>
      </c>
      <c r="F131" s="2">
        <v>1200</v>
      </c>
      <c r="G131" s="1">
        <v>0.59</v>
      </c>
      <c r="H131">
        <v>4.4000000000000004</v>
      </c>
      <c r="J131" s="4">
        <v>69538</v>
      </c>
      <c r="K131" t="s">
        <v>6163</v>
      </c>
      <c r="L131" t="s">
        <v>6164</v>
      </c>
      <c r="M131" t="s">
        <v>6165</v>
      </c>
      <c r="N131" t="s">
        <v>6166</v>
      </c>
      <c r="O131" t="s">
        <v>560</v>
      </c>
      <c r="P131" t="s">
        <v>561</v>
      </c>
      <c r="Q131" t="s">
        <v>6167</v>
      </c>
      <c r="R131" t="s">
        <v>6168</v>
      </c>
    </row>
    <row r="132" spans="1:18" ht="15.6" x14ac:dyDescent="0.3">
      <c r="A132" t="s">
        <v>562</v>
      </c>
      <c r="B132" t="s">
        <v>563</v>
      </c>
      <c r="D132" t="s">
        <v>90</v>
      </c>
      <c r="E132" s="2">
        <v>23999</v>
      </c>
      <c r="F132" s="2">
        <v>34990</v>
      </c>
      <c r="G132" s="1">
        <v>0.31</v>
      </c>
      <c r="H132">
        <v>4.3</v>
      </c>
      <c r="J132" s="4">
        <v>4703</v>
      </c>
      <c r="K132" t="s">
        <v>5946</v>
      </c>
      <c r="L132" t="s">
        <v>5611</v>
      </c>
      <c r="M132" t="s">
        <v>5612</v>
      </c>
      <c r="N132" t="s">
        <v>5613</v>
      </c>
      <c r="O132" t="s">
        <v>125</v>
      </c>
      <c r="P132" t="s">
        <v>126</v>
      </c>
      <c r="Q132" t="s">
        <v>6169</v>
      </c>
      <c r="R132" t="s">
        <v>6170</v>
      </c>
    </row>
    <row r="133" spans="1:18" ht="15.6" x14ac:dyDescent="0.3">
      <c r="A133" t="s">
        <v>564</v>
      </c>
      <c r="B133" t="s">
        <v>565</v>
      </c>
      <c r="C133" t="str">
        <f>_xlfn.TEXTBEFORE(B133, "Cable") &amp; "Cable"</f>
        <v>Wayona Usb Type C 65W 6Ft/2M Long Fast Charging Cable</v>
      </c>
      <c r="D133" t="s">
        <v>14</v>
      </c>
      <c r="E133">
        <v>399</v>
      </c>
      <c r="F133">
        <v>999</v>
      </c>
      <c r="G133" s="1">
        <v>0.6</v>
      </c>
      <c r="H133">
        <v>4.3</v>
      </c>
      <c r="J133" s="4">
        <v>2806</v>
      </c>
      <c r="K133" t="s">
        <v>6171</v>
      </c>
      <c r="L133" t="s">
        <v>6039</v>
      </c>
      <c r="M133" t="s">
        <v>6040</v>
      </c>
      <c r="N133" t="s">
        <v>6041</v>
      </c>
      <c r="O133" t="s">
        <v>466</v>
      </c>
      <c r="P133" t="s">
        <v>467</v>
      </c>
      <c r="Q133" t="s">
        <v>6172</v>
      </c>
      <c r="R133" t="s">
        <v>6173</v>
      </c>
    </row>
    <row r="134" spans="1:18" ht="15.6" x14ac:dyDescent="0.3">
      <c r="A134" t="s">
        <v>567</v>
      </c>
      <c r="B134" t="s">
        <v>568</v>
      </c>
      <c r="D134" t="s">
        <v>569</v>
      </c>
      <c r="E134">
        <v>349</v>
      </c>
      <c r="F134" s="2">
        <v>1299</v>
      </c>
      <c r="G134" s="1">
        <v>0.73</v>
      </c>
      <c r="H134">
        <v>4</v>
      </c>
      <c r="J134" s="4">
        <v>3295</v>
      </c>
      <c r="K134" t="s">
        <v>6174</v>
      </c>
      <c r="L134" t="s">
        <v>6175</v>
      </c>
      <c r="M134" t="s">
        <v>6176</v>
      </c>
      <c r="N134" t="s">
        <v>6177</v>
      </c>
      <c r="O134" t="s">
        <v>570</v>
      </c>
      <c r="P134" t="s">
        <v>571</v>
      </c>
      <c r="Q134" t="s">
        <v>6178</v>
      </c>
      <c r="R134" t="s">
        <v>6179</v>
      </c>
    </row>
    <row r="135" spans="1:18" ht="15.6" x14ac:dyDescent="0.3">
      <c r="A135" t="s">
        <v>572</v>
      </c>
      <c r="B135" t="s">
        <v>573</v>
      </c>
      <c r="C135" t="str">
        <f t="shared" ref="C135:C136" si="18">_xlfn.TEXTBEFORE(B135, "Cable") &amp; "Cable"</f>
        <v>MI 2-in-1 USB Type C Cable</v>
      </c>
      <c r="D135" t="s">
        <v>14</v>
      </c>
      <c r="E135">
        <v>179</v>
      </c>
      <c r="F135">
        <v>299</v>
      </c>
      <c r="G135" s="1">
        <v>0.4</v>
      </c>
      <c r="H135">
        <v>3.9</v>
      </c>
      <c r="J135" s="4">
        <v>81</v>
      </c>
      <c r="K135" t="s">
        <v>6180</v>
      </c>
      <c r="L135" t="s">
        <v>6181</v>
      </c>
      <c r="M135" t="s">
        <v>6182</v>
      </c>
      <c r="N135" t="s">
        <v>6183</v>
      </c>
      <c r="O135" t="s">
        <v>575</v>
      </c>
      <c r="P135" t="s">
        <v>576</v>
      </c>
      <c r="Q135" t="s">
        <v>6184</v>
      </c>
      <c r="R135" t="s">
        <v>6185</v>
      </c>
    </row>
    <row r="136" spans="1:18" ht="15.6" x14ac:dyDescent="0.3">
      <c r="A136" t="s">
        <v>577</v>
      </c>
      <c r="B136" t="s">
        <v>578</v>
      </c>
      <c r="C136" t="str">
        <f t="shared" si="18"/>
        <v>AmazonBasics New Release ABS USB-A to Lightning Cable</v>
      </c>
      <c r="D136" t="s">
        <v>14</v>
      </c>
      <c r="E136">
        <v>689</v>
      </c>
      <c r="F136" s="2">
        <v>1500</v>
      </c>
      <c r="G136" s="1">
        <v>0.54</v>
      </c>
      <c r="H136">
        <v>4.2</v>
      </c>
      <c r="J136" s="4">
        <v>42301</v>
      </c>
      <c r="K136" t="s">
        <v>6186</v>
      </c>
      <c r="L136" t="s">
        <v>6187</v>
      </c>
      <c r="M136" t="s">
        <v>6188</v>
      </c>
      <c r="N136" t="s">
        <v>6189</v>
      </c>
      <c r="O136" t="s">
        <v>580</v>
      </c>
      <c r="P136" t="s">
        <v>581</v>
      </c>
      <c r="Q136" t="s">
        <v>6190</v>
      </c>
      <c r="R136" t="s">
        <v>6191</v>
      </c>
    </row>
    <row r="137" spans="1:18" ht="15.6" x14ac:dyDescent="0.3">
      <c r="A137" t="s">
        <v>582</v>
      </c>
      <c r="B137" t="s">
        <v>583</v>
      </c>
      <c r="D137" t="s">
        <v>90</v>
      </c>
      <c r="E137" s="2">
        <v>30990</v>
      </c>
      <c r="F137" s="2">
        <v>49990</v>
      </c>
      <c r="G137" s="1">
        <v>0.38</v>
      </c>
      <c r="H137">
        <v>4.3</v>
      </c>
      <c r="J137" s="4">
        <v>1376</v>
      </c>
      <c r="K137" t="s">
        <v>6192</v>
      </c>
      <c r="L137" t="s">
        <v>6193</v>
      </c>
      <c r="M137" t="s">
        <v>6194</v>
      </c>
      <c r="N137" t="s">
        <v>6195</v>
      </c>
      <c r="O137" t="s">
        <v>584</v>
      </c>
      <c r="P137" t="s">
        <v>585</v>
      </c>
      <c r="Q137" t="s">
        <v>6196</v>
      </c>
      <c r="R137" t="s">
        <v>6197</v>
      </c>
    </row>
    <row r="138" spans="1:18" ht="15.6" x14ac:dyDescent="0.3">
      <c r="A138" t="s">
        <v>586</v>
      </c>
      <c r="B138" t="s">
        <v>587</v>
      </c>
      <c r="C138" t="str">
        <f>_xlfn.TEXTBEFORE(B138, "Cable") &amp; "Cable"</f>
        <v>pTron Solero 331 3.4Amps Multifunction Fast Charging Cable</v>
      </c>
      <c r="D138" t="s">
        <v>14</v>
      </c>
      <c r="E138">
        <v>249</v>
      </c>
      <c r="F138">
        <v>931</v>
      </c>
      <c r="G138" s="1">
        <v>0.73</v>
      </c>
      <c r="H138">
        <v>3.9</v>
      </c>
      <c r="J138" s="4">
        <v>1075</v>
      </c>
      <c r="K138" t="s">
        <v>6198</v>
      </c>
      <c r="L138" t="s">
        <v>5671</v>
      </c>
      <c r="M138" t="s">
        <v>5672</v>
      </c>
      <c r="N138" t="s">
        <v>5673</v>
      </c>
      <c r="O138" t="s">
        <v>173</v>
      </c>
      <c r="P138" t="s">
        <v>174</v>
      </c>
      <c r="Q138" t="s">
        <v>6199</v>
      </c>
      <c r="R138" t="s">
        <v>6200</v>
      </c>
    </row>
    <row r="139" spans="1:18" ht="15.6" x14ac:dyDescent="0.3">
      <c r="A139" t="s">
        <v>589</v>
      </c>
      <c r="B139" t="s">
        <v>590</v>
      </c>
      <c r="D139" t="s">
        <v>70</v>
      </c>
      <c r="E139">
        <v>999</v>
      </c>
      <c r="F139" s="2">
        <v>2399</v>
      </c>
      <c r="G139" s="1">
        <v>0.57999999999999996</v>
      </c>
      <c r="H139">
        <v>4.5999999999999996</v>
      </c>
      <c r="J139" s="4">
        <v>3664</v>
      </c>
      <c r="K139" t="s">
        <v>6201</v>
      </c>
      <c r="L139" t="s">
        <v>6202</v>
      </c>
      <c r="M139" t="s">
        <v>6203</v>
      </c>
      <c r="N139" t="s">
        <v>6204</v>
      </c>
      <c r="O139" t="s">
        <v>591</v>
      </c>
      <c r="P139" t="s">
        <v>592</v>
      </c>
      <c r="Q139" t="s">
        <v>6205</v>
      </c>
      <c r="R139" t="s">
        <v>6206</v>
      </c>
    </row>
    <row r="140" spans="1:18" ht="15.6" x14ac:dyDescent="0.3">
      <c r="A140" t="s">
        <v>593</v>
      </c>
      <c r="B140" t="s">
        <v>594</v>
      </c>
      <c r="D140" t="s">
        <v>230</v>
      </c>
      <c r="E140">
        <v>399</v>
      </c>
      <c r="F140">
        <v>399</v>
      </c>
      <c r="G140" s="1">
        <v>0</v>
      </c>
      <c r="H140">
        <v>3.9</v>
      </c>
      <c r="J140" s="4">
        <v>1951</v>
      </c>
      <c r="K140" t="s">
        <v>6207</v>
      </c>
      <c r="L140" t="s">
        <v>6208</v>
      </c>
      <c r="M140" t="s">
        <v>6209</v>
      </c>
      <c r="N140" t="s">
        <v>6210</v>
      </c>
      <c r="O140" t="s">
        <v>595</v>
      </c>
      <c r="P140" t="s">
        <v>596</v>
      </c>
      <c r="Q140" t="s">
        <v>6211</v>
      </c>
      <c r="R140" t="s">
        <v>6212</v>
      </c>
    </row>
    <row r="141" spans="1:18" ht="15.6" x14ac:dyDescent="0.3">
      <c r="A141" t="s">
        <v>597</v>
      </c>
      <c r="B141" t="s">
        <v>598</v>
      </c>
      <c r="C141" t="str">
        <f t="shared" ref="C141:C142" si="19">_xlfn.TEXTBEFORE(B141, "Cable") &amp; "Cable"</f>
        <v>boAt Type-c A400 Type-c to USB A Cable</v>
      </c>
      <c r="D141" t="s">
        <v>14</v>
      </c>
      <c r="E141">
        <v>349</v>
      </c>
      <c r="F141">
        <v>699</v>
      </c>
      <c r="G141" s="1">
        <v>0.5</v>
      </c>
      <c r="H141">
        <v>4.3</v>
      </c>
      <c r="J141" s="4">
        <v>20850</v>
      </c>
      <c r="K141" t="s">
        <v>6213</v>
      </c>
      <c r="L141" t="s">
        <v>5641</v>
      </c>
      <c r="M141" t="s">
        <v>5642</v>
      </c>
      <c r="N141" t="s">
        <v>5643</v>
      </c>
      <c r="O141" t="s">
        <v>148</v>
      </c>
      <c r="P141" t="s">
        <v>149</v>
      </c>
      <c r="Q141" t="s">
        <v>6214</v>
      </c>
      <c r="R141" t="s">
        <v>6215</v>
      </c>
    </row>
    <row r="142" spans="1:18" ht="15.6" x14ac:dyDescent="0.3">
      <c r="A142" t="s">
        <v>600</v>
      </c>
      <c r="B142" t="s">
        <v>601</v>
      </c>
      <c r="C142" t="str">
        <f t="shared" si="19"/>
        <v>Zoul Type C to Type C Fast Charging Cable</v>
      </c>
      <c r="D142" t="s">
        <v>14</v>
      </c>
      <c r="E142">
        <v>399</v>
      </c>
      <c r="F142" s="2">
        <v>1099</v>
      </c>
      <c r="G142" s="1">
        <v>0.64</v>
      </c>
      <c r="H142">
        <v>4.0999999999999996</v>
      </c>
      <c r="J142" s="4">
        <v>2685</v>
      </c>
      <c r="K142" t="s">
        <v>6216</v>
      </c>
      <c r="L142" t="s">
        <v>6217</v>
      </c>
      <c r="M142" t="s">
        <v>6218</v>
      </c>
      <c r="N142" t="s">
        <v>6219</v>
      </c>
      <c r="O142" t="s">
        <v>603</v>
      </c>
      <c r="P142" t="s">
        <v>604</v>
      </c>
      <c r="Q142" t="s">
        <v>6220</v>
      </c>
      <c r="R142" t="s">
        <v>6221</v>
      </c>
    </row>
    <row r="143" spans="1:18" ht="15.6" x14ac:dyDescent="0.3">
      <c r="A143" t="s">
        <v>605</v>
      </c>
      <c r="B143" t="s">
        <v>606</v>
      </c>
      <c r="D143" t="s">
        <v>54</v>
      </c>
      <c r="E143" s="2">
        <v>1699</v>
      </c>
      <c r="F143" s="2">
        <v>2999</v>
      </c>
      <c r="G143" s="1">
        <v>0.43</v>
      </c>
      <c r="H143">
        <v>4.4000000000000004</v>
      </c>
      <c r="J143" s="4">
        <v>24780</v>
      </c>
      <c r="K143" t="s">
        <v>6222</v>
      </c>
      <c r="L143" t="s">
        <v>5755</v>
      </c>
      <c r="M143" t="s">
        <v>5756</v>
      </c>
      <c r="N143" t="s">
        <v>5757</v>
      </c>
      <c r="O143" t="s">
        <v>240</v>
      </c>
      <c r="P143" t="s">
        <v>241</v>
      </c>
      <c r="Q143" t="s">
        <v>6223</v>
      </c>
      <c r="R143" t="s">
        <v>6224</v>
      </c>
    </row>
    <row r="144" spans="1:18" ht="15.6" x14ac:dyDescent="0.3">
      <c r="A144" t="s">
        <v>607</v>
      </c>
      <c r="B144" t="s">
        <v>608</v>
      </c>
      <c r="D144" t="s">
        <v>230</v>
      </c>
      <c r="E144">
        <v>655</v>
      </c>
      <c r="F144" s="2">
        <v>1099</v>
      </c>
      <c r="G144" s="1">
        <v>0.4</v>
      </c>
      <c r="H144">
        <v>3.2</v>
      </c>
      <c r="J144" s="4">
        <v>285</v>
      </c>
      <c r="K144" t="s">
        <v>6225</v>
      </c>
      <c r="L144" t="s">
        <v>6226</v>
      </c>
      <c r="M144" t="s">
        <v>6227</v>
      </c>
      <c r="N144" t="s">
        <v>6228</v>
      </c>
      <c r="O144" t="s">
        <v>609</v>
      </c>
      <c r="P144" t="s">
        <v>610</v>
      </c>
      <c r="Q144" t="s">
        <v>6229</v>
      </c>
      <c r="R144" t="s">
        <v>6230</v>
      </c>
    </row>
    <row r="145" spans="1:18" ht="15.6" x14ac:dyDescent="0.3">
      <c r="A145" t="s">
        <v>611</v>
      </c>
      <c r="B145" t="s">
        <v>612</v>
      </c>
      <c r="D145" t="s">
        <v>54</v>
      </c>
      <c r="E145">
        <v>749</v>
      </c>
      <c r="F145" s="2">
        <v>1339</v>
      </c>
      <c r="G145" s="1">
        <v>0.44</v>
      </c>
      <c r="H145">
        <v>4.2</v>
      </c>
      <c r="J145" s="4">
        <v>179692</v>
      </c>
      <c r="K145" t="s">
        <v>6231</v>
      </c>
      <c r="L145" t="s">
        <v>5525</v>
      </c>
      <c r="M145" t="s">
        <v>5526</v>
      </c>
      <c r="N145" t="s">
        <v>5527</v>
      </c>
      <c r="O145" t="s">
        <v>55</v>
      </c>
      <c r="P145" t="s">
        <v>56</v>
      </c>
      <c r="Q145" t="s">
        <v>6232</v>
      </c>
      <c r="R145" t="s">
        <v>6233</v>
      </c>
    </row>
    <row r="146" spans="1:18" ht="15.6" x14ac:dyDescent="0.3">
      <c r="A146" t="s">
        <v>613</v>
      </c>
      <c r="B146" t="s">
        <v>614</v>
      </c>
      <c r="D146" t="s">
        <v>90</v>
      </c>
      <c r="E146" s="2">
        <v>9999</v>
      </c>
      <c r="F146" s="2">
        <v>12999</v>
      </c>
      <c r="G146" s="1">
        <v>0.23</v>
      </c>
      <c r="H146">
        <v>4.2</v>
      </c>
      <c r="J146" s="4">
        <v>6088</v>
      </c>
      <c r="K146" t="s">
        <v>6234</v>
      </c>
      <c r="L146" t="s">
        <v>6235</v>
      </c>
      <c r="M146" t="s">
        <v>6236</v>
      </c>
      <c r="N146" t="s">
        <v>6237</v>
      </c>
      <c r="O146" t="s">
        <v>615</v>
      </c>
      <c r="P146" t="s">
        <v>616</v>
      </c>
      <c r="Q146" t="s">
        <v>6238</v>
      </c>
      <c r="R146" t="s">
        <v>6239</v>
      </c>
    </row>
    <row r="147" spans="1:18" ht="15.6" x14ac:dyDescent="0.3">
      <c r="A147" t="s">
        <v>617</v>
      </c>
      <c r="B147" t="s">
        <v>618</v>
      </c>
      <c r="D147" t="s">
        <v>230</v>
      </c>
      <c r="E147">
        <v>195</v>
      </c>
      <c r="F147">
        <v>499</v>
      </c>
      <c r="G147" s="1">
        <v>0.61</v>
      </c>
      <c r="H147">
        <v>3.7</v>
      </c>
      <c r="J147" s="4">
        <v>1383</v>
      </c>
      <c r="K147" t="s">
        <v>6240</v>
      </c>
      <c r="L147" t="s">
        <v>6241</v>
      </c>
      <c r="M147" t="s">
        <v>6242</v>
      </c>
      <c r="N147" t="s">
        <v>6243</v>
      </c>
      <c r="O147" t="s">
        <v>619</v>
      </c>
      <c r="P147" t="s">
        <v>620</v>
      </c>
      <c r="Q147" t="s">
        <v>6244</v>
      </c>
      <c r="R147" t="s">
        <v>6245</v>
      </c>
    </row>
    <row r="148" spans="1:18" ht="15.6" x14ac:dyDescent="0.3">
      <c r="A148" t="s">
        <v>621</v>
      </c>
      <c r="B148" t="s">
        <v>622</v>
      </c>
      <c r="C148" t="str">
        <f t="shared" ref="C148:C149" si="20">_xlfn.TEXTBEFORE(B148, "Cable") &amp; "Cable"</f>
        <v>AmazonBasics New Release Nylon USB-A to Lightning Cable</v>
      </c>
      <c r="D148" t="s">
        <v>14</v>
      </c>
      <c r="E148">
        <v>999</v>
      </c>
      <c r="F148" s="2">
        <v>2100</v>
      </c>
      <c r="G148" s="1">
        <v>0.52</v>
      </c>
      <c r="H148">
        <v>4.5</v>
      </c>
      <c r="J148" s="4">
        <v>5492</v>
      </c>
      <c r="K148" t="s">
        <v>5763</v>
      </c>
      <c r="L148" t="s">
        <v>6246</v>
      </c>
      <c r="M148" t="s">
        <v>6247</v>
      </c>
      <c r="N148" t="s">
        <v>6248</v>
      </c>
      <c r="O148" t="s">
        <v>623</v>
      </c>
      <c r="P148" t="s">
        <v>624</v>
      </c>
      <c r="Q148" t="s">
        <v>6249</v>
      </c>
      <c r="R148" t="s">
        <v>6250</v>
      </c>
    </row>
    <row r="149" spans="1:18" ht="15.6" x14ac:dyDescent="0.3">
      <c r="A149" t="s">
        <v>625</v>
      </c>
      <c r="B149" t="s">
        <v>626</v>
      </c>
      <c r="C149" t="str">
        <f t="shared" si="20"/>
        <v>Ambrane Fast 100W Output Cable</v>
      </c>
      <c r="D149" t="s">
        <v>14</v>
      </c>
      <c r="E149">
        <v>499</v>
      </c>
      <c r="F149">
        <v>899</v>
      </c>
      <c r="G149" s="1">
        <v>0.44</v>
      </c>
      <c r="H149">
        <v>4.2</v>
      </c>
      <c r="J149" s="4">
        <v>919</v>
      </c>
      <c r="K149" t="s">
        <v>6251</v>
      </c>
      <c r="L149" t="s">
        <v>6252</v>
      </c>
      <c r="M149" t="s">
        <v>6253</v>
      </c>
      <c r="N149" t="s">
        <v>6254</v>
      </c>
      <c r="O149" t="s">
        <v>628</v>
      </c>
      <c r="P149" t="s">
        <v>629</v>
      </c>
      <c r="Q149" t="s">
        <v>6255</v>
      </c>
      <c r="R149" t="s">
        <v>6256</v>
      </c>
    </row>
    <row r="150" spans="1:18" ht="15.6" x14ac:dyDescent="0.3">
      <c r="A150" t="s">
        <v>630</v>
      </c>
      <c r="B150" t="s">
        <v>631</v>
      </c>
      <c r="D150" t="s">
        <v>632</v>
      </c>
      <c r="E150">
        <v>416</v>
      </c>
      <c r="F150">
        <v>599</v>
      </c>
      <c r="G150" s="1">
        <v>0.31</v>
      </c>
      <c r="H150">
        <v>4.2</v>
      </c>
      <c r="J150" s="4">
        <v>30023</v>
      </c>
      <c r="K150" t="s">
        <v>6257</v>
      </c>
      <c r="L150" t="s">
        <v>6258</v>
      </c>
      <c r="M150" t="s">
        <v>6259</v>
      </c>
      <c r="N150" t="s">
        <v>6260</v>
      </c>
      <c r="O150" t="s">
        <v>633</v>
      </c>
      <c r="P150" t="s">
        <v>634</v>
      </c>
      <c r="Q150" t="s">
        <v>6261</v>
      </c>
      <c r="R150" t="s">
        <v>6262</v>
      </c>
    </row>
    <row r="151" spans="1:18" ht="15.6" x14ac:dyDescent="0.3">
      <c r="A151" t="s">
        <v>635</v>
      </c>
      <c r="B151" t="s">
        <v>636</v>
      </c>
      <c r="C151" t="str">
        <f>_xlfn.TEXTBEFORE(B151, "Cable") &amp; "Cable"</f>
        <v>Duracell Type-C To Micro 1.2M braided Sync &amp; Charge Cable</v>
      </c>
      <c r="D151" t="s">
        <v>14</v>
      </c>
      <c r="E151">
        <v>368</v>
      </c>
      <c r="F151">
        <v>699</v>
      </c>
      <c r="G151" s="1">
        <v>0.47</v>
      </c>
      <c r="H151">
        <v>4.2</v>
      </c>
      <c r="J151" s="4">
        <v>387</v>
      </c>
      <c r="K151" t="s">
        <v>6263</v>
      </c>
      <c r="L151" t="s">
        <v>6264</v>
      </c>
      <c r="M151" t="s">
        <v>6265</v>
      </c>
      <c r="N151" t="s">
        <v>6266</v>
      </c>
      <c r="O151" t="s">
        <v>638</v>
      </c>
      <c r="P151" t="s">
        <v>639</v>
      </c>
      <c r="Q151" t="s">
        <v>6267</v>
      </c>
      <c r="R151" t="s">
        <v>6268</v>
      </c>
    </row>
    <row r="152" spans="1:18" ht="15.6" x14ac:dyDescent="0.3">
      <c r="A152" t="s">
        <v>640</v>
      </c>
      <c r="B152" t="s">
        <v>641</v>
      </c>
      <c r="D152" t="s">
        <v>90</v>
      </c>
      <c r="E152" s="2">
        <v>29990</v>
      </c>
      <c r="F152" s="2">
        <v>65000</v>
      </c>
      <c r="G152" s="1">
        <v>0.54</v>
      </c>
      <c r="H152">
        <v>4.0999999999999996</v>
      </c>
      <c r="J152" s="4">
        <v>211</v>
      </c>
      <c r="K152" t="s">
        <v>6269</v>
      </c>
      <c r="L152" t="s">
        <v>6270</v>
      </c>
      <c r="M152" t="s">
        <v>6271</v>
      </c>
      <c r="N152" t="s">
        <v>6272</v>
      </c>
      <c r="O152" t="s">
        <v>642</v>
      </c>
      <c r="P152" t="s">
        <v>643</v>
      </c>
      <c r="Q152" t="s">
        <v>6273</v>
      </c>
      <c r="R152" t="s">
        <v>6274</v>
      </c>
    </row>
    <row r="153" spans="1:18" ht="15.6" x14ac:dyDescent="0.3">
      <c r="A153" t="s">
        <v>644</v>
      </c>
      <c r="B153" t="s">
        <v>645</v>
      </c>
      <c r="C153" t="str">
        <f>_xlfn.TEXTBEFORE(B153, "Cable") &amp; "Cable"</f>
        <v>Zoul USB Type C Fast Charging 3A Nylon Braided Data Cable</v>
      </c>
      <c r="D153" t="s">
        <v>14</v>
      </c>
      <c r="E153">
        <v>339</v>
      </c>
      <c r="F153" s="2">
        <v>1099</v>
      </c>
      <c r="G153" s="1">
        <v>0.69</v>
      </c>
      <c r="H153">
        <v>4.3</v>
      </c>
      <c r="J153" s="4">
        <v>974</v>
      </c>
      <c r="K153" t="s">
        <v>6275</v>
      </c>
      <c r="L153" t="s">
        <v>5659</v>
      </c>
      <c r="M153" t="s">
        <v>5660</v>
      </c>
      <c r="N153" t="s">
        <v>5661</v>
      </c>
      <c r="O153" t="s">
        <v>163</v>
      </c>
      <c r="P153" t="s">
        <v>164</v>
      </c>
      <c r="Q153" t="s">
        <v>6276</v>
      </c>
      <c r="R153" t="s">
        <v>6277</v>
      </c>
    </row>
    <row r="154" spans="1:18" ht="15.6" x14ac:dyDescent="0.3">
      <c r="A154" t="s">
        <v>647</v>
      </c>
      <c r="B154" t="s">
        <v>648</v>
      </c>
      <c r="D154" t="s">
        <v>90</v>
      </c>
      <c r="E154" s="2">
        <v>15490</v>
      </c>
      <c r="F154" s="2">
        <v>20900</v>
      </c>
      <c r="G154" s="1">
        <v>0.26</v>
      </c>
      <c r="H154">
        <v>4.3</v>
      </c>
      <c r="J154" s="4">
        <v>16299</v>
      </c>
      <c r="K154" t="s">
        <v>6278</v>
      </c>
      <c r="L154" t="s">
        <v>5599</v>
      </c>
      <c r="M154" t="s">
        <v>5600</v>
      </c>
      <c r="N154" t="s">
        <v>5601</v>
      </c>
      <c r="O154" t="s">
        <v>116</v>
      </c>
      <c r="P154" t="s">
        <v>117</v>
      </c>
      <c r="Q154" t="s">
        <v>6279</v>
      </c>
      <c r="R154" t="s">
        <v>6280</v>
      </c>
    </row>
    <row r="155" spans="1:18" ht="15.6" x14ac:dyDescent="0.3">
      <c r="A155" t="s">
        <v>649</v>
      </c>
      <c r="B155" t="s">
        <v>650</v>
      </c>
      <c r="C155" t="str">
        <f>_xlfn.TEXTBEFORE(B155, "Cable") &amp; "Cable"</f>
        <v>MI Xiaomi USB Type C HYperCharge Cable</v>
      </c>
      <c r="D155" t="s">
        <v>14</v>
      </c>
      <c r="E155">
        <v>499</v>
      </c>
      <c r="F155" s="2">
        <v>1299</v>
      </c>
      <c r="G155" s="1">
        <v>0.62</v>
      </c>
      <c r="H155">
        <v>4.3</v>
      </c>
      <c r="J155" s="4">
        <v>30411</v>
      </c>
      <c r="K155" t="s">
        <v>6281</v>
      </c>
      <c r="L155" t="s">
        <v>5519</v>
      </c>
      <c r="M155" t="s">
        <v>5520</v>
      </c>
      <c r="N155" t="s">
        <v>5521</v>
      </c>
      <c r="O155" t="s">
        <v>50</v>
      </c>
      <c r="P155" t="s">
        <v>51</v>
      </c>
      <c r="Q155" t="s">
        <v>6282</v>
      </c>
      <c r="R155" t="s">
        <v>6283</v>
      </c>
    </row>
    <row r="156" spans="1:18" ht="15.6" x14ac:dyDescent="0.3">
      <c r="A156" t="s">
        <v>652</v>
      </c>
      <c r="B156" t="s">
        <v>653</v>
      </c>
      <c r="D156" t="s">
        <v>54</v>
      </c>
      <c r="E156">
        <v>249</v>
      </c>
      <c r="F156">
        <v>399</v>
      </c>
      <c r="G156" s="1">
        <v>0.38</v>
      </c>
      <c r="H156">
        <v>3.4</v>
      </c>
      <c r="J156" s="4">
        <v>4642</v>
      </c>
      <c r="K156" t="s">
        <v>6284</v>
      </c>
      <c r="L156" t="s">
        <v>6285</v>
      </c>
      <c r="M156" t="s">
        <v>6286</v>
      </c>
      <c r="N156" t="s">
        <v>6287</v>
      </c>
      <c r="O156" t="s">
        <v>654</v>
      </c>
      <c r="P156" t="s">
        <v>655</v>
      </c>
      <c r="Q156" t="s">
        <v>6288</v>
      </c>
      <c r="R156" t="s">
        <v>6289</v>
      </c>
    </row>
    <row r="157" spans="1:18" ht="15.6" x14ac:dyDescent="0.3">
      <c r="A157" t="s">
        <v>656</v>
      </c>
      <c r="B157" t="s">
        <v>657</v>
      </c>
      <c r="D157" t="s">
        <v>230</v>
      </c>
      <c r="E157">
        <v>399</v>
      </c>
      <c r="F157">
        <v>799</v>
      </c>
      <c r="G157" s="1">
        <v>0.5</v>
      </c>
      <c r="H157">
        <v>4.3</v>
      </c>
      <c r="J157" s="4">
        <v>12</v>
      </c>
      <c r="K157" t="s">
        <v>6290</v>
      </c>
      <c r="L157" t="s">
        <v>6291</v>
      </c>
      <c r="M157" t="s">
        <v>6292</v>
      </c>
      <c r="N157" t="s">
        <v>6293</v>
      </c>
      <c r="O157" t="s">
        <v>658</v>
      </c>
      <c r="P157" t="s">
        <v>659</v>
      </c>
      <c r="Q157" t="s">
        <v>6294</v>
      </c>
      <c r="R157" t="s">
        <v>6295</v>
      </c>
    </row>
    <row r="158" spans="1:18" ht="15.6" x14ac:dyDescent="0.3">
      <c r="A158" t="s">
        <v>660</v>
      </c>
      <c r="B158" t="s">
        <v>661</v>
      </c>
      <c r="C158" t="str">
        <f>_xlfn.TEXTBEFORE(B158, "Cable") &amp; "Cable"</f>
        <v>Belkin Apple Certified Lightning To Type C Cable</v>
      </c>
      <c r="D158" t="s">
        <v>14</v>
      </c>
      <c r="E158" s="2">
        <v>1499</v>
      </c>
      <c r="F158" s="2">
        <v>1999</v>
      </c>
      <c r="G158" s="1">
        <v>0.25</v>
      </c>
      <c r="H158">
        <v>4.4000000000000004</v>
      </c>
      <c r="J158" s="4">
        <v>1951</v>
      </c>
      <c r="K158" t="s">
        <v>6296</v>
      </c>
      <c r="L158" t="s">
        <v>6113</v>
      </c>
      <c r="M158" t="s">
        <v>6114</v>
      </c>
      <c r="N158" t="s">
        <v>6115</v>
      </c>
      <c r="O158" t="s">
        <v>525</v>
      </c>
      <c r="P158" t="s">
        <v>526</v>
      </c>
      <c r="Q158" t="s">
        <v>6297</v>
      </c>
      <c r="R158" t="s">
        <v>6298</v>
      </c>
    </row>
    <row r="159" spans="1:18" ht="15.6" x14ac:dyDescent="0.3">
      <c r="A159" t="s">
        <v>662</v>
      </c>
      <c r="B159" t="s">
        <v>663</v>
      </c>
      <c r="D159" t="s">
        <v>664</v>
      </c>
      <c r="E159" s="2">
        <v>9490</v>
      </c>
      <c r="F159" s="2">
        <v>15990</v>
      </c>
      <c r="G159" s="1">
        <v>0.41</v>
      </c>
      <c r="H159">
        <v>3.9</v>
      </c>
      <c r="J159" s="4">
        <v>10480</v>
      </c>
      <c r="K159" t="s">
        <v>6299</v>
      </c>
      <c r="L159" t="s">
        <v>6300</v>
      </c>
      <c r="M159" t="s">
        <v>6301</v>
      </c>
      <c r="N159" t="s">
        <v>6302</v>
      </c>
      <c r="O159" t="s">
        <v>665</v>
      </c>
      <c r="P159" t="s">
        <v>666</v>
      </c>
      <c r="Q159" t="s">
        <v>6303</v>
      </c>
      <c r="R159" t="s">
        <v>6304</v>
      </c>
    </row>
    <row r="160" spans="1:18" ht="15.6" x14ac:dyDescent="0.3">
      <c r="A160" t="s">
        <v>667</v>
      </c>
      <c r="B160" t="s">
        <v>668</v>
      </c>
      <c r="D160" t="s">
        <v>70</v>
      </c>
      <c r="E160">
        <v>637</v>
      </c>
      <c r="F160" s="2">
        <v>1499</v>
      </c>
      <c r="G160" s="1">
        <v>0.57999999999999996</v>
      </c>
      <c r="H160">
        <v>4.0999999999999996</v>
      </c>
      <c r="J160" s="4">
        <v>24</v>
      </c>
      <c r="K160" t="s">
        <v>6305</v>
      </c>
      <c r="L160" t="s">
        <v>6306</v>
      </c>
      <c r="M160" t="s">
        <v>6307</v>
      </c>
      <c r="N160" t="s">
        <v>6308</v>
      </c>
      <c r="O160" t="s">
        <v>669</v>
      </c>
      <c r="P160" t="s">
        <v>670</v>
      </c>
      <c r="Q160" t="s">
        <v>6309</v>
      </c>
      <c r="R160" t="s">
        <v>6310</v>
      </c>
    </row>
    <row r="161" spans="1:18" ht="15.6" x14ac:dyDescent="0.3">
      <c r="A161" t="s">
        <v>671</v>
      </c>
      <c r="B161" t="s">
        <v>672</v>
      </c>
      <c r="D161" t="s">
        <v>230</v>
      </c>
      <c r="E161">
        <v>399</v>
      </c>
      <c r="F161">
        <v>899</v>
      </c>
      <c r="G161" s="1">
        <v>0.56000000000000005</v>
      </c>
      <c r="H161">
        <v>3.9</v>
      </c>
      <c r="J161" s="4">
        <v>254</v>
      </c>
      <c r="K161" t="s">
        <v>6311</v>
      </c>
      <c r="L161" t="s">
        <v>6312</v>
      </c>
      <c r="M161" t="s">
        <v>6313</v>
      </c>
      <c r="N161" t="s">
        <v>6314</v>
      </c>
      <c r="O161" t="s">
        <v>673</v>
      </c>
      <c r="P161" t="s">
        <v>674</v>
      </c>
      <c r="Q161" t="s">
        <v>6315</v>
      </c>
      <c r="R161" t="s">
        <v>6316</v>
      </c>
    </row>
    <row r="162" spans="1:18" ht="15.6" x14ac:dyDescent="0.3">
      <c r="A162" t="s">
        <v>675</v>
      </c>
      <c r="B162" t="s">
        <v>676</v>
      </c>
      <c r="D162" t="s">
        <v>632</v>
      </c>
      <c r="E162" s="2">
        <v>1089</v>
      </c>
      <c r="F162" s="2">
        <v>1600</v>
      </c>
      <c r="G162" s="1">
        <v>0.32</v>
      </c>
      <c r="H162">
        <v>4</v>
      </c>
      <c r="J162" s="4">
        <v>3565</v>
      </c>
      <c r="K162" t="s">
        <v>6317</v>
      </c>
      <c r="L162" t="s">
        <v>6318</v>
      </c>
      <c r="M162" t="s">
        <v>6319</v>
      </c>
      <c r="N162" t="s">
        <v>6320</v>
      </c>
      <c r="O162" t="s">
        <v>677</v>
      </c>
      <c r="P162" t="s">
        <v>678</v>
      </c>
      <c r="Q162" t="s">
        <v>6321</v>
      </c>
      <c r="R162" t="s">
        <v>6322</v>
      </c>
    </row>
    <row r="163" spans="1:18" ht="15.6" x14ac:dyDescent="0.3">
      <c r="A163" t="s">
        <v>679</v>
      </c>
      <c r="B163" t="s">
        <v>680</v>
      </c>
      <c r="C163" t="str">
        <f t="shared" ref="C163:C166" si="21">_xlfn.TEXTBEFORE(B163, "Cable") &amp; "Cable"</f>
        <v>Wayona Type C Cable</v>
      </c>
      <c r="D163" t="s">
        <v>14</v>
      </c>
      <c r="E163">
        <v>339</v>
      </c>
      <c r="F163">
        <v>999</v>
      </c>
      <c r="G163" s="1">
        <v>0.66</v>
      </c>
      <c r="H163">
        <v>4.3</v>
      </c>
      <c r="J163" s="4">
        <v>6255</v>
      </c>
      <c r="K163" t="s">
        <v>6323</v>
      </c>
      <c r="L163" t="s">
        <v>6324</v>
      </c>
      <c r="M163" t="s">
        <v>6325</v>
      </c>
      <c r="N163" t="s">
        <v>6326</v>
      </c>
      <c r="O163" t="s">
        <v>682</v>
      </c>
      <c r="P163" t="s">
        <v>683</v>
      </c>
      <c r="Q163" t="s">
        <v>6327</v>
      </c>
      <c r="R163" t="s">
        <v>6328</v>
      </c>
    </row>
    <row r="164" spans="1:18" ht="15.6" x14ac:dyDescent="0.3">
      <c r="A164" t="s">
        <v>684</v>
      </c>
      <c r="B164" t="s">
        <v>685</v>
      </c>
      <c r="C164" t="str">
        <f t="shared" si="21"/>
        <v>Pinnaclz Original Combo of 2 USB Type C Fast Charging Cable</v>
      </c>
      <c r="D164" t="s">
        <v>14</v>
      </c>
      <c r="E164">
        <v>149</v>
      </c>
      <c r="F164">
        <v>499</v>
      </c>
      <c r="G164" s="1">
        <v>0.7</v>
      </c>
      <c r="H164">
        <v>4</v>
      </c>
      <c r="J164" s="4">
        <v>7732</v>
      </c>
      <c r="K164" t="s">
        <v>6329</v>
      </c>
      <c r="L164" t="s">
        <v>5878</v>
      </c>
      <c r="M164" t="s">
        <v>5879</v>
      </c>
      <c r="N164" t="s">
        <v>5880</v>
      </c>
      <c r="O164" t="s">
        <v>336</v>
      </c>
      <c r="P164" t="s">
        <v>337</v>
      </c>
      <c r="Q164" t="s">
        <v>6330</v>
      </c>
      <c r="R164" t="s">
        <v>6331</v>
      </c>
    </row>
    <row r="165" spans="1:18" ht="15.6" x14ac:dyDescent="0.3">
      <c r="A165" t="s">
        <v>687</v>
      </c>
      <c r="B165" t="s">
        <v>688</v>
      </c>
      <c r="C165" t="str">
        <f t="shared" si="21"/>
        <v>Ambrane BCL-15 Lightning Cable</v>
      </c>
      <c r="D165" t="s">
        <v>14</v>
      </c>
      <c r="E165">
        <v>149</v>
      </c>
      <c r="F165">
        <v>399</v>
      </c>
      <c r="G165" s="1">
        <v>0.63</v>
      </c>
      <c r="H165">
        <v>3.9</v>
      </c>
      <c r="J165" s="4">
        <v>57</v>
      </c>
      <c r="K165" t="s">
        <v>6332</v>
      </c>
      <c r="L165" t="s">
        <v>6333</v>
      </c>
      <c r="M165" t="s">
        <v>6334</v>
      </c>
      <c r="N165" t="s">
        <v>6335</v>
      </c>
      <c r="O165" t="s">
        <v>690</v>
      </c>
      <c r="P165" t="s">
        <v>691</v>
      </c>
      <c r="Q165" t="s">
        <v>6336</v>
      </c>
      <c r="R165" t="s">
        <v>6337</v>
      </c>
    </row>
    <row r="166" spans="1:18" ht="15.6" x14ac:dyDescent="0.3">
      <c r="A166" t="s">
        <v>692</v>
      </c>
      <c r="B166" t="s">
        <v>693</v>
      </c>
      <c r="C166" t="str">
        <f t="shared" si="21"/>
        <v>Belkin USB C to USB-C Fast Charging Type C Cable</v>
      </c>
      <c r="D166" t="s">
        <v>14</v>
      </c>
      <c r="E166">
        <v>599</v>
      </c>
      <c r="F166">
        <v>849</v>
      </c>
      <c r="G166" s="1">
        <v>0.28999999999999998</v>
      </c>
      <c r="H166">
        <v>4.5</v>
      </c>
      <c r="J166" s="4">
        <v>577</v>
      </c>
      <c r="K166" t="s">
        <v>6338</v>
      </c>
      <c r="L166" t="s">
        <v>6339</v>
      </c>
      <c r="M166" t="s">
        <v>6340</v>
      </c>
      <c r="N166" t="s">
        <v>6341</v>
      </c>
      <c r="O166" t="s">
        <v>695</v>
      </c>
      <c r="P166" t="s">
        <v>696</v>
      </c>
      <c r="Q166" t="s">
        <v>6342</v>
      </c>
      <c r="R166" t="s">
        <v>6343</v>
      </c>
    </row>
    <row r="167" spans="1:18" ht="15.6" x14ac:dyDescent="0.3">
      <c r="A167" t="s">
        <v>697</v>
      </c>
      <c r="B167" t="s">
        <v>698</v>
      </c>
      <c r="D167" t="s">
        <v>230</v>
      </c>
      <c r="E167">
        <v>299</v>
      </c>
      <c r="F167" s="2">
        <v>1199</v>
      </c>
      <c r="G167" s="1">
        <v>0.75</v>
      </c>
      <c r="H167">
        <v>3.9</v>
      </c>
      <c r="J167" s="4">
        <v>1193</v>
      </c>
      <c r="K167" t="s">
        <v>6344</v>
      </c>
      <c r="L167" t="s">
        <v>6345</v>
      </c>
      <c r="M167" t="s">
        <v>6346</v>
      </c>
      <c r="N167" t="s">
        <v>6347</v>
      </c>
      <c r="O167" t="s">
        <v>699</v>
      </c>
      <c r="P167" t="s">
        <v>700</v>
      </c>
      <c r="Q167" t="s">
        <v>6348</v>
      </c>
      <c r="R167" t="s">
        <v>6349</v>
      </c>
    </row>
    <row r="168" spans="1:18" ht="15.6" x14ac:dyDescent="0.3">
      <c r="A168" t="s">
        <v>701</v>
      </c>
      <c r="B168" t="s">
        <v>702</v>
      </c>
      <c r="C168" t="str">
        <f>_xlfn.TEXTBEFORE(B168, "Cable") &amp; "Cable"</f>
        <v>Wayona Nylon Braided Lightning USB Data Sync &amp; 3A Charging Cable</v>
      </c>
      <c r="D168" t="s">
        <v>14</v>
      </c>
      <c r="E168">
        <v>399</v>
      </c>
      <c r="F168" s="2">
        <v>1299</v>
      </c>
      <c r="G168" s="1">
        <v>0.69</v>
      </c>
      <c r="H168">
        <v>4.2</v>
      </c>
      <c r="J168" s="4">
        <v>13120</v>
      </c>
      <c r="K168" t="s">
        <v>6350</v>
      </c>
      <c r="L168" t="s">
        <v>6033</v>
      </c>
      <c r="M168" t="s">
        <v>6034</v>
      </c>
      <c r="N168" t="s">
        <v>6035</v>
      </c>
      <c r="O168" t="s">
        <v>461</v>
      </c>
      <c r="P168" t="s">
        <v>462</v>
      </c>
      <c r="Q168" t="s">
        <v>6351</v>
      </c>
      <c r="R168" t="s">
        <v>6352</v>
      </c>
    </row>
    <row r="169" spans="1:18" ht="15.6" x14ac:dyDescent="0.3">
      <c r="A169" t="s">
        <v>704</v>
      </c>
      <c r="B169" t="s">
        <v>705</v>
      </c>
      <c r="D169" t="s">
        <v>230</v>
      </c>
      <c r="E169">
        <v>339</v>
      </c>
      <c r="F169" s="2">
        <v>1999</v>
      </c>
      <c r="G169" s="1">
        <v>0.83</v>
      </c>
      <c r="H169">
        <v>4</v>
      </c>
      <c r="J169" s="4">
        <v>343</v>
      </c>
      <c r="K169" t="s">
        <v>6353</v>
      </c>
      <c r="L169" t="s">
        <v>6354</v>
      </c>
      <c r="M169" t="s">
        <v>6355</v>
      </c>
      <c r="N169" t="s">
        <v>6356</v>
      </c>
      <c r="O169" t="s">
        <v>706</v>
      </c>
      <c r="P169" t="s">
        <v>707</v>
      </c>
      <c r="Q169" t="s">
        <v>6357</v>
      </c>
      <c r="R169" t="s">
        <v>6358</v>
      </c>
    </row>
    <row r="170" spans="1:18" ht="15.6" x14ac:dyDescent="0.3">
      <c r="A170" t="s">
        <v>708</v>
      </c>
      <c r="B170" t="s">
        <v>709</v>
      </c>
      <c r="D170" t="s">
        <v>90</v>
      </c>
      <c r="E170" s="2">
        <v>12499</v>
      </c>
      <c r="F170" s="2">
        <v>22990</v>
      </c>
      <c r="G170" s="1">
        <v>0.46</v>
      </c>
      <c r="H170">
        <v>4.3</v>
      </c>
      <c r="J170" s="4">
        <v>1611</v>
      </c>
      <c r="K170" t="s">
        <v>6359</v>
      </c>
      <c r="L170" t="s">
        <v>6360</v>
      </c>
      <c r="M170" t="s">
        <v>6361</v>
      </c>
      <c r="N170" t="s">
        <v>6362</v>
      </c>
      <c r="O170" t="s">
        <v>710</v>
      </c>
      <c r="P170" t="s">
        <v>711</v>
      </c>
      <c r="Q170" t="s">
        <v>6363</v>
      </c>
      <c r="R170" t="s">
        <v>6364</v>
      </c>
    </row>
    <row r="171" spans="1:18" ht="15.6" x14ac:dyDescent="0.3">
      <c r="A171" t="s">
        <v>712</v>
      </c>
      <c r="B171" t="s">
        <v>713</v>
      </c>
      <c r="C171" t="str">
        <f>_xlfn.TEXTBEFORE(B171, "Cable") &amp; "Cable"</f>
        <v>realme 10W Fast Charging Micro-USB Cable</v>
      </c>
      <c r="D171" t="s">
        <v>14</v>
      </c>
      <c r="E171">
        <v>249</v>
      </c>
      <c r="F171">
        <v>399</v>
      </c>
      <c r="G171" s="1">
        <v>0.38</v>
      </c>
      <c r="H171">
        <v>4</v>
      </c>
      <c r="J171" s="4">
        <v>6558</v>
      </c>
      <c r="K171" t="s">
        <v>6365</v>
      </c>
      <c r="L171" t="s">
        <v>6366</v>
      </c>
      <c r="M171" t="s">
        <v>6367</v>
      </c>
      <c r="N171" t="s">
        <v>6368</v>
      </c>
      <c r="O171" t="s">
        <v>715</v>
      </c>
      <c r="P171" t="s">
        <v>716</v>
      </c>
      <c r="Q171" t="s">
        <v>6369</v>
      </c>
      <c r="R171" t="s">
        <v>6370</v>
      </c>
    </row>
    <row r="172" spans="1:18" ht="15.6" x14ac:dyDescent="0.3">
      <c r="A172" t="s">
        <v>717</v>
      </c>
      <c r="B172" t="s">
        <v>718</v>
      </c>
      <c r="D172" t="s">
        <v>54</v>
      </c>
      <c r="E172" s="2">
        <v>1399</v>
      </c>
      <c r="F172" s="2">
        <v>2499</v>
      </c>
      <c r="G172" s="1">
        <v>0.44</v>
      </c>
      <c r="H172">
        <v>4.4000000000000004</v>
      </c>
      <c r="J172" s="4">
        <v>23169</v>
      </c>
      <c r="K172" t="s">
        <v>6371</v>
      </c>
      <c r="L172" t="s">
        <v>6372</v>
      </c>
      <c r="M172" t="s">
        <v>6373</v>
      </c>
      <c r="N172" t="s">
        <v>6374</v>
      </c>
      <c r="O172" t="s">
        <v>719</v>
      </c>
      <c r="P172" t="s">
        <v>720</v>
      </c>
      <c r="Q172" t="s">
        <v>6375</v>
      </c>
      <c r="R172" t="s">
        <v>6376</v>
      </c>
    </row>
    <row r="173" spans="1:18" ht="15.6" x14ac:dyDescent="0.3">
      <c r="A173" t="s">
        <v>721</v>
      </c>
      <c r="B173" t="s">
        <v>722</v>
      </c>
      <c r="D173" t="s">
        <v>90</v>
      </c>
      <c r="E173" s="2">
        <v>32999</v>
      </c>
      <c r="F173" s="2">
        <v>47990</v>
      </c>
      <c r="G173" s="1">
        <v>0.31</v>
      </c>
      <c r="H173">
        <v>4.3</v>
      </c>
      <c r="J173" s="4">
        <v>4703</v>
      </c>
      <c r="K173" t="s">
        <v>5946</v>
      </c>
      <c r="L173" t="s">
        <v>5611</v>
      </c>
      <c r="M173" t="s">
        <v>5612</v>
      </c>
      <c r="N173" t="s">
        <v>5613</v>
      </c>
      <c r="O173" t="s">
        <v>125</v>
      </c>
      <c r="P173" t="s">
        <v>126</v>
      </c>
      <c r="Q173" t="s">
        <v>6377</v>
      </c>
      <c r="R173" t="s">
        <v>6378</v>
      </c>
    </row>
    <row r="174" spans="1:18" ht="15.6" x14ac:dyDescent="0.3">
      <c r="A174" t="s">
        <v>723</v>
      </c>
      <c r="B174" t="s">
        <v>724</v>
      </c>
      <c r="C174" t="str">
        <f t="shared" ref="C174:C176" si="22">_xlfn.TEXTBEFORE(B174, "Cable") &amp; "Cable"</f>
        <v>Ambrane 60W / 3A Fast Charging Output Cable</v>
      </c>
      <c r="D174" t="s">
        <v>14</v>
      </c>
      <c r="E174">
        <v>149</v>
      </c>
      <c r="F174">
        <v>399</v>
      </c>
      <c r="G174" s="1">
        <v>0.63</v>
      </c>
      <c r="H174">
        <v>4</v>
      </c>
      <c r="J174" s="4">
        <v>1423</v>
      </c>
      <c r="K174" t="s">
        <v>6379</v>
      </c>
      <c r="L174" t="s">
        <v>5896</v>
      </c>
      <c r="M174" t="s">
        <v>5897</v>
      </c>
      <c r="N174" t="s">
        <v>5898</v>
      </c>
      <c r="O174" t="s">
        <v>351</v>
      </c>
      <c r="P174" t="s">
        <v>352</v>
      </c>
      <c r="Q174" t="s">
        <v>6380</v>
      </c>
      <c r="R174" t="s">
        <v>6381</v>
      </c>
    </row>
    <row r="175" spans="1:18" ht="15.6" x14ac:dyDescent="0.3">
      <c r="A175" t="s">
        <v>725</v>
      </c>
      <c r="B175" t="s">
        <v>726</v>
      </c>
      <c r="C175" t="str">
        <f t="shared" si="22"/>
        <v>Wayona USB Type C 65W Fast Charging 2M/6Ft Long Flash Charge Cable</v>
      </c>
      <c r="D175" t="s">
        <v>14</v>
      </c>
      <c r="E175">
        <v>325</v>
      </c>
      <c r="F175">
        <v>999</v>
      </c>
      <c r="G175" s="1">
        <v>0.67</v>
      </c>
      <c r="H175">
        <v>4.3</v>
      </c>
      <c r="J175" s="4">
        <v>2651</v>
      </c>
      <c r="K175" t="s">
        <v>6382</v>
      </c>
      <c r="L175" t="s">
        <v>6383</v>
      </c>
      <c r="M175" t="s">
        <v>6384</v>
      </c>
      <c r="N175" t="s">
        <v>6385</v>
      </c>
      <c r="O175" t="s">
        <v>728</v>
      </c>
      <c r="P175" t="s">
        <v>729</v>
      </c>
      <c r="Q175" t="s">
        <v>6386</v>
      </c>
      <c r="R175" t="s">
        <v>6387</v>
      </c>
    </row>
    <row r="176" spans="1:18" ht="15.6" x14ac:dyDescent="0.3">
      <c r="A176" t="s">
        <v>730</v>
      </c>
      <c r="B176" t="s">
        <v>731</v>
      </c>
      <c r="C176" t="str">
        <f t="shared" si="22"/>
        <v>Syncwire LTG to USB Cable</v>
      </c>
      <c r="D176" t="s">
        <v>14</v>
      </c>
      <c r="E176">
        <v>399</v>
      </c>
      <c r="F176" s="2">
        <v>1999</v>
      </c>
      <c r="G176" s="1">
        <v>0.8</v>
      </c>
      <c r="H176">
        <v>5</v>
      </c>
      <c r="J176" s="4">
        <v>5</v>
      </c>
      <c r="K176" t="s">
        <v>6388</v>
      </c>
      <c r="L176" t="s">
        <v>6389</v>
      </c>
      <c r="M176" t="s">
        <v>6390</v>
      </c>
      <c r="N176" t="s">
        <v>6391</v>
      </c>
      <c r="O176" t="s">
        <v>733</v>
      </c>
      <c r="P176" t="s">
        <v>734</v>
      </c>
      <c r="Q176" t="s">
        <v>6392</v>
      </c>
      <c r="R176" t="s">
        <v>6393</v>
      </c>
    </row>
    <row r="177" spans="1:18" ht="15.6" x14ac:dyDescent="0.3">
      <c r="A177" t="s">
        <v>735</v>
      </c>
      <c r="B177" t="s">
        <v>736</v>
      </c>
      <c r="D177" t="s">
        <v>54</v>
      </c>
      <c r="E177">
        <v>199</v>
      </c>
      <c r="F177">
        <v>499</v>
      </c>
      <c r="G177" s="1">
        <v>0.6</v>
      </c>
      <c r="H177">
        <v>3.7</v>
      </c>
      <c r="J177" s="4">
        <v>612</v>
      </c>
      <c r="K177" t="s">
        <v>6394</v>
      </c>
      <c r="L177" t="s">
        <v>6395</v>
      </c>
      <c r="M177" t="s">
        <v>6396</v>
      </c>
      <c r="N177" t="s">
        <v>6397</v>
      </c>
      <c r="O177" t="s">
        <v>737</v>
      </c>
      <c r="P177" t="s">
        <v>738</v>
      </c>
      <c r="Q177" t="s">
        <v>6398</v>
      </c>
      <c r="R177" t="s">
        <v>6399</v>
      </c>
    </row>
    <row r="178" spans="1:18" ht="15.6" x14ac:dyDescent="0.3">
      <c r="A178" t="s">
        <v>739</v>
      </c>
      <c r="B178" t="s">
        <v>740</v>
      </c>
      <c r="C178" t="str">
        <f t="shared" ref="C178:C180" si="23">_xlfn.TEXTBEFORE(B178, "Cable") &amp; "Cable"</f>
        <v>FLiX (Beetel USB to Type C PVC Data Sync &amp; 15W(3A) TPE Fast Charging Cable</v>
      </c>
      <c r="D178" t="s">
        <v>14</v>
      </c>
      <c r="E178">
        <v>88</v>
      </c>
      <c r="F178">
        <v>299</v>
      </c>
      <c r="G178" s="1">
        <v>0.71</v>
      </c>
      <c r="H178">
        <v>4</v>
      </c>
      <c r="J178" s="4">
        <v>9378</v>
      </c>
      <c r="K178" t="s">
        <v>6400</v>
      </c>
      <c r="L178" t="s">
        <v>5605</v>
      </c>
      <c r="M178" t="s">
        <v>5606</v>
      </c>
      <c r="N178" t="s">
        <v>5607</v>
      </c>
      <c r="O178" t="s">
        <v>121</v>
      </c>
      <c r="P178" t="s">
        <v>742</v>
      </c>
      <c r="Q178" t="s">
        <v>6401</v>
      </c>
      <c r="R178" t="s">
        <v>6402</v>
      </c>
    </row>
    <row r="179" spans="1:18" ht="15.6" x14ac:dyDescent="0.3">
      <c r="A179" t="s">
        <v>743</v>
      </c>
      <c r="B179" t="s">
        <v>744</v>
      </c>
      <c r="C179" t="str">
        <f t="shared" si="23"/>
        <v>Zoul USB C to USB C Fast Charging Cable</v>
      </c>
      <c r="D179" t="s">
        <v>14</v>
      </c>
      <c r="E179">
        <v>399</v>
      </c>
      <c r="F179" s="2">
        <v>1099</v>
      </c>
      <c r="G179" s="1">
        <v>0.64</v>
      </c>
      <c r="H179">
        <v>4.0999999999999996</v>
      </c>
      <c r="J179" s="4">
        <v>2685</v>
      </c>
      <c r="K179" t="s">
        <v>6403</v>
      </c>
      <c r="L179" t="s">
        <v>6217</v>
      </c>
      <c r="M179" t="s">
        <v>6218</v>
      </c>
      <c r="N179" t="s">
        <v>6219</v>
      </c>
      <c r="O179" t="s">
        <v>603</v>
      </c>
      <c r="P179" t="s">
        <v>604</v>
      </c>
      <c r="Q179" t="s">
        <v>6404</v>
      </c>
      <c r="R179" t="s">
        <v>6405</v>
      </c>
    </row>
    <row r="180" spans="1:18" ht="15.6" x14ac:dyDescent="0.3">
      <c r="A180" t="s">
        <v>746</v>
      </c>
      <c r="B180" t="s">
        <v>747</v>
      </c>
      <c r="C180" t="str">
        <f t="shared" si="23"/>
        <v>FLiX (Beetel Flow USB to Micro USB PVC Data Sync &amp; 12W(2.4A) Fast Charging Cable</v>
      </c>
      <c r="D180" t="s">
        <v>14</v>
      </c>
      <c r="E180">
        <v>57.89</v>
      </c>
      <c r="F180">
        <v>199</v>
      </c>
      <c r="G180" s="1">
        <v>0.71</v>
      </c>
      <c r="H180">
        <v>4</v>
      </c>
      <c r="J180" s="4">
        <v>9378</v>
      </c>
      <c r="K180" t="s">
        <v>6406</v>
      </c>
      <c r="L180" t="s">
        <v>5605</v>
      </c>
      <c r="M180" t="s">
        <v>5606</v>
      </c>
      <c r="N180" t="s">
        <v>5607</v>
      </c>
      <c r="O180" t="s">
        <v>121</v>
      </c>
      <c r="P180" t="s">
        <v>122</v>
      </c>
      <c r="Q180" t="s">
        <v>6407</v>
      </c>
      <c r="R180" t="s">
        <v>6408</v>
      </c>
    </row>
    <row r="181" spans="1:18" ht="15.6" x14ac:dyDescent="0.3">
      <c r="A181" t="s">
        <v>749</v>
      </c>
      <c r="B181" t="s">
        <v>750</v>
      </c>
      <c r="D181" t="s">
        <v>230</v>
      </c>
      <c r="E181">
        <v>799</v>
      </c>
      <c r="F181" s="2">
        <v>1999</v>
      </c>
      <c r="G181" s="1">
        <v>0.6</v>
      </c>
      <c r="H181">
        <v>3.3</v>
      </c>
      <c r="J181" s="4">
        <v>576</v>
      </c>
      <c r="K181" t="s">
        <v>6409</v>
      </c>
      <c r="L181" t="s">
        <v>6410</v>
      </c>
      <c r="M181" t="s">
        <v>6411</v>
      </c>
      <c r="N181" t="s">
        <v>6412</v>
      </c>
      <c r="O181" t="s">
        <v>751</v>
      </c>
      <c r="P181" t="s">
        <v>752</v>
      </c>
      <c r="Q181" t="s">
        <v>6413</v>
      </c>
      <c r="R181" t="s">
        <v>6414</v>
      </c>
    </row>
    <row r="182" spans="1:18" ht="15.6" x14ac:dyDescent="0.3">
      <c r="A182" t="s">
        <v>753</v>
      </c>
      <c r="B182" t="s">
        <v>754</v>
      </c>
      <c r="D182" t="s">
        <v>230</v>
      </c>
      <c r="E182">
        <v>205</v>
      </c>
      <c r="F182">
        <v>499</v>
      </c>
      <c r="G182" s="1">
        <v>0.59</v>
      </c>
      <c r="H182">
        <v>3.8</v>
      </c>
      <c r="J182" s="4">
        <v>313</v>
      </c>
      <c r="K182" t="s">
        <v>6415</v>
      </c>
      <c r="L182" t="s">
        <v>6416</v>
      </c>
      <c r="M182" t="s">
        <v>6417</v>
      </c>
      <c r="N182" t="s">
        <v>6418</v>
      </c>
      <c r="O182" t="s">
        <v>755</v>
      </c>
      <c r="P182" t="s">
        <v>756</v>
      </c>
      <c r="Q182" t="s">
        <v>6419</v>
      </c>
      <c r="R182" t="s">
        <v>6420</v>
      </c>
    </row>
    <row r="183" spans="1:18" ht="15.6" x14ac:dyDescent="0.3">
      <c r="A183" t="s">
        <v>757</v>
      </c>
      <c r="B183" t="s">
        <v>758</v>
      </c>
      <c r="C183" t="str">
        <f t="shared" ref="C183:C189" si="24">_xlfn.TEXTBEFORE(B183, "Cable") &amp; "Cable"</f>
        <v>Storite USB 3.0 Cable</v>
      </c>
      <c r="D183" t="s">
        <v>14</v>
      </c>
      <c r="E183">
        <v>299</v>
      </c>
      <c r="F183">
        <v>699</v>
      </c>
      <c r="G183" s="1">
        <v>0.56999999999999995</v>
      </c>
      <c r="H183">
        <v>4.0999999999999996</v>
      </c>
      <c r="J183" s="4">
        <v>2957</v>
      </c>
      <c r="K183" t="s">
        <v>6421</v>
      </c>
      <c r="L183" t="s">
        <v>6422</v>
      </c>
      <c r="M183" t="s">
        <v>6423</v>
      </c>
      <c r="N183" t="s">
        <v>6424</v>
      </c>
      <c r="O183" t="s">
        <v>760</v>
      </c>
      <c r="P183" t="s">
        <v>761</v>
      </c>
      <c r="Q183" t="s">
        <v>6425</v>
      </c>
      <c r="R183" t="s">
        <v>6426</v>
      </c>
    </row>
    <row r="184" spans="1:18" ht="15.6" x14ac:dyDescent="0.3">
      <c r="A184" t="s">
        <v>762</v>
      </c>
      <c r="B184" t="s">
        <v>763</v>
      </c>
      <c r="C184" t="str">
        <f t="shared" si="24"/>
        <v>boAt LTG 500 Apple MFI Certified for iPhone, iPad and iPod 2Mtr Data Cable</v>
      </c>
      <c r="D184" t="s">
        <v>14</v>
      </c>
      <c r="E184">
        <v>849</v>
      </c>
      <c r="F184">
        <v>999</v>
      </c>
      <c r="G184" s="1">
        <v>0.15</v>
      </c>
      <c r="H184">
        <v>4.0999999999999996</v>
      </c>
      <c r="J184" s="4">
        <v>6736</v>
      </c>
      <c r="K184" t="s">
        <v>6427</v>
      </c>
      <c r="L184" t="s">
        <v>6428</v>
      </c>
      <c r="M184" t="s">
        <v>6429</v>
      </c>
      <c r="N184" t="s">
        <v>6430</v>
      </c>
      <c r="O184" t="s">
        <v>765</v>
      </c>
      <c r="P184" t="s">
        <v>766</v>
      </c>
      <c r="Q184" t="s">
        <v>6431</v>
      </c>
      <c r="R184" t="s">
        <v>6432</v>
      </c>
    </row>
    <row r="185" spans="1:18" ht="15.6" x14ac:dyDescent="0.3">
      <c r="A185" t="s">
        <v>767</v>
      </c>
      <c r="B185" t="s">
        <v>768</v>
      </c>
      <c r="C185" t="str">
        <f t="shared" si="24"/>
        <v>AmazonBasics USB C to Lightning Aluminum with Nylon Braided MFi Certified Charging Cable</v>
      </c>
      <c r="D185" t="s">
        <v>14</v>
      </c>
      <c r="E185">
        <v>949</v>
      </c>
      <c r="F185" s="2">
        <v>1999</v>
      </c>
      <c r="G185" s="1">
        <v>0.53</v>
      </c>
      <c r="H185">
        <v>4.4000000000000004</v>
      </c>
      <c r="J185" s="4">
        <v>13552</v>
      </c>
      <c r="K185" t="s">
        <v>6433</v>
      </c>
      <c r="L185" t="s">
        <v>5680</v>
      </c>
      <c r="M185" t="s">
        <v>5681</v>
      </c>
      <c r="N185" t="s">
        <v>5682</v>
      </c>
      <c r="O185" t="s">
        <v>182</v>
      </c>
      <c r="P185" t="s">
        <v>183</v>
      </c>
      <c r="Q185" t="s">
        <v>6434</v>
      </c>
      <c r="R185" t="s">
        <v>6435</v>
      </c>
    </row>
    <row r="186" spans="1:18" ht="15.6" x14ac:dyDescent="0.3">
      <c r="A186" t="s">
        <v>770</v>
      </c>
      <c r="B186" t="s">
        <v>771</v>
      </c>
      <c r="C186" t="str">
        <f t="shared" si="24"/>
        <v>AmazonBasics Double Braided Nylon USB Type-C to Type-C 2.0 Cable</v>
      </c>
      <c r="D186" t="s">
        <v>14</v>
      </c>
      <c r="E186">
        <v>499</v>
      </c>
      <c r="F186" s="2">
        <v>1200</v>
      </c>
      <c r="G186" s="1">
        <v>0.57999999999999996</v>
      </c>
      <c r="H186">
        <v>4.3</v>
      </c>
      <c r="J186" s="4">
        <v>5451</v>
      </c>
      <c r="K186" t="s">
        <v>6436</v>
      </c>
      <c r="L186" t="s">
        <v>6437</v>
      </c>
      <c r="M186" t="s">
        <v>6438</v>
      </c>
      <c r="N186" t="s">
        <v>6439</v>
      </c>
      <c r="O186" t="s">
        <v>773</v>
      </c>
      <c r="P186" t="s">
        <v>774</v>
      </c>
      <c r="Q186" t="s">
        <v>6440</v>
      </c>
      <c r="R186" t="s">
        <v>6441</v>
      </c>
    </row>
    <row r="187" spans="1:18" ht="15.6" x14ac:dyDescent="0.3">
      <c r="A187" t="s">
        <v>775</v>
      </c>
      <c r="B187" t="s">
        <v>776</v>
      </c>
      <c r="C187" t="str">
        <f t="shared" si="24"/>
        <v>Amazon Basics USB 3.0 Cable</v>
      </c>
      <c r="D187" t="s">
        <v>14</v>
      </c>
      <c r="E187">
        <v>299</v>
      </c>
      <c r="F187">
        <v>485</v>
      </c>
      <c r="G187" s="1">
        <v>0.38</v>
      </c>
      <c r="H187">
        <v>4.3</v>
      </c>
      <c r="J187" s="4">
        <v>10911</v>
      </c>
      <c r="K187" t="s">
        <v>6442</v>
      </c>
      <c r="L187" t="s">
        <v>6443</v>
      </c>
      <c r="M187" t="s">
        <v>6444</v>
      </c>
      <c r="N187" t="s">
        <v>6445</v>
      </c>
      <c r="O187" t="s">
        <v>778</v>
      </c>
      <c r="P187" t="s">
        <v>779</v>
      </c>
      <c r="Q187" t="s">
        <v>6446</v>
      </c>
      <c r="R187" t="s">
        <v>6447</v>
      </c>
    </row>
    <row r="188" spans="1:18" ht="15.6" x14ac:dyDescent="0.3">
      <c r="A188" t="s">
        <v>780</v>
      </c>
      <c r="B188" t="s">
        <v>781</v>
      </c>
      <c r="C188" t="str">
        <f t="shared" si="24"/>
        <v>AmazonBasics USB C to Lightning Aluminum with Nylon Braided MFi Certified Charging Cable</v>
      </c>
      <c r="D188" t="s">
        <v>14</v>
      </c>
      <c r="E188">
        <v>949</v>
      </c>
      <c r="F188" s="2">
        <v>1999</v>
      </c>
      <c r="G188" s="1">
        <v>0.53</v>
      </c>
      <c r="H188">
        <v>4.4000000000000004</v>
      </c>
      <c r="J188" s="4">
        <v>13552</v>
      </c>
      <c r="K188" t="s">
        <v>6448</v>
      </c>
      <c r="L188" t="s">
        <v>5680</v>
      </c>
      <c r="M188" t="s">
        <v>5681</v>
      </c>
      <c r="N188" t="s">
        <v>5682</v>
      </c>
      <c r="O188" t="s">
        <v>182</v>
      </c>
      <c r="P188" t="s">
        <v>183</v>
      </c>
      <c r="Q188" t="s">
        <v>6449</v>
      </c>
      <c r="R188" t="s">
        <v>6450</v>
      </c>
    </row>
    <row r="189" spans="1:18" ht="15.6" x14ac:dyDescent="0.3">
      <c r="A189" t="s">
        <v>782</v>
      </c>
      <c r="B189" t="s">
        <v>783</v>
      </c>
      <c r="C189" t="str">
        <f t="shared" si="24"/>
        <v>Wayona Usb C 65W Fast Charging Cable</v>
      </c>
      <c r="D189" t="s">
        <v>14</v>
      </c>
      <c r="E189">
        <v>379</v>
      </c>
      <c r="F189" s="2">
        <v>1099</v>
      </c>
      <c r="G189" s="1">
        <v>0.66</v>
      </c>
      <c r="H189">
        <v>4.3</v>
      </c>
      <c r="J189" s="4">
        <v>2806</v>
      </c>
      <c r="K189" t="s">
        <v>6451</v>
      </c>
      <c r="L189" t="s">
        <v>6039</v>
      </c>
      <c r="M189" t="s">
        <v>6040</v>
      </c>
      <c r="N189" t="s">
        <v>6041</v>
      </c>
      <c r="O189" t="s">
        <v>466</v>
      </c>
      <c r="P189" t="s">
        <v>467</v>
      </c>
      <c r="Q189" t="s">
        <v>6452</v>
      </c>
      <c r="R189" t="s">
        <v>6453</v>
      </c>
    </row>
    <row r="190" spans="1:18" ht="15.6" x14ac:dyDescent="0.3">
      <c r="A190" t="s">
        <v>785</v>
      </c>
      <c r="B190" t="s">
        <v>786</v>
      </c>
      <c r="D190" t="s">
        <v>90</v>
      </c>
      <c r="E190" s="2">
        <v>8990</v>
      </c>
      <c r="F190" s="2">
        <v>18990</v>
      </c>
      <c r="G190" s="1">
        <v>0.53</v>
      </c>
      <c r="H190">
        <v>3.9</v>
      </c>
      <c r="J190" s="4">
        <v>350</v>
      </c>
      <c r="K190" t="s">
        <v>6454</v>
      </c>
      <c r="L190" t="s">
        <v>6455</v>
      </c>
      <c r="M190" t="s">
        <v>6456</v>
      </c>
      <c r="N190" t="s">
        <v>6457</v>
      </c>
      <c r="O190" t="s">
        <v>787</v>
      </c>
      <c r="P190" t="s">
        <v>788</v>
      </c>
      <c r="Q190" t="s">
        <v>6458</v>
      </c>
      <c r="R190" t="s">
        <v>6459</v>
      </c>
    </row>
    <row r="191" spans="1:18" ht="15.6" x14ac:dyDescent="0.3">
      <c r="A191" t="s">
        <v>789</v>
      </c>
      <c r="B191" t="s">
        <v>790</v>
      </c>
      <c r="D191" t="s">
        <v>632</v>
      </c>
      <c r="E191">
        <v>486</v>
      </c>
      <c r="F191" s="2">
        <v>1999</v>
      </c>
      <c r="G191" s="1">
        <v>0.76</v>
      </c>
      <c r="H191">
        <v>4.2</v>
      </c>
      <c r="J191" s="4">
        <v>30023</v>
      </c>
      <c r="K191" t="s">
        <v>6460</v>
      </c>
      <c r="L191" t="s">
        <v>6258</v>
      </c>
      <c r="M191" t="s">
        <v>6259</v>
      </c>
      <c r="N191" t="s">
        <v>6260</v>
      </c>
      <c r="O191" t="s">
        <v>633</v>
      </c>
      <c r="P191" t="s">
        <v>634</v>
      </c>
      <c r="Q191" t="s">
        <v>6461</v>
      </c>
      <c r="R191" t="s">
        <v>6462</v>
      </c>
    </row>
    <row r="192" spans="1:18" ht="15.6" x14ac:dyDescent="0.3">
      <c r="A192" t="s">
        <v>791</v>
      </c>
      <c r="B192" t="s">
        <v>792</v>
      </c>
      <c r="D192" t="s">
        <v>252</v>
      </c>
      <c r="E192" s="2">
        <v>5699</v>
      </c>
      <c r="F192" s="2">
        <v>11000</v>
      </c>
      <c r="G192" s="1">
        <v>0.48</v>
      </c>
      <c r="H192">
        <v>4.2</v>
      </c>
      <c r="J192" s="4">
        <v>4003</v>
      </c>
      <c r="K192" t="s">
        <v>6463</v>
      </c>
      <c r="L192" t="s">
        <v>5770</v>
      </c>
      <c r="M192" t="s">
        <v>5771</v>
      </c>
      <c r="N192" t="s">
        <v>5772</v>
      </c>
      <c r="O192" t="s">
        <v>253</v>
      </c>
      <c r="P192" t="s">
        <v>793</v>
      </c>
      <c r="Q192" t="s">
        <v>6464</v>
      </c>
      <c r="R192" t="s">
        <v>6465</v>
      </c>
    </row>
    <row r="193" spans="1:18" ht="15.6" x14ac:dyDescent="0.3">
      <c r="A193" t="s">
        <v>794</v>
      </c>
      <c r="B193" t="s">
        <v>795</v>
      </c>
      <c r="C193" t="str">
        <f>_xlfn.TEXTBEFORE(B193, "Cable") &amp; "Cable"</f>
        <v>Amazon Basics USB A to Lightning MFi Certified Charging Cable</v>
      </c>
      <c r="D193" t="s">
        <v>14</v>
      </c>
      <c r="E193">
        <v>709</v>
      </c>
      <c r="F193" s="2">
        <v>1999</v>
      </c>
      <c r="G193" s="1">
        <v>0.65</v>
      </c>
      <c r="H193">
        <v>4.0999999999999996</v>
      </c>
      <c r="J193" s="4">
        <v>178817</v>
      </c>
      <c r="K193" t="s">
        <v>6466</v>
      </c>
      <c r="L193" t="s">
        <v>6467</v>
      </c>
      <c r="M193" t="s">
        <v>6468</v>
      </c>
      <c r="N193" t="s">
        <v>6469</v>
      </c>
      <c r="O193" t="s">
        <v>797</v>
      </c>
      <c r="P193" t="s">
        <v>798</v>
      </c>
      <c r="Q193" t="s">
        <v>6470</v>
      </c>
      <c r="R193" t="s">
        <v>6471</v>
      </c>
    </row>
    <row r="194" spans="1:18" ht="15.6" x14ac:dyDescent="0.3">
      <c r="A194" t="s">
        <v>799</v>
      </c>
      <c r="B194" t="s">
        <v>800</v>
      </c>
      <c r="D194" t="s">
        <v>90</v>
      </c>
      <c r="E194" s="2">
        <v>47990</v>
      </c>
      <c r="F194" s="2">
        <v>70900</v>
      </c>
      <c r="G194" s="1">
        <v>0.32</v>
      </c>
      <c r="H194">
        <v>4.3</v>
      </c>
      <c r="J194" s="4">
        <v>7109</v>
      </c>
      <c r="K194" t="s">
        <v>5811</v>
      </c>
      <c r="L194" t="s">
        <v>5812</v>
      </c>
      <c r="M194" t="s">
        <v>5813</v>
      </c>
      <c r="N194" t="s">
        <v>5814</v>
      </c>
      <c r="O194" t="s">
        <v>284</v>
      </c>
      <c r="P194" t="s">
        <v>285</v>
      </c>
      <c r="Q194" t="s">
        <v>6472</v>
      </c>
      <c r="R194" t="s">
        <v>6473</v>
      </c>
    </row>
    <row r="195" spans="1:18" ht="15.6" x14ac:dyDescent="0.3">
      <c r="A195" t="s">
        <v>801</v>
      </c>
      <c r="B195" t="s">
        <v>802</v>
      </c>
      <c r="D195" t="s">
        <v>230</v>
      </c>
      <c r="E195">
        <v>299</v>
      </c>
      <c r="F195" s="2">
        <v>1199</v>
      </c>
      <c r="G195" s="1">
        <v>0.75</v>
      </c>
      <c r="H195">
        <v>3.7</v>
      </c>
      <c r="J195" s="4">
        <v>490</v>
      </c>
      <c r="K195" t="s">
        <v>6474</v>
      </c>
      <c r="L195" t="s">
        <v>6475</v>
      </c>
      <c r="M195" t="s">
        <v>6476</v>
      </c>
      <c r="N195" t="s">
        <v>6477</v>
      </c>
      <c r="O195" t="s">
        <v>803</v>
      </c>
      <c r="P195" t="s">
        <v>804</v>
      </c>
      <c r="Q195" t="s">
        <v>6478</v>
      </c>
      <c r="R195" t="s">
        <v>6479</v>
      </c>
    </row>
    <row r="196" spans="1:18" ht="15.6" x14ac:dyDescent="0.3">
      <c r="A196" t="s">
        <v>805</v>
      </c>
      <c r="B196" t="s">
        <v>806</v>
      </c>
      <c r="C196" t="str">
        <f t="shared" ref="C196:C198" si="25">_xlfn.TEXTBEFORE(B196, "Cable") &amp; "Cable"</f>
        <v>Duracell Micro USB 3A Braided Sync &amp; Fast Charging Cable</v>
      </c>
      <c r="D196" t="s">
        <v>14</v>
      </c>
      <c r="E196">
        <v>320</v>
      </c>
      <c r="F196">
        <v>599</v>
      </c>
      <c r="G196" s="1">
        <v>0.47</v>
      </c>
      <c r="H196">
        <v>4.0999999999999996</v>
      </c>
      <c r="J196" s="4">
        <v>491</v>
      </c>
      <c r="K196" t="s">
        <v>6480</v>
      </c>
      <c r="L196" t="s">
        <v>6481</v>
      </c>
      <c r="M196" t="s">
        <v>6482</v>
      </c>
      <c r="N196" t="s">
        <v>6483</v>
      </c>
      <c r="O196" t="s">
        <v>808</v>
      </c>
      <c r="P196" t="s">
        <v>809</v>
      </c>
      <c r="Q196" t="s">
        <v>6484</v>
      </c>
      <c r="R196" t="s">
        <v>6485</v>
      </c>
    </row>
    <row r="197" spans="1:18" ht="15.6" x14ac:dyDescent="0.3">
      <c r="A197" t="s">
        <v>810</v>
      </c>
      <c r="B197" t="s">
        <v>811</v>
      </c>
      <c r="C197" t="e">
        <f t="shared" si="25"/>
        <v>#N/A</v>
      </c>
      <c r="D197" t="s">
        <v>14</v>
      </c>
      <c r="E197">
        <v>139</v>
      </c>
      <c r="F197">
        <v>549</v>
      </c>
      <c r="G197" s="1">
        <v>0.75</v>
      </c>
      <c r="H197">
        <v>3.9</v>
      </c>
      <c r="J197" s="4">
        <v>61</v>
      </c>
      <c r="K197" t="s">
        <v>6486</v>
      </c>
      <c r="L197" t="s">
        <v>6487</v>
      </c>
      <c r="M197" t="s">
        <v>6488</v>
      </c>
      <c r="N197" t="s">
        <v>6489</v>
      </c>
      <c r="O197" t="s">
        <v>812</v>
      </c>
      <c r="P197" t="s">
        <v>813</v>
      </c>
      <c r="Q197" t="s">
        <v>6490</v>
      </c>
      <c r="R197" t="s">
        <v>6491</v>
      </c>
    </row>
    <row r="198" spans="1:18" ht="15.6" x14ac:dyDescent="0.3">
      <c r="A198" t="s">
        <v>814</v>
      </c>
      <c r="B198" t="s">
        <v>815</v>
      </c>
      <c r="C198" t="str">
        <f t="shared" si="25"/>
        <v>FLiX (Beetel) USB to iPhone Lightning Textured Pattern Data Sync &amp; 2A Fast Charging Cable</v>
      </c>
      <c r="D198" t="s">
        <v>14</v>
      </c>
      <c r="E198">
        <v>129</v>
      </c>
      <c r="F198">
        <v>249</v>
      </c>
      <c r="G198" s="1">
        <v>0.48</v>
      </c>
      <c r="H198">
        <v>4</v>
      </c>
      <c r="J198" s="4">
        <v>9378</v>
      </c>
      <c r="K198" t="s">
        <v>6492</v>
      </c>
      <c r="L198" t="s">
        <v>5605</v>
      </c>
      <c r="M198" t="s">
        <v>5606</v>
      </c>
      <c r="N198" t="s">
        <v>5607</v>
      </c>
      <c r="O198" t="s">
        <v>121</v>
      </c>
      <c r="P198" t="s">
        <v>122</v>
      </c>
      <c r="Q198" t="s">
        <v>6493</v>
      </c>
      <c r="R198" t="s">
        <v>6494</v>
      </c>
    </row>
    <row r="199" spans="1:18" ht="15.6" x14ac:dyDescent="0.3">
      <c r="A199" t="s">
        <v>817</v>
      </c>
      <c r="B199" t="s">
        <v>818</v>
      </c>
      <c r="D199" t="s">
        <v>90</v>
      </c>
      <c r="E199" s="2">
        <v>24999</v>
      </c>
      <c r="F199" s="2">
        <v>35999</v>
      </c>
      <c r="G199" s="1">
        <v>0.31</v>
      </c>
      <c r="H199">
        <v>4.2</v>
      </c>
      <c r="J199" s="4">
        <v>32840</v>
      </c>
      <c r="K199" t="s">
        <v>6029</v>
      </c>
      <c r="L199" t="s">
        <v>5566</v>
      </c>
      <c r="M199" t="s">
        <v>5567</v>
      </c>
      <c r="N199" t="s">
        <v>5568</v>
      </c>
      <c r="O199" t="s">
        <v>91</v>
      </c>
      <c r="P199" t="s">
        <v>819</v>
      </c>
      <c r="Q199" t="s">
        <v>6495</v>
      </c>
      <c r="R199" t="s">
        <v>6496</v>
      </c>
    </row>
    <row r="200" spans="1:18" ht="15.6" x14ac:dyDescent="0.3">
      <c r="A200" t="s">
        <v>820</v>
      </c>
      <c r="B200" t="s">
        <v>821</v>
      </c>
      <c r="C200" t="str">
        <f t="shared" ref="C200:C201" si="26">_xlfn.TEXTBEFORE(B200, "Cable") &amp; "Cable"</f>
        <v>Belkin Apple Certified Lightning to USB Charge and Sync Cable</v>
      </c>
      <c r="D200" t="s">
        <v>14</v>
      </c>
      <c r="E200">
        <v>999</v>
      </c>
      <c r="F200" s="2">
        <v>1699</v>
      </c>
      <c r="G200" s="1">
        <v>0.41</v>
      </c>
      <c r="H200">
        <v>4.4000000000000004</v>
      </c>
      <c r="J200" s="4">
        <v>7318</v>
      </c>
      <c r="K200" t="s">
        <v>6497</v>
      </c>
      <c r="L200" t="s">
        <v>6498</v>
      </c>
      <c r="M200" t="s">
        <v>6499</v>
      </c>
      <c r="N200" t="s">
        <v>6500</v>
      </c>
      <c r="O200" t="s">
        <v>823</v>
      </c>
      <c r="P200" t="s">
        <v>824</v>
      </c>
      <c r="Q200" t="s">
        <v>6501</v>
      </c>
      <c r="R200" t="s">
        <v>6502</v>
      </c>
    </row>
    <row r="201" spans="1:18" ht="15.6" x14ac:dyDescent="0.3">
      <c r="A201" t="s">
        <v>825</v>
      </c>
      <c r="B201" t="s">
        <v>826</v>
      </c>
      <c r="C201" t="str">
        <f t="shared" si="26"/>
        <v>Time Office Scanner Replacement Cable</v>
      </c>
      <c r="D201" t="s">
        <v>14</v>
      </c>
      <c r="E201">
        <v>225</v>
      </c>
      <c r="F201">
        <v>499</v>
      </c>
      <c r="G201" s="1">
        <v>0.55000000000000004</v>
      </c>
      <c r="H201">
        <v>4.0999999999999996</v>
      </c>
      <c r="J201" s="4">
        <v>789</v>
      </c>
      <c r="K201" t="s">
        <v>6503</v>
      </c>
      <c r="L201" t="s">
        <v>6504</v>
      </c>
      <c r="M201" t="s">
        <v>6505</v>
      </c>
      <c r="N201" t="s">
        <v>6506</v>
      </c>
      <c r="O201" t="s">
        <v>828</v>
      </c>
      <c r="P201" t="s">
        <v>829</v>
      </c>
      <c r="Q201" t="s">
        <v>6507</v>
      </c>
      <c r="R201" t="s">
        <v>6508</v>
      </c>
    </row>
    <row r="202" spans="1:18" ht="15.6" x14ac:dyDescent="0.3">
      <c r="A202" t="s">
        <v>830</v>
      </c>
      <c r="B202" t="s">
        <v>831</v>
      </c>
      <c r="D202" t="s">
        <v>230</v>
      </c>
      <c r="E202">
        <v>547</v>
      </c>
      <c r="F202" s="2">
        <v>2999</v>
      </c>
      <c r="G202" s="1">
        <v>0.82</v>
      </c>
      <c r="H202">
        <v>4.3</v>
      </c>
      <c r="J202" s="4">
        <v>407</v>
      </c>
      <c r="K202" t="s">
        <v>6509</v>
      </c>
      <c r="L202" t="s">
        <v>6510</v>
      </c>
      <c r="M202" t="s">
        <v>6511</v>
      </c>
      <c r="N202" t="s">
        <v>6512</v>
      </c>
      <c r="O202" t="s">
        <v>832</v>
      </c>
      <c r="P202" t="s">
        <v>833</v>
      </c>
      <c r="Q202" t="s">
        <v>6513</v>
      </c>
      <c r="R202" t="s">
        <v>6514</v>
      </c>
    </row>
    <row r="203" spans="1:18" ht="15.6" x14ac:dyDescent="0.3">
      <c r="A203" t="s">
        <v>834</v>
      </c>
      <c r="B203" t="s">
        <v>835</v>
      </c>
      <c r="C203" t="str">
        <f>_xlfn.TEXTBEFORE(B203, "Cable") &amp; "Cable"</f>
        <v>Storite USB 2.0 A to Mini 5 pin B Cable</v>
      </c>
      <c r="D203" t="s">
        <v>14</v>
      </c>
      <c r="E203">
        <v>259</v>
      </c>
      <c r="F203">
        <v>699</v>
      </c>
      <c r="G203" s="1">
        <v>0.63</v>
      </c>
      <c r="H203">
        <v>3.8</v>
      </c>
      <c r="J203" s="4">
        <v>2399</v>
      </c>
      <c r="K203" t="s">
        <v>6515</v>
      </c>
      <c r="L203" t="s">
        <v>6516</v>
      </c>
      <c r="M203" t="s">
        <v>6517</v>
      </c>
      <c r="N203" t="s">
        <v>6518</v>
      </c>
      <c r="O203" t="s">
        <v>837</v>
      </c>
      <c r="P203" t="s">
        <v>838</v>
      </c>
      <c r="Q203" t="s">
        <v>6519</v>
      </c>
      <c r="R203" t="s">
        <v>6520</v>
      </c>
    </row>
    <row r="204" spans="1:18" ht="15.6" x14ac:dyDescent="0.3">
      <c r="A204" t="s">
        <v>839</v>
      </c>
      <c r="B204" t="s">
        <v>840</v>
      </c>
      <c r="D204" t="s">
        <v>230</v>
      </c>
      <c r="E204">
        <v>239</v>
      </c>
      <c r="F204">
        <v>699</v>
      </c>
      <c r="G204" s="1">
        <v>0.66</v>
      </c>
      <c r="H204">
        <v>4.4000000000000004</v>
      </c>
      <c r="J204" s="4">
        <v>2640</v>
      </c>
      <c r="K204" t="s">
        <v>6521</v>
      </c>
      <c r="L204" t="s">
        <v>6522</v>
      </c>
      <c r="M204" t="s">
        <v>6523</v>
      </c>
      <c r="N204" t="s">
        <v>6524</v>
      </c>
      <c r="O204" t="s">
        <v>841</v>
      </c>
      <c r="P204" t="s">
        <v>842</v>
      </c>
      <c r="Q204" t="s">
        <v>6525</v>
      </c>
      <c r="R204" t="s">
        <v>6526</v>
      </c>
    </row>
    <row r="205" spans="1:18" ht="15.6" x14ac:dyDescent="0.3">
      <c r="A205" t="s">
        <v>843</v>
      </c>
      <c r="B205" t="s">
        <v>844</v>
      </c>
      <c r="D205" t="s">
        <v>230</v>
      </c>
      <c r="E205">
        <v>349</v>
      </c>
      <c r="F205">
        <v>999</v>
      </c>
      <c r="G205" s="1">
        <v>0.65</v>
      </c>
      <c r="H205">
        <v>4</v>
      </c>
      <c r="J205" s="4">
        <v>839</v>
      </c>
      <c r="K205" t="s">
        <v>6527</v>
      </c>
      <c r="L205" t="s">
        <v>6528</v>
      </c>
      <c r="M205" t="s">
        <v>6529</v>
      </c>
      <c r="N205" t="s">
        <v>6530</v>
      </c>
      <c r="O205" t="s">
        <v>845</v>
      </c>
      <c r="P205" t="s">
        <v>846</v>
      </c>
      <c r="Q205" t="s">
        <v>6531</v>
      </c>
      <c r="R205" t="s">
        <v>6532</v>
      </c>
    </row>
    <row r="206" spans="1:18" ht="15.6" x14ac:dyDescent="0.3">
      <c r="A206" t="s">
        <v>847</v>
      </c>
      <c r="B206" t="s">
        <v>848</v>
      </c>
      <c r="D206" t="s">
        <v>70</v>
      </c>
      <c r="E206">
        <v>467</v>
      </c>
      <c r="F206">
        <v>599</v>
      </c>
      <c r="G206" s="1">
        <v>0.22</v>
      </c>
      <c r="H206">
        <v>4.4000000000000004</v>
      </c>
      <c r="J206" s="4">
        <v>44054</v>
      </c>
      <c r="K206" t="s">
        <v>6533</v>
      </c>
      <c r="L206" t="s">
        <v>6534</v>
      </c>
      <c r="M206" t="s">
        <v>6535</v>
      </c>
      <c r="N206" t="s">
        <v>6536</v>
      </c>
      <c r="O206" t="s">
        <v>849</v>
      </c>
      <c r="P206" t="s">
        <v>850</v>
      </c>
      <c r="Q206" t="s">
        <v>6537</v>
      </c>
      <c r="R206" t="s">
        <v>6538</v>
      </c>
    </row>
    <row r="207" spans="1:18" ht="15.6" x14ac:dyDescent="0.3">
      <c r="A207" t="s">
        <v>851</v>
      </c>
      <c r="B207" t="s">
        <v>852</v>
      </c>
      <c r="C207" t="str">
        <f>_xlfn.TEXTBEFORE(B207, "Cable") &amp; "Cable"</f>
        <v>Amkette 30 Pin to USB Charging &amp; Data Sync Cable</v>
      </c>
      <c r="D207" t="s">
        <v>14</v>
      </c>
      <c r="E207">
        <v>449</v>
      </c>
      <c r="F207">
        <v>599</v>
      </c>
      <c r="G207" s="1">
        <v>0.25</v>
      </c>
      <c r="H207">
        <v>4</v>
      </c>
      <c r="J207" s="4">
        <v>3231</v>
      </c>
      <c r="K207" t="s">
        <v>6539</v>
      </c>
      <c r="L207" t="s">
        <v>6540</v>
      </c>
      <c r="M207" t="s">
        <v>6541</v>
      </c>
      <c r="N207" t="s">
        <v>6542</v>
      </c>
      <c r="O207" t="s">
        <v>854</v>
      </c>
      <c r="P207" t="s">
        <v>855</v>
      </c>
      <c r="Q207" t="s">
        <v>6543</v>
      </c>
      <c r="R207" t="s">
        <v>6544</v>
      </c>
    </row>
    <row r="208" spans="1:18" ht="15.6" x14ac:dyDescent="0.3">
      <c r="A208" t="s">
        <v>856</v>
      </c>
      <c r="B208" t="s">
        <v>857</v>
      </c>
      <c r="D208" t="s">
        <v>90</v>
      </c>
      <c r="E208" s="2">
        <v>11990</v>
      </c>
      <c r="F208" s="2">
        <v>31990</v>
      </c>
      <c r="G208" s="1">
        <v>0.63</v>
      </c>
      <c r="H208">
        <v>4.2</v>
      </c>
      <c r="J208" s="4">
        <v>64</v>
      </c>
      <c r="K208" t="s">
        <v>5901</v>
      </c>
      <c r="L208" t="s">
        <v>6545</v>
      </c>
      <c r="M208" t="s">
        <v>6546</v>
      </c>
      <c r="N208" t="s">
        <v>6547</v>
      </c>
      <c r="O208" t="s">
        <v>858</v>
      </c>
      <c r="P208" t="s">
        <v>859</v>
      </c>
      <c r="Q208" t="s">
        <v>6548</v>
      </c>
      <c r="R208" t="s">
        <v>6549</v>
      </c>
    </row>
    <row r="209" spans="1:18" ht="15.6" x14ac:dyDescent="0.3">
      <c r="A209" t="s">
        <v>860</v>
      </c>
      <c r="B209" t="s">
        <v>861</v>
      </c>
      <c r="C209" t="str">
        <f t="shared" ref="C209:C210" si="27">_xlfn.TEXTBEFORE(B209, "Cable") &amp; "Cable"</f>
        <v>POPIO Type C Dash Charging USB Data Cable</v>
      </c>
      <c r="D209" t="s">
        <v>14</v>
      </c>
      <c r="E209">
        <v>350</v>
      </c>
      <c r="F209">
        <v>599</v>
      </c>
      <c r="G209" s="1">
        <v>0.42</v>
      </c>
      <c r="H209">
        <v>3.9</v>
      </c>
      <c r="J209" s="4">
        <v>8314</v>
      </c>
      <c r="K209" t="s">
        <v>6550</v>
      </c>
      <c r="L209" t="s">
        <v>6551</v>
      </c>
      <c r="M209" t="s">
        <v>6552</v>
      </c>
      <c r="N209" t="s">
        <v>6553</v>
      </c>
      <c r="O209" t="s">
        <v>863</v>
      </c>
      <c r="P209" t="s">
        <v>864</v>
      </c>
      <c r="Q209" t="s">
        <v>6554</v>
      </c>
      <c r="R209" t="s">
        <v>6555</v>
      </c>
    </row>
    <row r="210" spans="1:18" ht="15.6" x14ac:dyDescent="0.3">
      <c r="A210" t="s">
        <v>865</v>
      </c>
      <c r="B210" t="s">
        <v>866</v>
      </c>
      <c r="C210" t="str">
        <f t="shared" si="27"/>
        <v>MYVN LTG to USB for¬†Fast Charging &amp; Data Sync USB Cable</v>
      </c>
      <c r="D210" t="s">
        <v>14</v>
      </c>
      <c r="E210">
        <v>252</v>
      </c>
      <c r="F210">
        <v>999</v>
      </c>
      <c r="G210" s="1">
        <v>0.75</v>
      </c>
      <c r="H210">
        <v>3.7</v>
      </c>
      <c r="J210" s="4">
        <v>2249</v>
      </c>
      <c r="K210" t="s">
        <v>6556</v>
      </c>
      <c r="L210" t="s">
        <v>6557</v>
      </c>
      <c r="M210" t="s">
        <v>6558</v>
      </c>
      <c r="N210" t="s">
        <v>6559</v>
      </c>
      <c r="O210" t="s">
        <v>868</v>
      </c>
      <c r="P210" t="s">
        <v>869</v>
      </c>
      <c r="Q210" t="s">
        <v>6560</v>
      </c>
      <c r="R210" t="s">
        <v>6561</v>
      </c>
    </row>
    <row r="211" spans="1:18" ht="15.6" x14ac:dyDescent="0.3">
      <c r="A211" t="s">
        <v>870</v>
      </c>
      <c r="B211" t="s">
        <v>871</v>
      </c>
      <c r="D211" t="s">
        <v>230</v>
      </c>
      <c r="E211">
        <v>204</v>
      </c>
      <c r="F211">
        <v>599</v>
      </c>
      <c r="G211" s="1">
        <v>0.66</v>
      </c>
      <c r="H211">
        <v>3.6</v>
      </c>
      <c r="J211" s="4">
        <v>339</v>
      </c>
      <c r="K211" t="s">
        <v>6562</v>
      </c>
      <c r="L211" t="s">
        <v>6563</v>
      </c>
      <c r="M211" t="s">
        <v>6564</v>
      </c>
      <c r="N211" t="s">
        <v>6565</v>
      </c>
      <c r="O211" t="s">
        <v>872</v>
      </c>
      <c r="P211" t="s">
        <v>873</v>
      </c>
      <c r="Q211" t="s">
        <v>6566</v>
      </c>
      <c r="R211" t="s">
        <v>6567</v>
      </c>
    </row>
    <row r="212" spans="1:18" ht="15.6" x14ac:dyDescent="0.3">
      <c r="A212" t="s">
        <v>874</v>
      </c>
      <c r="B212" t="s">
        <v>875</v>
      </c>
      <c r="D212" t="s">
        <v>664</v>
      </c>
      <c r="E212" s="2">
        <v>6490</v>
      </c>
      <c r="F212" s="2">
        <v>9990</v>
      </c>
      <c r="G212" s="1">
        <v>0.35</v>
      </c>
      <c r="H212">
        <v>4</v>
      </c>
      <c r="J212" s="4">
        <v>27</v>
      </c>
      <c r="K212" t="s">
        <v>6568</v>
      </c>
      <c r="L212" t="s">
        <v>6569</v>
      </c>
      <c r="M212" t="s">
        <v>6570</v>
      </c>
      <c r="N212" t="s">
        <v>6571</v>
      </c>
      <c r="O212" t="s">
        <v>876</v>
      </c>
      <c r="P212" t="s">
        <v>877</v>
      </c>
      <c r="Q212" t="s">
        <v>6572</v>
      </c>
      <c r="R212" t="s">
        <v>6573</v>
      </c>
    </row>
    <row r="213" spans="1:18" ht="15.6" x14ac:dyDescent="0.3">
      <c r="A213" t="s">
        <v>878</v>
      </c>
      <c r="B213" t="s">
        <v>879</v>
      </c>
      <c r="D213" t="s">
        <v>230</v>
      </c>
      <c r="E213">
        <v>235</v>
      </c>
      <c r="F213">
        <v>599</v>
      </c>
      <c r="G213" s="1">
        <v>0.61</v>
      </c>
      <c r="H213">
        <v>3.5</v>
      </c>
      <c r="J213" s="4">
        <v>197</v>
      </c>
      <c r="K213" t="s">
        <v>6574</v>
      </c>
      <c r="L213" t="s">
        <v>6575</v>
      </c>
      <c r="M213" t="s">
        <v>6576</v>
      </c>
      <c r="N213" t="s">
        <v>6577</v>
      </c>
      <c r="O213" t="s">
        <v>880</v>
      </c>
      <c r="P213" t="s">
        <v>881</v>
      </c>
      <c r="Q213" t="s">
        <v>6578</v>
      </c>
      <c r="R213" t="s">
        <v>6579</v>
      </c>
    </row>
    <row r="214" spans="1:18" ht="15.6" x14ac:dyDescent="0.3">
      <c r="A214" t="s">
        <v>882</v>
      </c>
      <c r="B214" t="s">
        <v>883</v>
      </c>
      <c r="C214" t="str">
        <f t="shared" ref="C214:C215" si="28">_xlfn.TEXTBEFORE(B214, "Cable") &amp; "Cable"</f>
        <v>AmazonBasics USB 2.0 Extension Cable</v>
      </c>
      <c r="D214" t="s">
        <v>14</v>
      </c>
      <c r="E214">
        <v>299</v>
      </c>
      <c r="F214">
        <v>800</v>
      </c>
      <c r="G214" s="1">
        <v>0.63</v>
      </c>
      <c r="H214">
        <v>4.5</v>
      </c>
      <c r="J214" s="4">
        <v>74977</v>
      </c>
      <c r="K214" t="s">
        <v>6580</v>
      </c>
      <c r="L214" t="s">
        <v>5647</v>
      </c>
      <c r="M214" t="s">
        <v>5648</v>
      </c>
      <c r="N214" t="s">
        <v>5649</v>
      </c>
      <c r="O214" t="s">
        <v>153</v>
      </c>
      <c r="P214" t="s">
        <v>154</v>
      </c>
      <c r="Q214" t="s">
        <v>6581</v>
      </c>
      <c r="R214" t="s">
        <v>6582</v>
      </c>
    </row>
    <row r="215" spans="1:18" ht="15.6" x14ac:dyDescent="0.3">
      <c r="A215" t="s">
        <v>885</v>
      </c>
      <c r="B215" t="s">
        <v>886</v>
      </c>
      <c r="C215" t="str">
        <f t="shared" si="28"/>
        <v>Amazon Basics USB C to Lightning TPE MFi Certified Charging Cable</v>
      </c>
      <c r="D215" t="s">
        <v>14</v>
      </c>
      <c r="E215">
        <v>799</v>
      </c>
      <c r="F215" s="2">
        <v>1999</v>
      </c>
      <c r="G215" s="1">
        <v>0.6</v>
      </c>
      <c r="H215">
        <v>4.2</v>
      </c>
      <c r="J215" s="4">
        <v>8583</v>
      </c>
      <c r="K215" t="s">
        <v>6583</v>
      </c>
      <c r="L215" t="s">
        <v>6584</v>
      </c>
      <c r="M215" t="s">
        <v>6585</v>
      </c>
      <c r="N215" t="s">
        <v>6586</v>
      </c>
      <c r="O215" t="s">
        <v>888</v>
      </c>
      <c r="P215" t="s">
        <v>889</v>
      </c>
      <c r="Q215" t="s">
        <v>6587</v>
      </c>
      <c r="R215" t="s">
        <v>6588</v>
      </c>
    </row>
    <row r="216" spans="1:18" ht="15.6" x14ac:dyDescent="0.3">
      <c r="A216" t="s">
        <v>890</v>
      </c>
      <c r="B216" t="s">
        <v>891</v>
      </c>
      <c r="D216" t="s">
        <v>230</v>
      </c>
      <c r="E216">
        <v>299</v>
      </c>
      <c r="F216">
        <v>999</v>
      </c>
      <c r="G216" s="1">
        <v>0.7</v>
      </c>
      <c r="H216">
        <v>3.8</v>
      </c>
      <c r="J216" s="4">
        <v>928</v>
      </c>
      <c r="K216" t="s">
        <v>6589</v>
      </c>
      <c r="L216" t="s">
        <v>6590</v>
      </c>
      <c r="M216" t="s">
        <v>6591</v>
      </c>
      <c r="N216" t="s">
        <v>6592</v>
      </c>
      <c r="O216" t="s">
        <v>892</v>
      </c>
      <c r="P216" t="s">
        <v>893</v>
      </c>
      <c r="Q216" t="s">
        <v>6593</v>
      </c>
      <c r="R216" t="s">
        <v>6594</v>
      </c>
    </row>
    <row r="217" spans="1:18" ht="15.6" x14ac:dyDescent="0.3">
      <c r="A217" t="s">
        <v>894</v>
      </c>
      <c r="B217" t="s">
        <v>895</v>
      </c>
      <c r="D217" t="s">
        <v>252</v>
      </c>
      <c r="E217" s="2">
        <v>6999</v>
      </c>
      <c r="F217" s="2">
        <v>16990</v>
      </c>
      <c r="G217" s="1">
        <v>0.59</v>
      </c>
      <c r="H217">
        <v>3.8</v>
      </c>
      <c r="J217" s="4">
        <v>110</v>
      </c>
      <c r="K217" t="s">
        <v>6595</v>
      </c>
      <c r="L217" t="s">
        <v>6596</v>
      </c>
      <c r="M217" t="s">
        <v>6597</v>
      </c>
      <c r="N217" t="s">
        <v>6598</v>
      </c>
      <c r="O217" t="s">
        <v>896</v>
      </c>
      <c r="P217" t="s">
        <v>897</v>
      </c>
      <c r="Q217" t="s">
        <v>6599</v>
      </c>
      <c r="R217" t="s">
        <v>6600</v>
      </c>
    </row>
    <row r="218" spans="1:18" ht="15.6" x14ac:dyDescent="0.3">
      <c r="A218" t="s">
        <v>898</v>
      </c>
      <c r="B218" t="s">
        <v>899</v>
      </c>
      <c r="D218" t="s">
        <v>90</v>
      </c>
      <c r="E218" s="2">
        <v>42999</v>
      </c>
      <c r="F218" s="2">
        <v>59999</v>
      </c>
      <c r="G218" s="1">
        <v>0.28000000000000003</v>
      </c>
      <c r="H218">
        <v>4.0999999999999996</v>
      </c>
      <c r="J218" s="4">
        <v>6753</v>
      </c>
      <c r="K218" t="s">
        <v>6601</v>
      </c>
      <c r="L218" t="s">
        <v>6602</v>
      </c>
      <c r="M218" t="s">
        <v>6603</v>
      </c>
      <c r="N218" t="s">
        <v>6604</v>
      </c>
      <c r="O218" t="s">
        <v>900</v>
      </c>
      <c r="P218" t="s">
        <v>901</v>
      </c>
      <c r="Q218" t="s">
        <v>6605</v>
      </c>
      <c r="R218" t="s">
        <v>6606</v>
      </c>
    </row>
    <row r="219" spans="1:18" ht="15.6" x14ac:dyDescent="0.3">
      <c r="A219" t="s">
        <v>902</v>
      </c>
      <c r="B219" t="s">
        <v>903</v>
      </c>
      <c r="D219" t="s">
        <v>70</v>
      </c>
      <c r="E219">
        <v>173</v>
      </c>
      <c r="F219">
        <v>999</v>
      </c>
      <c r="G219" s="1">
        <v>0.83</v>
      </c>
      <c r="H219">
        <v>4.3</v>
      </c>
      <c r="J219" s="4">
        <v>1237</v>
      </c>
      <c r="K219" t="s">
        <v>6607</v>
      </c>
      <c r="L219" t="s">
        <v>6608</v>
      </c>
      <c r="M219" t="s">
        <v>6609</v>
      </c>
      <c r="N219" t="s">
        <v>6610</v>
      </c>
      <c r="O219" t="s">
        <v>904</v>
      </c>
      <c r="P219" t="s">
        <v>905</v>
      </c>
      <c r="Q219" t="s">
        <v>6611</v>
      </c>
      <c r="R219" t="s">
        <v>6612</v>
      </c>
    </row>
    <row r="220" spans="1:18" ht="15.6" x14ac:dyDescent="0.3">
      <c r="A220" t="s">
        <v>906</v>
      </c>
      <c r="B220" t="s">
        <v>907</v>
      </c>
      <c r="D220" t="s">
        <v>908</v>
      </c>
      <c r="E220">
        <v>209</v>
      </c>
      <c r="F220">
        <v>600</v>
      </c>
      <c r="G220" s="1">
        <v>0.65</v>
      </c>
      <c r="H220">
        <v>4.4000000000000004</v>
      </c>
      <c r="J220" s="4">
        <v>18872</v>
      </c>
      <c r="K220" t="s">
        <v>6613</v>
      </c>
      <c r="L220" t="s">
        <v>6614</v>
      </c>
      <c r="M220" t="s">
        <v>6615</v>
      </c>
      <c r="N220" t="s">
        <v>6616</v>
      </c>
      <c r="O220" t="s">
        <v>909</v>
      </c>
      <c r="P220" t="s">
        <v>910</v>
      </c>
      <c r="Q220" t="s">
        <v>6617</v>
      </c>
      <c r="R220" t="s">
        <v>6618</v>
      </c>
    </row>
    <row r="221" spans="1:18" ht="15.6" x14ac:dyDescent="0.3">
      <c r="A221" t="s">
        <v>911</v>
      </c>
      <c r="B221" t="s">
        <v>912</v>
      </c>
      <c r="C221" t="str">
        <f t="shared" ref="C221:C222" si="29">_xlfn.TEXTBEFORE(B221, "Cable") &amp; "Cable"</f>
        <v>boAt LTG 550v3 Lightning Apple MFi Certified Cable</v>
      </c>
      <c r="D221" t="s">
        <v>14</v>
      </c>
      <c r="E221">
        <v>848.99</v>
      </c>
      <c r="F221" s="2">
        <v>1490</v>
      </c>
      <c r="G221" s="1">
        <v>0.43</v>
      </c>
      <c r="H221">
        <v>3.9</v>
      </c>
      <c r="J221" s="4">
        <v>356</v>
      </c>
      <c r="K221" t="s">
        <v>6619</v>
      </c>
      <c r="L221" t="s">
        <v>6620</v>
      </c>
      <c r="M221" t="s">
        <v>6621</v>
      </c>
      <c r="N221" t="s">
        <v>6622</v>
      </c>
      <c r="O221" t="s">
        <v>914</v>
      </c>
      <c r="P221" t="s">
        <v>915</v>
      </c>
      <c r="Q221" t="s">
        <v>6623</v>
      </c>
      <c r="R221" t="s">
        <v>6624</v>
      </c>
    </row>
    <row r="222" spans="1:18" ht="15.6" x14ac:dyDescent="0.3">
      <c r="A222" t="s">
        <v>916</v>
      </c>
      <c r="B222" t="s">
        <v>917</v>
      </c>
      <c r="C222" t="str">
        <f t="shared" si="29"/>
        <v>Wayona Nylon Braided Usb Syncing And Charging Cable</v>
      </c>
      <c r="D222" t="s">
        <v>14</v>
      </c>
      <c r="E222">
        <v>649</v>
      </c>
      <c r="F222" s="2">
        <v>1999</v>
      </c>
      <c r="G222" s="1">
        <v>0.68</v>
      </c>
      <c r="H222">
        <v>4.2</v>
      </c>
      <c r="J222" s="4">
        <v>24269</v>
      </c>
      <c r="K222" t="s">
        <v>6625</v>
      </c>
      <c r="L222" t="s">
        <v>5477</v>
      </c>
      <c r="M222" t="s">
        <v>5478</v>
      </c>
      <c r="N222" t="s">
        <v>5479</v>
      </c>
      <c r="O222" t="s">
        <v>15</v>
      </c>
      <c r="P222" t="s">
        <v>402</v>
      </c>
      <c r="Q222" t="s">
        <v>6626</v>
      </c>
      <c r="R222" t="s">
        <v>6627</v>
      </c>
    </row>
    <row r="223" spans="1:18" ht="15.6" x14ac:dyDescent="0.3">
      <c r="A223" t="s">
        <v>919</v>
      </c>
      <c r="B223" t="s">
        <v>920</v>
      </c>
      <c r="D223" t="s">
        <v>230</v>
      </c>
      <c r="E223">
        <v>299</v>
      </c>
      <c r="F223">
        <v>899</v>
      </c>
      <c r="G223" s="1">
        <v>0.67</v>
      </c>
      <c r="H223">
        <v>3.8</v>
      </c>
      <c r="J223" s="4">
        <v>425</v>
      </c>
      <c r="K223" t="s">
        <v>6628</v>
      </c>
      <c r="L223" t="s">
        <v>6629</v>
      </c>
      <c r="M223" t="s">
        <v>6630</v>
      </c>
      <c r="N223" t="s">
        <v>6631</v>
      </c>
      <c r="O223" t="s">
        <v>921</v>
      </c>
      <c r="P223" t="s">
        <v>922</v>
      </c>
      <c r="Q223" t="s">
        <v>6632</v>
      </c>
      <c r="R223" t="s">
        <v>6633</v>
      </c>
    </row>
    <row r="224" spans="1:18" ht="15.6" x14ac:dyDescent="0.3">
      <c r="A224" t="s">
        <v>923</v>
      </c>
      <c r="B224" t="s">
        <v>924</v>
      </c>
      <c r="D224" t="s">
        <v>313</v>
      </c>
      <c r="E224">
        <v>399</v>
      </c>
      <c r="F224">
        <v>799</v>
      </c>
      <c r="G224" s="1">
        <v>0.5</v>
      </c>
      <c r="H224">
        <v>4.0999999999999996</v>
      </c>
      <c r="J224" s="4">
        <v>1161</v>
      </c>
      <c r="K224" t="s">
        <v>6634</v>
      </c>
      <c r="L224" t="s">
        <v>6635</v>
      </c>
      <c r="M224" t="s">
        <v>6636</v>
      </c>
      <c r="N224" t="s">
        <v>6637</v>
      </c>
      <c r="O224" t="s">
        <v>925</v>
      </c>
      <c r="P224" t="s">
        <v>926</v>
      </c>
      <c r="Q224" t="s">
        <v>6638</v>
      </c>
      <c r="R224" t="s">
        <v>6639</v>
      </c>
    </row>
    <row r="225" spans="1:18" ht="15.6" x14ac:dyDescent="0.3">
      <c r="A225" t="s">
        <v>927</v>
      </c>
      <c r="B225" t="s">
        <v>928</v>
      </c>
      <c r="C225" t="str">
        <f>_xlfn.TEXTBEFORE(B225, "Cable") &amp; "Cable"</f>
        <v>Portronics Konnect L 60W PD Type C to Type C Mobile Charging Cable</v>
      </c>
      <c r="D225" t="s">
        <v>14</v>
      </c>
      <c r="E225">
        <v>249</v>
      </c>
      <c r="F225">
        <v>499</v>
      </c>
      <c r="G225" s="1">
        <v>0.5</v>
      </c>
      <c r="H225">
        <v>4.0999999999999996</v>
      </c>
      <c r="J225" s="4">
        <v>1508</v>
      </c>
      <c r="K225" t="s">
        <v>6640</v>
      </c>
      <c r="L225" t="s">
        <v>6641</v>
      </c>
      <c r="M225" t="s">
        <v>6642</v>
      </c>
      <c r="N225" t="s">
        <v>6643</v>
      </c>
      <c r="O225" t="s">
        <v>930</v>
      </c>
      <c r="P225" t="s">
        <v>931</v>
      </c>
      <c r="Q225" t="s">
        <v>6644</v>
      </c>
      <c r="R225" t="s">
        <v>6645</v>
      </c>
    </row>
    <row r="226" spans="1:18" ht="15.6" x14ac:dyDescent="0.3">
      <c r="A226" t="s">
        <v>932</v>
      </c>
      <c r="B226" t="s">
        <v>933</v>
      </c>
      <c r="D226" t="s">
        <v>934</v>
      </c>
      <c r="E226" s="2">
        <v>1249</v>
      </c>
      <c r="F226" s="2">
        <v>2299</v>
      </c>
      <c r="G226" s="1">
        <v>0.46</v>
      </c>
      <c r="H226">
        <v>4.3</v>
      </c>
      <c r="J226" s="4">
        <v>7636</v>
      </c>
      <c r="K226" t="s">
        <v>6646</v>
      </c>
      <c r="L226" t="s">
        <v>6647</v>
      </c>
      <c r="M226" t="s">
        <v>6648</v>
      </c>
      <c r="N226" t="s">
        <v>6649</v>
      </c>
      <c r="O226" t="s">
        <v>935</v>
      </c>
      <c r="P226" t="s">
        <v>936</v>
      </c>
      <c r="Q226" t="s">
        <v>6650</v>
      </c>
      <c r="R226" t="s">
        <v>6651</v>
      </c>
    </row>
    <row r="227" spans="1:18" ht="15.6" x14ac:dyDescent="0.3">
      <c r="A227" t="s">
        <v>937</v>
      </c>
      <c r="B227" t="s">
        <v>938</v>
      </c>
      <c r="D227" t="s">
        <v>230</v>
      </c>
      <c r="E227">
        <v>213</v>
      </c>
      <c r="F227">
        <v>499</v>
      </c>
      <c r="G227" s="1">
        <v>0.56999999999999995</v>
      </c>
      <c r="H227">
        <v>3.7</v>
      </c>
      <c r="J227" s="4">
        <v>246</v>
      </c>
      <c r="K227" t="s">
        <v>6652</v>
      </c>
      <c r="L227" t="s">
        <v>6653</v>
      </c>
      <c r="M227" t="s">
        <v>6654</v>
      </c>
      <c r="N227" t="s">
        <v>6655</v>
      </c>
      <c r="O227" t="s">
        <v>939</v>
      </c>
      <c r="P227" t="s">
        <v>940</v>
      </c>
      <c r="Q227" t="s">
        <v>6656</v>
      </c>
      <c r="R227" t="s">
        <v>6657</v>
      </c>
    </row>
    <row r="228" spans="1:18" ht="15.6" x14ac:dyDescent="0.3">
      <c r="A228" t="s">
        <v>941</v>
      </c>
      <c r="B228" t="s">
        <v>942</v>
      </c>
      <c r="D228" t="s">
        <v>230</v>
      </c>
      <c r="E228">
        <v>209</v>
      </c>
      <c r="F228">
        <v>499</v>
      </c>
      <c r="G228" s="1">
        <v>0.57999999999999996</v>
      </c>
      <c r="H228">
        <v>4</v>
      </c>
      <c r="J228" s="4">
        <v>479</v>
      </c>
      <c r="K228" t="s">
        <v>6658</v>
      </c>
      <c r="L228" t="s">
        <v>6659</v>
      </c>
      <c r="M228" t="s">
        <v>6660</v>
      </c>
      <c r="N228" t="s">
        <v>6661</v>
      </c>
      <c r="O228" t="s">
        <v>943</v>
      </c>
      <c r="P228" t="s">
        <v>944</v>
      </c>
      <c r="Q228" t="s">
        <v>6662</v>
      </c>
      <c r="R228" t="s">
        <v>6663</v>
      </c>
    </row>
    <row r="229" spans="1:18" ht="15.6" x14ac:dyDescent="0.3">
      <c r="A229" t="s">
        <v>945</v>
      </c>
      <c r="B229" t="s">
        <v>946</v>
      </c>
      <c r="D229" t="s">
        <v>70</v>
      </c>
      <c r="E229">
        <v>598</v>
      </c>
      <c r="F229" s="2">
        <v>4999</v>
      </c>
      <c r="G229" s="1">
        <v>0.88</v>
      </c>
      <c r="H229">
        <v>4.2</v>
      </c>
      <c r="J229" s="4">
        <v>910</v>
      </c>
      <c r="K229" t="s">
        <v>6664</v>
      </c>
      <c r="L229" t="s">
        <v>6665</v>
      </c>
      <c r="M229" t="s">
        <v>6666</v>
      </c>
      <c r="N229" t="s">
        <v>6667</v>
      </c>
      <c r="O229" t="s">
        <v>947</v>
      </c>
      <c r="P229" t="s">
        <v>948</v>
      </c>
      <c r="Q229" t="s">
        <v>6668</v>
      </c>
      <c r="R229" t="s">
        <v>6669</v>
      </c>
    </row>
    <row r="230" spans="1:18" ht="15.6" x14ac:dyDescent="0.3">
      <c r="A230" t="s">
        <v>949</v>
      </c>
      <c r="B230" t="s">
        <v>950</v>
      </c>
      <c r="C230" t="str">
        <f t="shared" ref="C230:C231" si="30">_xlfn.TEXTBEFORE(B230, "Cable") &amp; "Cable"</f>
        <v>boAt LTG 500 Apple MFI Certified for iPhone, iPad and iPod 2Mtr Data Cable</v>
      </c>
      <c r="D230" t="s">
        <v>14</v>
      </c>
      <c r="E230">
        <v>799</v>
      </c>
      <c r="F230" s="2">
        <v>1749</v>
      </c>
      <c r="G230" s="1">
        <v>0.54</v>
      </c>
      <c r="H230">
        <v>4.0999999999999996</v>
      </c>
      <c r="J230" s="4">
        <v>5626</v>
      </c>
      <c r="K230" t="s">
        <v>6670</v>
      </c>
      <c r="L230" t="s">
        <v>6671</v>
      </c>
      <c r="M230" t="s">
        <v>6672</v>
      </c>
      <c r="N230" t="s">
        <v>6673</v>
      </c>
      <c r="O230" t="s">
        <v>951</v>
      </c>
      <c r="P230" t="s">
        <v>952</v>
      </c>
      <c r="Q230" t="s">
        <v>6674</v>
      </c>
      <c r="R230" t="s">
        <v>6675</v>
      </c>
    </row>
    <row r="231" spans="1:18" ht="15.6" x14ac:dyDescent="0.3">
      <c r="A231" t="s">
        <v>953</v>
      </c>
      <c r="B231" t="s">
        <v>954</v>
      </c>
      <c r="C231" t="str">
        <f t="shared" si="30"/>
        <v>Agaro Blaze USBA to micro +Type C 2in1 Braided 1.2M Cable</v>
      </c>
      <c r="D231" t="s">
        <v>14</v>
      </c>
      <c r="E231">
        <v>159</v>
      </c>
      <c r="F231">
        <v>595</v>
      </c>
      <c r="G231" s="1">
        <v>0.73</v>
      </c>
      <c r="H231">
        <v>4.3</v>
      </c>
      <c r="J231" s="4">
        <v>14184</v>
      </c>
      <c r="K231" t="s">
        <v>6676</v>
      </c>
      <c r="L231" t="s">
        <v>6677</v>
      </c>
      <c r="M231" t="s">
        <v>6678</v>
      </c>
      <c r="N231" t="s">
        <v>6679</v>
      </c>
      <c r="O231" t="s">
        <v>955</v>
      </c>
      <c r="P231" t="s">
        <v>956</v>
      </c>
      <c r="Q231" t="s">
        <v>6680</v>
      </c>
      <c r="R231" t="s">
        <v>6681</v>
      </c>
    </row>
    <row r="232" spans="1:18" ht="15.6" x14ac:dyDescent="0.3">
      <c r="A232" t="s">
        <v>957</v>
      </c>
      <c r="B232" t="s">
        <v>958</v>
      </c>
      <c r="C232" t="str">
        <f>_xlfn.TEXTBEFORE(B232, "Port") &amp; "Port"</f>
        <v>AmazonBasics 6 Feet DisplayPort</v>
      </c>
      <c r="D232" t="s">
        <v>960</v>
      </c>
      <c r="E232">
        <v>499</v>
      </c>
      <c r="F232" s="2">
        <v>1100</v>
      </c>
      <c r="G232" s="1">
        <v>0.55000000000000004</v>
      </c>
      <c r="H232">
        <v>4.4000000000000004</v>
      </c>
      <c r="J232" s="4">
        <v>25177</v>
      </c>
      <c r="K232" t="s">
        <v>6682</v>
      </c>
      <c r="L232" t="s">
        <v>6683</v>
      </c>
      <c r="M232" t="s">
        <v>6684</v>
      </c>
      <c r="N232" t="s">
        <v>6685</v>
      </c>
      <c r="O232" t="s">
        <v>961</v>
      </c>
      <c r="P232" t="s">
        <v>962</v>
      </c>
      <c r="Q232" t="s">
        <v>6686</v>
      </c>
      <c r="R232" t="s">
        <v>6687</v>
      </c>
    </row>
    <row r="233" spans="1:18" ht="15.6" x14ac:dyDescent="0.3">
      <c r="A233" t="s">
        <v>963</v>
      </c>
      <c r="B233" t="s">
        <v>964</v>
      </c>
      <c r="D233" t="s">
        <v>90</v>
      </c>
      <c r="E233" s="2">
        <v>31999</v>
      </c>
      <c r="F233" s="2">
        <v>49999</v>
      </c>
      <c r="G233" s="1">
        <v>0.36</v>
      </c>
      <c r="H233">
        <v>4.3</v>
      </c>
      <c r="J233" s="4">
        <v>21252</v>
      </c>
      <c r="K233" t="s">
        <v>6688</v>
      </c>
      <c r="L233" t="s">
        <v>6689</v>
      </c>
      <c r="M233" t="s">
        <v>6690</v>
      </c>
      <c r="N233" t="s">
        <v>6691</v>
      </c>
      <c r="O233" t="s">
        <v>965</v>
      </c>
      <c r="P233" t="s">
        <v>966</v>
      </c>
      <c r="Q233" t="s">
        <v>6692</v>
      </c>
      <c r="R233" t="s">
        <v>6693</v>
      </c>
    </row>
    <row r="234" spans="1:18" ht="15.6" x14ac:dyDescent="0.3">
      <c r="A234" t="s">
        <v>967</v>
      </c>
      <c r="B234" t="s">
        <v>968</v>
      </c>
      <c r="D234" t="s">
        <v>90</v>
      </c>
      <c r="E234" s="2">
        <v>32990</v>
      </c>
      <c r="F234" s="2">
        <v>56790</v>
      </c>
      <c r="G234" s="1">
        <v>0.42</v>
      </c>
      <c r="H234">
        <v>4.3</v>
      </c>
      <c r="J234" s="4">
        <v>567</v>
      </c>
      <c r="K234" t="s">
        <v>6694</v>
      </c>
      <c r="L234" t="s">
        <v>6695</v>
      </c>
      <c r="M234" t="s">
        <v>6696</v>
      </c>
      <c r="N234" t="s">
        <v>6697</v>
      </c>
      <c r="O234" t="s">
        <v>969</v>
      </c>
      <c r="P234" t="s">
        <v>970</v>
      </c>
      <c r="Q234" t="s">
        <v>6698</v>
      </c>
      <c r="R234" t="s">
        <v>6699</v>
      </c>
    </row>
    <row r="235" spans="1:18" ht="15.6" x14ac:dyDescent="0.3">
      <c r="A235" t="s">
        <v>971</v>
      </c>
      <c r="B235" t="s">
        <v>972</v>
      </c>
      <c r="D235" t="s">
        <v>230</v>
      </c>
      <c r="E235">
        <v>299</v>
      </c>
      <c r="F235" s="2">
        <v>1199</v>
      </c>
      <c r="G235" s="1">
        <v>0.75</v>
      </c>
      <c r="H235">
        <v>3.5</v>
      </c>
      <c r="J235" s="4">
        <v>466</v>
      </c>
      <c r="K235" t="s">
        <v>6700</v>
      </c>
      <c r="L235" t="s">
        <v>6701</v>
      </c>
      <c r="M235" t="s">
        <v>6702</v>
      </c>
      <c r="N235" t="s">
        <v>6703</v>
      </c>
      <c r="O235" t="s">
        <v>973</v>
      </c>
      <c r="P235" t="s">
        <v>974</v>
      </c>
      <c r="Q235" t="s">
        <v>6704</v>
      </c>
      <c r="R235" t="s">
        <v>6705</v>
      </c>
    </row>
    <row r="236" spans="1:18" ht="15.6" x14ac:dyDescent="0.3">
      <c r="A236" t="s">
        <v>975</v>
      </c>
      <c r="B236" t="s">
        <v>976</v>
      </c>
      <c r="D236" t="s">
        <v>14</v>
      </c>
      <c r="E236">
        <v>128.31</v>
      </c>
      <c r="F236">
        <v>549</v>
      </c>
      <c r="G236" s="1">
        <v>0.77</v>
      </c>
      <c r="H236">
        <v>3.9</v>
      </c>
      <c r="J236" s="4">
        <v>61</v>
      </c>
      <c r="K236" t="s">
        <v>6486</v>
      </c>
      <c r="L236" t="s">
        <v>6487</v>
      </c>
      <c r="M236" t="s">
        <v>6488</v>
      </c>
      <c r="N236" t="s">
        <v>6489</v>
      </c>
      <c r="O236" t="s">
        <v>812</v>
      </c>
      <c r="P236" t="s">
        <v>813</v>
      </c>
      <c r="Q236" t="s">
        <v>6706</v>
      </c>
      <c r="R236" t="s">
        <v>6707</v>
      </c>
    </row>
    <row r="237" spans="1:18" ht="15.6" x14ac:dyDescent="0.3">
      <c r="A237" t="s">
        <v>977</v>
      </c>
      <c r="B237" t="s">
        <v>978</v>
      </c>
      <c r="D237" t="s">
        <v>14</v>
      </c>
      <c r="E237">
        <v>599</v>
      </c>
      <c r="F237">
        <v>849</v>
      </c>
      <c r="G237" s="1">
        <v>0.28999999999999998</v>
      </c>
      <c r="H237">
        <v>4.5</v>
      </c>
      <c r="J237" s="4">
        <v>474</v>
      </c>
      <c r="K237" t="s">
        <v>6338</v>
      </c>
      <c r="L237" t="s">
        <v>6708</v>
      </c>
      <c r="M237" t="s">
        <v>6709</v>
      </c>
      <c r="N237" t="s">
        <v>6710</v>
      </c>
      <c r="O237" t="s">
        <v>979</v>
      </c>
      <c r="P237" t="s">
        <v>980</v>
      </c>
      <c r="Q237" t="s">
        <v>6711</v>
      </c>
      <c r="R237" t="s">
        <v>6712</v>
      </c>
    </row>
    <row r="238" spans="1:18" ht="15.6" x14ac:dyDescent="0.3">
      <c r="A238" t="s">
        <v>981</v>
      </c>
      <c r="B238" t="s">
        <v>982</v>
      </c>
      <c r="D238" t="s">
        <v>230</v>
      </c>
      <c r="E238">
        <v>399</v>
      </c>
      <c r="F238">
        <v>899</v>
      </c>
      <c r="G238" s="1">
        <v>0.56000000000000005</v>
      </c>
      <c r="H238">
        <v>3.4</v>
      </c>
      <c r="J238" s="4">
        <v>431</v>
      </c>
      <c r="K238" t="s">
        <v>6713</v>
      </c>
      <c r="L238" t="s">
        <v>6714</v>
      </c>
      <c r="M238" t="s">
        <v>6715</v>
      </c>
      <c r="N238" t="s">
        <v>6716</v>
      </c>
      <c r="O238" t="s">
        <v>983</v>
      </c>
      <c r="P238" t="s">
        <v>984</v>
      </c>
      <c r="Q238" t="s">
        <v>6717</v>
      </c>
      <c r="R238" t="s">
        <v>6718</v>
      </c>
    </row>
    <row r="239" spans="1:18" ht="15.6" x14ac:dyDescent="0.3">
      <c r="A239" t="s">
        <v>985</v>
      </c>
      <c r="B239" t="s">
        <v>986</v>
      </c>
      <c r="D239" t="s">
        <v>14</v>
      </c>
      <c r="E239">
        <v>449</v>
      </c>
      <c r="F239" s="2">
        <v>1099</v>
      </c>
      <c r="G239" s="1">
        <v>0.59</v>
      </c>
      <c r="H239">
        <v>4</v>
      </c>
      <c r="J239" s="4">
        <v>242</v>
      </c>
      <c r="K239" t="s">
        <v>6719</v>
      </c>
      <c r="L239" t="s">
        <v>6720</v>
      </c>
      <c r="M239" t="s">
        <v>6721</v>
      </c>
      <c r="N239" t="s">
        <v>6722</v>
      </c>
      <c r="O239" t="s">
        <v>987</v>
      </c>
      <c r="P239" t="s">
        <v>988</v>
      </c>
      <c r="Q239" t="s">
        <v>6723</v>
      </c>
      <c r="R239" t="s">
        <v>6724</v>
      </c>
    </row>
    <row r="240" spans="1:18" ht="15.6" x14ac:dyDescent="0.3">
      <c r="A240" t="s">
        <v>989</v>
      </c>
      <c r="B240" t="s">
        <v>990</v>
      </c>
      <c r="D240" t="s">
        <v>14</v>
      </c>
      <c r="E240">
        <v>254</v>
      </c>
      <c r="F240">
        <v>799</v>
      </c>
      <c r="G240" s="1">
        <v>0.68</v>
      </c>
      <c r="H240">
        <v>4</v>
      </c>
      <c r="J240" s="4">
        <v>2905</v>
      </c>
      <c r="K240" t="s">
        <v>6725</v>
      </c>
      <c r="L240" t="s">
        <v>6726</v>
      </c>
      <c r="M240" t="s">
        <v>6727</v>
      </c>
      <c r="N240" t="s">
        <v>6728</v>
      </c>
      <c r="O240" t="s">
        <v>991</v>
      </c>
      <c r="P240" t="s">
        <v>992</v>
      </c>
      <c r="Q240" t="s">
        <v>6729</v>
      </c>
      <c r="R240" t="s">
        <v>6730</v>
      </c>
    </row>
    <row r="241" spans="1:18" ht="15.6" x14ac:dyDescent="0.3">
      <c r="A241" t="s">
        <v>993</v>
      </c>
      <c r="B241" t="s">
        <v>994</v>
      </c>
      <c r="D241" t="s">
        <v>995</v>
      </c>
      <c r="E241">
        <v>399</v>
      </c>
      <c r="F241">
        <v>795</v>
      </c>
      <c r="G241" s="1">
        <v>0.5</v>
      </c>
      <c r="H241">
        <v>4.4000000000000004</v>
      </c>
      <c r="J241" s="4">
        <v>12091</v>
      </c>
      <c r="K241" t="s">
        <v>6731</v>
      </c>
      <c r="L241" t="s">
        <v>6732</v>
      </c>
      <c r="M241" t="s">
        <v>6733</v>
      </c>
      <c r="N241" t="s">
        <v>6734</v>
      </c>
      <c r="O241" t="s">
        <v>996</v>
      </c>
      <c r="P241" t="s">
        <v>997</v>
      </c>
      <c r="Q241" t="s">
        <v>6735</v>
      </c>
      <c r="R241" t="s">
        <v>6736</v>
      </c>
    </row>
    <row r="242" spans="1:18" ht="15.6" x14ac:dyDescent="0.3">
      <c r="A242" t="s">
        <v>998</v>
      </c>
      <c r="B242" t="s">
        <v>999</v>
      </c>
      <c r="D242" t="s">
        <v>14</v>
      </c>
      <c r="E242">
        <v>179</v>
      </c>
      <c r="F242">
        <v>399</v>
      </c>
      <c r="G242" s="1">
        <v>0.55000000000000004</v>
      </c>
      <c r="H242">
        <v>4</v>
      </c>
      <c r="J242" s="4">
        <v>1423</v>
      </c>
      <c r="K242" t="s">
        <v>5895</v>
      </c>
      <c r="L242" t="s">
        <v>5896</v>
      </c>
      <c r="M242" t="s">
        <v>5897</v>
      </c>
      <c r="N242" t="s">
        <v>5898</v>
      </c>
      <c r="O242" t="s">
        <v>351</v>
      </c>
      <c r="P242" t="s">
        <v>352</v>
      </c>
      <c r="Q242" t="s">
        <v>6737</v>
      </c>
      <c r="R242" t="s">
        <v>6738</v>
      </c>
    </row>
    <row r="243" spans="1:18" ht="15.6" x14ac:dyDescent="0.3">
      <c r="A243" t="s">
        <v>1000</v>
      </c>
      <c r="B243" t="s">
        <v>1001</v>
      </c>
      <c r="D243" t="s">
        <v>14</v>
      </c>
      <c r="E243">
        <v>339</v>
      </c>
      <c r="F243">
        <v>999</v>
      </c>
      <c r="G243" s="1">
        <v>0.66</v>
      </c>
      <c r="H243">
        <v>4.3</v>
      </c>
      <c r="J243" s="4">
        <v>6255</v>
      </c>
      <c r="K243" t="s">
        <v>6323</v>
      </c>
      <c r="L243" t="s">
        <v>6324</v>
      </c>
      <c r="M243" t="s">
        <v>6325</v>
      </c>
      <c r="N243" t="s">
        <v>6326</v>
      </c>
      <c r="O243" t="s">
        <v>682</v>
      </c>
      <c r="P243" t="s">
        <v>683</v>
      </c>
      <c r="Q243" t="s">
        <v>6739</v>
      </c>
      <c r="R243" t="s">
        <v>6740</v>
      </c>
    </row>
    <row r="244" spans="1:18" ht="15.6" x14ac:dyDescent="0.3">
      <c r="A244" t="s">
        <v>1002</v>
      </c>
      <c r="B244" t="s">
        <v>1003</v>
      </c>
      <c r="D244" t="s">
        <v>313</v>
      </c>
      <c r="E244">
        <v>399</v>
      </c>
      <c r="F244">
        <v>999</v>
      </c>
      <c r="G244" s="1">
        <v>0.6</v>
      </c>
      <c r="H244">
        <v>4</v>
      </c>
      <c r="J244" s="4">
        <v>1236</v>
      </c>
      <c r="K244" t="s">
        <v>6741</v>
      </c>
      <c r="L244" t="s">
        <v>6742</v>
      </c>
      <c r="M244" t="s">
        <v>6743</v>
      </c>
      <c r="N244" t="s">
        <v>6744</v>
      </c>
      <c r="O244" t="s">
        <v>1004</v>
      </c>
      <c r="P244" t="s">
        <v>1005</v>
      </c>
      <c r="Q244" t="s">
        <v>6745</v>
      </c>
      <c r="R244" t="s">
        <v>6746</v>
      </c>
    </row>
    <row r="245" spans="1:18" ht="15.6" x14ac:dyDescent="0.3">
      <c r="A245" t="s">
        <v>1006</v>
      </c>
      <c r="B245" t="s">
        <v>1007</v>
      </c>
      <c r="D245" t="s">
        <v>230</v>
      </c>
      <c r="E245">
        <v>199</v>
      </c>
      <c r="F245">
        <v>399</v>
      </c>
      <c r="G245" s="1">
        <v>0.5</v>
      </c>
      <c r="H245">
        <v>4.2</v>
      </c>
      <c r="J245" s="4">
        <v>1335</v>
      </c>
      <c r="K245" t="s">
        <v>6747</v>
      </c>
      <c r="L245" t="s">
        <v>6748</v>
      </c>
      <c r="M245" t="s">
        <v>6749</v>
      </c>
      <c r="N245" t="s">
        <v>6750</v>
      </c>
      <c r="O245" t="s">
        <v>1008</v>
      </c>
      <c r="P245" t="s">
        <v>1009</v>
      </c>
      <c r="Q245" t="s">
        <v>6751</v>
      </c>
      <c r="R245" t="s">
        <v>6752</v>
      </c>
    </row>
    <row r="246" spans="1:18" ht="15.6" x14ac:dyDescent="0.3">
      <c r="A246" t="s">
        <v>1010</v>
      </c>
      <c r="B246" t="s">
        <v>1011</v>
      </c>
      <c r="D246" t="s">
        <v>230</v>
      </c>
      <c r="E246">
        <v>349</v>
      </c>
      <c r="F246" s="2">
        <v>1999</v>
      </c>
      <c r="G246" s="1">
        <v>0.83</v>
      </c>
      <c r="H246">
        <v>3.8</v>
      </c>
      <c r="J246" s="4">
        <v>197</v>
      </c>
      <c r="K246" t="s">
        <v>6753</v>
      </c>
      <c r="L246" t="s">
        <v>6754</v>
      </c>
      <c r="M246" t="s">
        <v>6755</v>
      </c>
      <c r="N246" t="s">
        <v>6756</v>
      </c>
      <c r="O246" t="s">
        <v>1012</v>
      </c>
      <c r="P246" t="s">
        <v>1013</v>
      </c>
      <c r="Q246" t="s">
        <v>6757</v>
      </c>
      <c r="R246" t="s">
        <v>6758</v>
      </c>
    </row>
    <row r="247" spans="1:18" ht="15.6" x14ac:dyDescent="0.3">
      <c r="A247" t="s">
        <v>1014</v>
      </c>
      <c r="B247" t="s">
        <v>1015</v>
      </c>
      <c r="D247" t="s">
        <v>14</v>
      </c>
      <c r="E247">
        <v>299</v>
      </c>
      <c r="F247">
        <v>798</v>
      </c>
      <c r="G247" s="1">
        <v>0.63</v>
      </c>
      <c r="H247">
        <v>4.4000000000000004</v>
      </c>
      <c r="J247" s="4">
        <v>28791</v>
      </c>
      <c r="K247" t="s">
        <v>6759</v>
      </c>
      <c r="L247" t="s">
        <v>5932</v>
      </c>
      <c r="M247" t="s">
        <v>5933</v>
      </c>
      <c r="N247" t="s">
        <v>5934</v>
      </c>
      <c r="O247" t="s">
        <v>381</v>
      </c>
      <c r="P247" t="s">
        <v>382</v>
      </c>
      <c r="Q247" t="s">
        <v>5935</v>
      </c>
      <c r="R247" t="s">
        <v>6760</v>
      </c>
    </row>
    <row r="248" spans="1:18" ht="15.6" x14ac:dyDescent="0.3">
      <c r="A248" t="s">
        <v>1016</v>
      </c>
      <c r="B248" t="s">
        <v>1017</v>
      </c>
      <c r="D248" t="s">
        <v>14</v>
      </c>
      <c r="E248">
        <v>89</v>
      </c>
      <c r="F248">
        <v>800</v>
      </c>
      <c r="G248" s="1">
        <v>0.89</v>
      </c>
      <c r="H248">
        <v>3.9</v>
      </c>
      <c r="J248" s="4">
        <v>1075</v>
      </c>
      <c r="K248" t="s">
        <v>6761</v>
      </c>
      <c r="L248" t="s">
        <v>5671</v>
      </c>
      <c r="M248" t="s">
        <v>5672</v>
      </c>
      <c r="N248" t="s">
        <v>5673</v>
      </c>
      <c r="O248" t="s">
        <v>173</v>
      </c>
      <c r="P248" t="s">
        <v>174</v>
      </c>
      <c r="Q248" t="s">
        <v>6762</v>
      </c>
      <c r="R248" t="s">
        <v>6763</v>
      </c>
    </row>
    <row r="249" spans="1:18" ht="15.6" x14ac:dyDescent="0.3">
      <c r="A249" t="s">
        <v>1018</v>
      </c>
      <c r="B249" t="s">
        <v>1019</v>
      </c>
      <c r="D249" t="s">
        <v>14</v>
      </c>
      <c r="E249">
        <v>549</v>
      </c>
      <c r="F249">
        <v>995</v>
      </c>
      <c r="G249" s="1">
        <v>0.45</v>
      </c>
      <c r="H249">
        <v>4.2</v>
      </c>
      <c r="J249" s="4">
        <v>29746</v>
      </c>
      <c r="K249" t="s">
        <v>6764</v>
      </c>
      <c r="L249" t="s">
        <v>5824</v>
      </c>
      <c r="M249" t="s">
        <v>5825</v>
      </c>
      <c r="N249" t="s">
        <v>5826</v>
      </c>
      <c r="O249" t="s">
        <v>294</v>
      </c>
      <c r="P249" t="s">
        <v>295</v>
      </c>
      <c r="Q249" t="s">
        <v>6765</v>
      </c>
      <c r="R249" t="s">
        <v>6766</v>
      </c>
    </row>
    <row r="250" spans="1:18" ht="15.6" x14ac:dyDescent="0.3">
      <c r="A250" t="s">
        <v>1020</v>
      </c>
      <c r="B250" t="s">
        <v>1021</v>
      </c>
      <c r="D250" t="s">
        <v>14</v>
      </c>
      <c r="E250">
        <v>129</v>
      </c>
      <c r="F250" s="2">
        <v>1000</v>
      </c>
      <c r="G250" s="1">
        <v>0.87</v>
      </c>
      <c r="H250">
        <v>3.9</v>
      </c>
      <c r="J250" s="4">
        <v>295</v>
      </c>
      <c r="K250" t="s">
        <v>6767</v>
      </c>
      <c r="L250" t="s">
        <v>6768</v>
      </c>
      <c r="M250" t="s">
        <v>6769</v>
      </c>
      <c r="N250" t="s">
        <v>6770</v>
      </c>
      <c r="O250" t="s">
        <v>1022</v>
      </c>
      <c r="P250" t="s">
        <v>1023</v>
      </c>
      <c r="Q250" t="s">
        <v>6771</v>
      </c>
      <c r="R250" t="s">
        <v>6772</v>
      </c>
    </row>
    <row r="251" spans="1:18" ht="15.6" x14ac:dyDescent="0.3">
      <c r="A251" t="s">
        <v>1024</v>
      </c>
      <c r="B251" t="s">
        <v>1025</v>
      </c>
      <c r="D251" t="s">
        <v>90</v>
      </c>
      <c r="E251" s="2">
        <v>77990</v>
      </c>
      <c r="F251" t="s">
        <v>6773</v>
      </c>
      <c r="G251" s="1">
        <v>0.44</v>
      </c>
      <c r="H251">
        <v>4.7</v>
      </c>
      <c r="J251" s="4">
        <v>5935</v>
      </c>
      <c r="K251" t="s">
        <v>6774</v>
      </c>
      <c r="L251" t="s">
        <v>6775</v>
      </c>
      <c r="M251" t="s">
        <v>6776</v>
      </c>
      <c r="N251" t="s">
        <v>6777</v>
      </c>
      <c r="O251" t="s">
        <v>1026</v>
      </c>
      <c r="P251" t="s">
        <v>1027</v>
      </c>
      <c r="Q251" t="s">
        <v>6778</v>
      </c>
      <c r="R251" t="s">
        <v>6779</v>
      </c>
    </row>
    <row r="252" spans="1:18" ht="15.6" x14ac:dyDescent="0.3">
      <c r="A252" t="s">
        <v>1028</v>
      </c>
      <c r="B252" t="s">
        <v>1029</v>
      </c>
      <c r="D252" t="s">
        <v>230</v>
      </c>
      <c r="E252">
        <v>349</v>
      </c>
      <c r="F252">
        <v>799</v>
      </c>
      <c r="G252" s="1">
        <v>0.56000000000000005</v>
      </c>
      <c r="H252">
        <v>3.6</v>
      </c>
      <c r="J252" s="4">
        <v>323</v>
      </c>
      <c r="K252" t="s">
        <v>6780</v>
      </c>
      <c r="L252" t="s">
        <v>6781</v>
      </c>
      <c r="M252" t="s">
        <v>6782</v>
      </c>
      <c r="N252" t="s">
        <v>6783</v>
      </c>
      <c r="O252" t="s">
        <v>1030</v>
      </c>
      <c r="P252" t="s">
        <v>1031</v>
      </c>
      <c r="Q252" t="s">
        <v>6784</v>
      </c>
      <c r="R252" t="s">
        <v>6785</v>
      </c>
    </row>
    <row r="253" spans="1:18" ht="15.6" x14ac:dyDescent="0.3">
      <c r="A253" t="s">
        <v>1032</v>
      </c>
      <c r="B253" t="s">
        <v>1033</v>
      </c>
      <c r="D253" t="s">
        <v>230</v>
      </c>
      <c r="E253">
        <v>499</v>
      </c>
      <c r="F253">
        <v>899</v>
      </c>
      <c r="G253" s="1">
        <v>0.44</v>
      </c>
      <c r="H253">
        <v>3.7</v>
      </c>
      <c r="J253" s="4">
        <v>185</v>
      </c>
      <c r="K253" t="s">
        <v>6786</v>
      </c>
      <c r="L253" t="s">
        <v>6787</v>
      </c>
      <c r="M253" t="s">
        <v>6788</v>
      </c>
      <c r="N253" t="s">
        <v>6789</v>
      </c>
      <c r="O253" t="s">
        <v>1034</v>
      </c>
      <c r="P253" t="s">
        <v>1035</v>
      </c>
      <c r="Q253" t="s">
        <v>6790</v>
      </c>
      <c r="R253" t="s">
        <v>6791</v>
      </c>
    </row>
    <row r="254" spans="1:18" ht="15.6" x14ac:dyDescent="0.3">
      <c r="A254" t="s">
        <v>1036</v>
      </c>
      <c r="B254" t="s">
        <v>1037</v>
      </c>
      <c r="D254" t="s">
        <v>14</v>
      </c>
      <c r="E254">
        <v>299</v>
      </c>
      <c r="F254">
        <v>799</v>
      </c>
      <c r="G254" s="1">
        <v>0.63</v>
      </c>
      <c r="H254">
        <v>4.2</v>
      </c>
      <c r="J254" s="4">
        <v>2117</v>
      </c>
      <c r="K254" t="s">
        <v>6792</v>
      </c>
      <c r="L254" t="s">
        <v>6793</v>
      </c>
      <c r="M254" t="s">
        <v>6794</v>
      </c>
      <c r="N254" t="s">
        <v>6795</v>
      </c>
      <c r="O254" t="s">
        <v>1038</v>
      </c>
      <c r="P254" t="s">
        <v>1039</v>
      </c>
      <c r="Q254" t="s">
        <v>6796</v>
      </c>
      <c r="R254" t="s">
        <v>6797</v>
      </c>
    </row>
    <row r="255" spans="1:18" ht="15.6" x14ac:dyDescent="0.3">
      <c r="A255" t="s">
        <v>1040</v>
      </c>
      <c r="B255" t="s">
        <v>1041</v>
      </c>
      <c r="D255" t="s">
        <v>14</v>
      </c>
      <c r="E255">
        <v>182</v>
      </c>
      <c r="F255">
        <v>599</v>
      </c>
      <c r="G255" s="1">
        <v>0.7</v>
      </c>
      <c r="H255">
        <v>4</v>
      </c>
      <c r="J255" s="4">
        <v>9378</v>
      </c>
      <c r="K255" t="s">
        <v>6798</v>
      </c>
      <c r="L255" t="s">
        <v>5605</v>
      </c>
      <c r="M255" t="s">
        <v>5606</v>
      </c>
      <c r="N255" t="s">
        <v>5607</v>
      </c>
      <c r="O255" t="s">
        <v>121</v>
      </c>
      <c r="P255" t="s">
        <v>742</v>
      </c>
      <c r="Q255" t="s">
        <v>6799</v>
      </c>
      <c r="R255" t="s">
        <v>6800</v>
      </c>
    </row>
    <row r="256" spans="1:18" ht="15.6" x14ac:dyDescent="0.3">
      <c r="A256" t="s">
        <v>1042</v>
      </c>
      <c r="B256" t="s">
        <v>1043</v>
      </c>
      <c r="D256" t="s">
        <v>313</v>
      </c>
      <c r="E256">
        <v>96</v>
      </c>
      <c r="F256">
        <v>399</v>
      </c>
      <c r="G256" s="1">
        <v>0.76</v>
      </c>
      <c r="H256">
        <v>3.6</v>
      </c>
      <c r="J256" s="4">
        <v>1796</v>
      </c>
      <c r="K256" t="s">
        <v>6801</v>
      </c>
      <c r="L256" t="s">
        <v>6802</v>
      </c>
      <c r="M256" t="s">
        <v>6803</v>
      </c>
      <c r="N256" t="s">
        <v>6804</v>
      </c>
      <c r="O256" t="s">
        <v>1044</v>
      </c>
      <c r="P256" t="s">
        <v>1045</v>
      </c>
      <c r="Q256" t="s">
        <v>6805</v>
      </c>
      <c r="R256" t="s">
        <v>6806</v>
      </c>
    </row>
    <row r="257" spans="1:18" ht="15.6" x14ac:dyDescent="0.3">
      <c r="A257" t="s">
        <v>1046</v>
      </c>
      <c r="B257" t="s">
        <v>1047</v>
      </c>
      <c r="D257" t="s">
        <v>90</v>
      </c>
      <c r="E257" s="2">
        <v>54990</v>
      </c>
      <c r="F257" s="2">
        <v>85000</v>
      </c>
      <c r="G257" s="1">
        <v>0.35</v>
      </c>
      <c r="H257">
        <v>4.3</v>
      </c>
      <c r="J257" s="4">
        <v>3587</v>
      </c>
      <c r="K257" t="s">
        <v>6052</v>
      </c>
      <c r="L257" t="s">
        <v>6053</v>
      </c>
      <c r="M257" t="s">
        <v>6054</v>
      </c>
      <c r="N257" t="s">
        <v>6055</v>
      </c>
      <c r="O257" t="s">
        <v>478</v>
      </c>
      <c r="P257" t="s">
        <v>479</v>
      </c>
      <c r="Q257" t="s">
        <v>6807</v>
      </c>
      <c r="R257" t="s">
        <v>6808</v>
      </c>
    </row>
    <row r="258" spans="1:18" ht="15.6" x14ac:dyDescent="0.3">
      <c r="A258" t="s">
        <v>1048</v>
      </c>
      <c r="B258" t="s">
        <v>1049</v>
      </c>
      <c r="D258" t="s">
        <v>559</v>
      </c>
      <c r="E258">
        <v>439</v>
      </c>
      <c r="F258">
        <v>758</v>
      </c>
      <c r="G258" s="1">
        <v>0.42</v>
      </c>
      <c r="H258">
        <v>4.2</v>
      </c>
      <c r="J258" s="4">
        <v>4296</v>
      </c>
      <c r="K258" t="s">
        <v>6809</v>
      </c>
      <c r="L258" t="s">
        <v>6810</v>
      </c>
      <c r="M258" t="s">
        <v>6811</v>
      </c>
      <c r="N258" t="s">
        <v>6812</v>
      </c>
      <c r="O258" t="s">
        <v>1050</v>
      </c>
      <c r="P258" t="s">
        <v>1051</v>
      </c>
      <c r="Q258" t="s">
        <v>6813</v>
      </c>
      <c r="R258" t="s">
        <v>6814</v>
      </c>
    </row>
    <row r="259" spans="1:18" ht="15.6" x14ac:dyDescent="0.3">
      <c r="A259" t="s">
        <v>1052</v>
      </c>
      <c r="B259" t="s">
        <v>1053</v>
      </c>
      <c r="D259" t="s">
        <v>14</v>
      </c>
      <c r="E259">
        <v>299</v>
      </c>
      <c r="F259">
        <v>999</v>
      </c>
      <c r="G259" s="1">
        <v>0.7</v>
      </c>
      <c r="H259">
        <v>4.3</v>
      </c>
      <c r="J259" s="4">
        <v>2651</v>
      </c>
      <c r="K259" t="s">
        <v>6815</v>
      </c>
      <c r="L259" t="s">
        <v>6383</v>
      </c>
      <c r="M259" t="s">
        <v>6384</v>
      </c>
      <c r="N259" t="s">
        <v>6385</v>
      </c>
      <c r="O259" t="s">
        <v>728</v>
      </c>
      <c r="P259" t="s">
        <v>729</v>
      </c>
      <c r="Q259" t="s">
        <v>6386</v>
      </c>
      <c r="R259" t="s">
        <v>6816</v>
      </c>
    </row>
    <row r="260" spans="1:18" ht="15.6" x14ac:dyDescent="0.3">
      <c r="A260" t="s">
        <v>1054</v>
      </c>
      <c r="B260" t="s">
        <v>1055</v>
      </c>
      <c r="D260" t="s">
        <v>14</v>
      </c>
      <c r="E260">
        <v>299</v>
      </c>
      <c r="F260">
        <v>799</v>
      </c>
      <c r="G260" s="1">
        <v>0.63</v>
      </c>
      <c r="H260">
        <v>4.2</v>
      </c>
      <c r="J260" s="4">
        <v>94363</v>
      </c>
      <c r="K260" t="s">
        <v>6817</v>
      </c>
      <c r="L260" t="s">
        <v>5495</v>
      </c>
      <c r="M260" t="s">
        <v>5496</v>
      </c>
      <c r="N260" t="s">
        <v>5497</v>
      </c>
      <c r="O260" t="s">
        <v>30</v>
      </c>
      <c r="P260" t="s">
        <v>31</v>
      </c>
      <c r="Q260" t="s">
        <v>6818</v>
      </c>
      <c r="R260" t="s">
        <v>6819</v>
      </c>
    </row>
    <row r="261" spans="1:18" ht="15.6" x14ac:dyDescent="0.3">
      <c r="A261" t="s">
        <v>1056</v>
      </c>
      <c r="B261" t="s">
        <v>1057</v>
      </c>
      <c r="D261" t="s">
        <v>14</v>
      </c>
      <c r="E261">
        <v>789</v>
      </c>
      <c r="F261" s="2">
        <v>1999</v>
      </c>
      <c r="G261" s="1">
        <v>0.61</v>
      </c>
      <c r="H261">
        <v>4.2</v>
      </c>
      <c r="J261" s="4">
        <v>34540</v>
      </c>
      <c r="K261" t="s">
        <v>6820</v>
      </c>
      <c r="L261" t="s">
        <v>6821</v>
      </c>
      <c r="M261" t="s">
        <v>6822</v>
      </c>
      <c r="N261" t="s">
        <v>6823</v>
      </c>
      <c r="O261" t="s">
        <v>1058</v>
      </c>
      <c r="P261" t="s">
        <v>1059</v>
      </c>
      <c r="Q261" t="s">
        <v>6824</v>
      </c>
      <c r="R261" t="s">
        <v>6825</v>
      </c>
    </row>
    <row r="262" spans="1:18" ht="15.6" x14ac:dyDescent="0.3">
      <c r="A262" t="s">
        <v>1060</v>
      </c>
      <c r="B262" t="s">
        <v>1061</v>
      </c>
      <c r="D262" t="s">
        <v>70</v>
      </c>
      <c r="E262">
        <v>299</v>
      </c>
      <c r="F262">
        <v>700</v>
      </c>
      <c r="G262" s="1">
        <v>0.56999999999999995</v>
      </c>
      <c r="H262">
        <v>4.4000000000000004</v>
      </c>
      <c r="J262" s="4">
        <v>8714</v>
      </c>
      <c r="K262" t="s">
        <v>6826</v>
      </c>
      <c r="L262" t="s">
        <v>6827</v>
      </c>
      <c r="M262" t="s">
        <v>6828</v>
      </c>
      <c r="N262" t="s">
        <v>6829</v>
      </c>
      <c r="O262" t="s">
        <v>1062</v>
      </c>
      <c r="P262" t="s">
        <v>1063</v>
      </c>
      <c r="Q262" t="s">
        <v>6830</v>
      </c>
      <c r="R262" t="s">
        <v>6831</v>
      </c>
    </row>
    <row r="263" spans="1:18" ht="15.6" x14ac:dyDescent="0.3">
      <c r="A263" t="s">
        <v>1064</v>
      </c>
      <c r="B263" t="s">
        <v>1065</v>
      </c>
      <c r="D263" t="s">
        <v>14</v>
      </c>
      <c r="E263">
        <v>325</v>
      </c>
      <c r="F263" s="2">
        <v>1099</v>
      </c>
      <c r="G263" s="1">
        <v>0.7</v>
      </c>
      <c r="H263">
        <v>4.2</v>
      </c>
      <c r="J263" s="4">
        <v>10576</v>
      </c>
      <c r="K263" t="s">
        <v>6832</v>
      </c>
      <c r="L263" t="s">
        <v>5938</v>
      </c>
      <c r="M263" t="s">
        <v>5939</v>
      </c>
      <c r="N263" t="s">
        <v>5940</v>
      </c>
      <c r="O263" t="s">
        <v>386</v>
      </c>
      <c r="P263" t="s">
        <v>387</v>
      </c>
      <c r="Q263" t="s">
        <v>6833</v>
      </c>
      <c r="R263" t="s">
        <v>6834</v>
      </c>
    </row>
    <row r="264" spans="1:18" ht="15.6" x14ac:dyDescent="0.3">
      <c r="A264" t="s">
        <v>1066</v>
      </c>
      <c r="B264" t="s">
        <v>1067</v>
      </c>
      <c r="D264" t="s">
        <v>14</v>
      </c>
      <c r="E264" s="2">
        <v>1299</v>
      </c>
      <c r="F264" s="2">
        <v>1999</v>
      </c>
      <c r="G264" s="1">
        <v>0.35</v>
      </c>
      <c r="H264">
        <v>4.4000000000000004</v>
      </c>
      <c r="J264" s="4">
        <v>7318</v>
      </c>
      <c r="K264" t="s">
        <v>6835</v>
      </c>
      <c r="L264" t="s">
        <v>6498</v>
      </c>
      <c r="M264" t="s">
        <v>6499</v>
      </c>
      <c r="N264" t="s">
        <v>6500</v>
      </c>
      <c r="O264" t="s">
        <v>823</v>
      </c>
      <c r="P264" t="s">
        <v>824</v>
      </c>
      <c r="Q264" t="s">
        <v>6836</v>
      </c>
      <c r="R264" t="s">
        <v>6837</v>
      </c>
    </row>
    <row r="265" spans="1:18" ht="15.6" x14ac:dyDescent="0.3">
      <c r="A265" t="s">
        <v>1068</v>
      </c>
      <c r="B265" t="s">
        <v>1069</v>
      </c>
      <c r="D265" t="s">
        <v>230</v>
      </c>
      <c r="E265">
        <v>790</v>
      </c>
      <c r="F265" s="2">
        <v>1999</v>
      </c>
      <c r="G265" s="1">
        <v>0.6</v>
      </c>
      <c r="H265">
        <v>3</v>
      </c>
      <c r="J265" s="4">
        <v>103</v>
      </c>
      <c r="K265" t="s">
        <v>6838</v>
      </c>
      <c r="L265" t="s">
        <v>6839</v>
      </c>
      <c r="M265" t="s">
        <v>6840</v>
      </c>
      <c r="N265" t="s">
        <v>6841</v>
      </c>
      <c r="O265" t="s">
        <v>1070</v>
      </c>
      <c r="P265" t="s">
        <v>1071</v>
      </c>
      <c r="Q265" t="s">
        <v>6842</v>
      </c>
      <c r="R265" t="s">
        <v>6843</v>
      </c>
    </row>
    <row r="266" spans="1:18" ht="15.6" x14ac:dyDescent="0.3">
      <c r="A266" t="s">
        <v>1072</v>
      </c>
      <c r="B266" t="s">
        <v>1073</v>
      </c>
      <c r="D266" t="s">
        <v>1074</v>
      </c>
      <c r="E266" s="2">
        <v>4699</v>
      </c>
      <c r="F266" s="2">
        <v>4699</v>
      </c>
      <c r="G266" s="1">
        <v>0</v>
      </c>
      <c r="H266">
        <v>4.5</v>
      </c>
      <c r="J266" s="4">
        <v>224</v>
      </c>
      <c r="K266" t="s">
        <v>6844</v>
      </c>
      <c r="L266" t="s">
        <v>6845</v>
      </c>
      <c r="M266" t="s">
        <v>6846</v>
      </c>
      <c r="N266" t="s">
        <v>6847</v>
      </c>
      <c r="O266" t="s">
        <v>1075</v>
      </c>
      <c r="P266" t="s">
        <v>1076</v>
      </c>
      <c r="Q266" t="s">
        <v>6848</v>
      </c>
      <c r="R266" t="s">
        <v>6849</v>
      </c>
    </row>
    <row r="267" spans="1:18" ht="15.6" x14ac:dyDescent="0.3">
      <c r="A267" t="s">
        <v>1077</v>
      </c>
      <c r="B267" t="s">
        <v>1078</v>
      </c>
      <c r="D267" t="s">
        <v>90</v>
      </c>
      <c r="E267" s="2">
        <v>18999</v>
      </c>
      <c r="F267" s="2">
        <v>24990</v>
      </c>
      <c r="G267" s="1">
        <v>0.24</v>
      </c>
      <c r="H267">
        <v>4.3</v>
      </c>
      <c r="J267" s="4">
        <v>4702</v>
      </c>
      <c r="K267" t="s">
        <v>6850</v>
      </c>
      <c r="L267" t="s">
        <v>5611</v>
      </c>
      <c r="M267" t="s">
        <v>5612</v>
      </c>
      <c r="N267" t="s">
        <v>5613</v>
      </c>
      <c r="O267" t="s">
        <v>125</v>
      </c>
      <c r="P267" t="s">
        <v>126</v>
      </c>
      <c r="Q267" t="s">
        <v>6851</v>
      </c>
      <c r="R267" t="s">
        <v>6852</v>
      </c>
    </row>
    <row r="268" spans="1:18" ht="15.6" x14ac:dyDescent="0.3">
      <c r="A268" t="s">
        <v>1079</v>
      </c>
      <c r="B268" t="s">
        <v>1080</v>
      </c>
      <c r="D268" t="s">
        <v>14</v>
      </c>
      <c r="E268">
        <v>199</v>
      </c>
      <c r="F268">
        <v>999</v>
      </c>
      <c r="G268" s="1">
        <v>0.8</v>
      </c>
      <c r="H268">
        <v>4.2</v>
      </c>
      <c r="J268" s="4">
        <v>85</v>
      </c>
      <c r="K268" t="s">
        <v>6853</v>
      </c>
      <c r="L268" t="s">
        <v>6854</v>
      </c>
      <c r="M268" t="s">
        <v>6855</v>
      </c>
      <c r="N268" t="s">
        <v>6856</v>
      </c>
      <c r="O268" t="s">
        <v>1081</v>
      </c>
      <c r="P268" t="s">
        <v>1082</v>
      </c>
      <c r="Q268" t="s">
        <v>6857</v>
      </c>
      <c r="R268" t="s">
        <v>6858</v>
      </c>
    </row>
    <row r="269" spans="1:18" ht="15.6" x14ac:dyDescent="0.3">
      <c r="A269" t="s">
        <v>1083</v>
      </c>
      <c r="B269" t="s">
        <v>1084</v>
      </c>
      <c r="D269" t="s">
        <v>70</v>
      </c>
      <c r="E269">
        <v>269</v>
      </c>
      <c r="F269">
        <v>650</v>
      </c>
      <c r="G269" s="1">
        <v>0.59</v>
      </c>
      <c r="H269">
        <v>4.4000000000000004</v>
      </c>
      <c r="J269" s="4">
        <v>35877</v>
      </c>
      <c r="K269" t="s">
        <v>6859</v>
      </c>
      <c r="L269" t="s">
        <v>6860</v>
      </c>
      <c r="M269" t="s">
        <v>6861</v>
      </c>
      <c r="N269" t="s">
        <v>6862</v>
      </c>
      <c r="O269" t="s">
        <v>1085</v>
      </c>
      <c r="P269" t="s">
        <v>1086</v>
      </c>
      <c r="Q269" t="s">
        <v>6863</v>
      </c>
      <c r="R269" t="s">
        <v>6864</v>
      </c>
    </row>
    <row r="270" spans="1:18" ht="15.6" x14ac:dyDescent="0.3">
      <c r="A270" t="s">
        <v>1087</v>
      </c>
      <c r="B270" t="s">
        <v>1088</v>
      </c>
      <c r="D270" t="s">
        <v>1089</v>
      </c>
      <c r="E270" s="2">
        <v>1990</v>
      </c>
      <c r="F270" s="2">
        <v>3100</v>
      </c>
      <c r="G270" s="1">
        <v>0.36</v>
      </c>
      <c r="H270">
        <v>4</v>
      </c>
      <c r="J270" s="4">
        <v>897</v>
      </c>
      <c r="K270" t="s">
        <v>6865</v>
      </c>
      <c r="L270" t="s">
        <v>6866</v>
      </c>
      <c r="M270" t="s">
        <v>6867</v>
      </c>
      <c r="N270" t="s">
        <v>6868</v>
      </c>
      <c r="O270" t="s">
        <v>1090</v>
      </c>
      <c r="P270" t="s">
        <v>1091</v>
      </c>
      <c r="Q270" t="s">
        <v>6869</v>
      </c>
      <c r="R270" t="s">
        <v>6870</v>
      </c>
    </row>
    <row r="271" spans="1:18" ht="15.6" x14ac:dyDescent="0.3">
      <c r="A271" t="s">
        <v>1092</v>
      </c>
      <c r="B271" t="s">
        <v>1093</v>
      </c>
      <c r="D271" t="s">
        <v>1094</v>
      </c>
      <c r="E271" s="2">
        <v>2299</v>
      </c>
      <c r="F271" s="2">
        <v>3999</v>
      </c>
      <c r="G271" s="1">
        <v>0.43</v>
      </c>
      <c r="H271">
        <v>3.8</v>
      </c>
      <c r="J271" s="4">
        <v>282</v>
      </c>
      <c r="K271" t="s">
        <v>6871</v>
      </c>
      <c r="L271" t="s">
        <v>6872</v>
      </c>
      <c r="M271" t="s">
        <v>6873</v>
      </c>
      <c r="N271" t="s">
        <v>6874</v>
      </c>
      <c r="O271" t="s">
        <v>1095</v>
      </c>
      <c r="P271" t="s">
        <v>1096</v>
      </c>
      <c r="Q271" t="s">
        <v>6875</v>
      </c>
      <c r="R271" t="s">
        <v>6876</v>
      </c>
    </row>
    <row r="272" spans="1:18" ht="15.6" x14ac:dyDescent="0.3">
      <c r="A272" t="s">
        <v>1097</v>
      </c>
      <c r="B272" t="s">
        <v>1098</v>
      </c>
      <c r="D272" t="s">
        <v>90</v>
      </c>
      <c r="E272" s="2">
        <v>35999</v>
      </c>
      <c r="F272" s="2">
        <v>49990</v>
      </c>
      <c r="G272" s="1">
        <v>0.28000000000000003</v>
      </c>
      <c r="H272">
        <v>4.3</v>
      </c>
      <c r="J272" s="4">
        <v>1611</v>
      </c>
      <c r="K272" t="s">
        <v>6877</v>
      </c>
      <c r="L272" t="s">
        <v>6360</v>
      </c>
      <c r="M272" t="s">
        <v>6361</v>
      </c>
      <c r="N272" t="s">
        <v>6362</v>
      </c>
      <c r="O272" t="s">
        <v>710</v>
      </c>
      <c r="P272" t="s">
        <v>711</v>
      </c>
      <c r="Q272" t="s">
        <v>6878</v>
      </c>
      <c r="R272" t="s">
        <v>6879</v>
      </c>
    </row>
    <row r="273" spans="1:18" ht="15.6" x14ac:dyDescent="0.3">
      <c r="A273" t="s">
        <v>1099</v>
      </c>
      <c r="B273" t="s">
        <v>1100</v>
      </c>
      <c r="D273" t="s">
        <v>230</v>
      </c>
      <c r="E273">
        <v>349</v>
      </c>
      <c r="F273">
        <v>999</v>
      </c>
      <c r="G273" s="1">
        <v>0.65</v>
      </c>
      <c r="H273">
        <v>4.2</v>
      </c>
      <c r="J273" s="4">
        <v>513</v>
      </c>
      <c r="K273" t="s">
        <v>6880</v>
      </c>
      <c r="L273" t="s">
        <v>6881</v>
      </c>
      <c r="M273" t="s">
        <v>6882</v>
      </c>
      <c r="N273" t="s">
        <v>6883</v>
      </c>
      <c r="O273" t="s">
        <v>1101</v>
      </c>
      <c r="P273" t="s">
        <v>1102</v>
      </c>
      <c r="Q273" t="s">
        <v>6884</v>
      </c>
      <c r="R273" t="s">
        <v>6885</v>
      </c>
    </row>
    <row r="274" spans="1:18" ht="15.6" x14ac:dyDescent="0.3">
      <c r="A274" t="s">
        <v>1103</v>
      </c>
      <c r="B274" t="s">
        <v>1104</v>
      </c>
      <c r="D274" t="s">
        <v>14</v>
      </c>
      <c r="E274">
        <v>719</v>
      </c>
      <c r="F274" s="2">
        <v>1499</v>
      </c>
      <c r="G274" s="1">
        <v>0.52</v>
      </c>
      <c r="H274">
        <v>4.0999999999999996</v>
      </c>
      <c r="J274" s="4">
        <v>1045</v>
      </c>
      <c r="K274" t="s">
        <v>6886</v>
      </c>
      <c r="L274" t="s">
        <v>6008</v>
      </c>
      <c r="M274" t="s">
        <v>6009</v>
      </c>
      <c r="N274" t="s">
        <v>6010</v>
      </c>
      <c r="O274" t="s">
        <v>440</v>
      </c>
      <c r="P274" t="s">
        <v>441</v>
      </c>
      <c r="Q274" t="s">
        <v>6887</v>
      </c>
      <c r="R274" t="s">
        <v>6888</v>
      </c>
    </row>
    <row r="275" spans="1:18" ht="15.6" x14ac:dyDescent="0.3">
      <c r="A275" t="s">
        <v>1105</v>
      </c>
      <c r="B275" t="s">
        <v>1106</v>
      </c>
      <c r="D275" t="s">
        <v>90</v>
      </c>
      <c r="E275" s="2">
        <v>8999</v>
      </c>
      <c r="F275" s="2">
        <v>18999</v>
      </c>
      <c r="G275" s="1">
        <v>0.53</v>
      </c>
      <c r="H275">
        <v>4</v>
      </c>
      <c r="J275" s="4">
        <v>6347</v>
      </c>
      <c r="K275" t="s">
        <v>6889</v>
      </c>
      <c r="L275" t="s">
        <v>6890</v>
      </c>
      <c r="M275" t="s">
        <v>6891</v>
      </c>
      <c r="N275" t="s">
        <v>6892</v>
      </c>
      <c r="O275" t="s">
        <v>1107</v>
      </c>
      <c r="P275" t="s">
        <v>1108</v>
      </c>
      <c r="Q275" t="s">
        <v>6893</v>
      </c>
      <c r="R275" t="s">
        <v>6894</v>
      </c>
    </row>
    <row r="276" spans="1:18" ht="15.6" x14ac:dyDescent="0.3">
      <c r="A276" t="s">
        <v>1109</v>
      </c>
      <c r="B276" t="s">
        <v>1110</v>
      </c>
      <c r="D276" t="s">
        <v>934</v>
      </c>
      <c r="E276">
        <v>917</v>
      </c>
      <c r="F276" s="2">
        <v>2299</v>
      </c>
      <c r="G276" s="1">
        <v>0.6</v>
      </c>
      <c r="H276">
        <v>4.2</v>
      </c>
      <c r="J276" s="4">
        <v>3300</v>
      </c>
      <c r="K276" t="s">
        <v>6895</v>
      </c>
      <c r="L276" t="s">
        <v>6896</v>
      </c>
      <c r="M276" t="s">
        <v>6897</v>
      </c>
      <c r="N276" t="s">
        <v>6898</v>
      </c>
      <c r="O276" t="s">
        <v>1111</v>
      </c>
      <c r="P276" t="s">
        <v>1112</v>
      </c>
      <c r="Q276" t="s">
        <v>6899</v>
      </c>
      <c r="R276" t="s">
        <v>6900</v>
      </c>
    </row>
    <row r="277" spans="1:18" ht="15.6" x14ac:dyDescent="0.3">
      <c r="A277" t="s">
        <v>1113</v>
      </c>
      <c r="B277" t="s">
        <v>1114</v>
      </c>
      <c r="D277" t="s">
        <v>230</v>
      </c>
      <c r="E277">
        <v>399</v>
      </c>
      <c r="F277">
        <v>999</v>
      </c>
      <c r="G277" s="1">
        <v>0.6</v>
      </c>
      <c r="H277">
        <v>3.3</v>
      </c>
      <c r="J277" s="4">
        <v>23</v>
      </c>
      <c r="K277" t="s">
        <v>6901</v>
      </c>
      <c r="L277" t="s">
        <v>6902</v>
      </c>
      <c r="M277" t="s">
        <v>6903</v>
      </c>
      <c r="N277" t="s">
        <v>6904</v>
      </c>
      <c r="O277" t="s">
        <v>1115</v>
      </c>
      <c r="P277" t="s">
        <v>1116</v>
      </c>
      <c r="Q277" t="s">
        <v>6905</v>
      </c>
      <c r="R277" t="s">
        <v>6906</v>
      </c>
    </row>
    <row r="278" spans="1:18" ht="15.6" x14ac:dyDescent="0.3">
      <c r="A278" t="s">
        <v>1117</v>
      </c>
      <c r="B278" t="s">
        <v>1118</v>
      </c>
      <c r="D278" t="s">
        <v>90</v>
      </c>
      <c r="E278" s="2">
        <v>45999</v>
      </c>
      <c r="F278" s="2">
        <v>69900</v>
      </c>
      <c r="G278" s="1">
        <v>0.34</v>
      </c>
      <c r="H278">
        <v>4.3</v>
      </c>
      <c r="J278" s="4">
        <v>7109</v>
      </c>
      <c r="K278" t="s">
        <v>6907</v>
      </c>
      <c r="L278" t="s">
        <v>5812</v>
      </c>
      <c r="M278" t="s">
        <v>5813</v>
      </c>
      <c r="N278" t="s">
        <v>5814</v>
      </c>
      <c r="O278" t="s">
        <v>284</v>
      </c>
      <c r="P278" t="s">
        <v>285</v>
      </c>
      <c r="Q278" t="s">
        <v>6908</v>
      </c>
      <c r="R278" t="s">
        <v>6909</v>
      </c>
    </row>
    <row r="279" spans="1:18" ht="15.6" x14ac:dyDescent="0.3">
      <c r="A279" t="s">
        <v>1119</v>
      </c>
      <c r="B279" t="s">
        <v>1120</v>
      </c>
      <c r="D279" t="s">
        <v>14</v>
      </c>
      <c r="E279">
        <v>119</v>
      </c>
      <c r="F279">
        <v>299</v>
      </c>
      <c r="G279" s="1">
        <v>0.6</v>
      </c>
      <c r="H279">
        <v>3.8</v>
      </c>
      <c r="J279" s="4">
        <v>51</v>
      </c>
      <c r="K279" t="s">
        <v>6910</v>
      </c>
      <c r="L279" t="s">
        <v>6911</v>
      </c>
      <c r="M279" t="s">
        <v>6912</v>
      </c>
      <c r="N279" t="s">
        <v>6913</v>
      </c>
      <c r="O279" t="s">
        <v>1121</v>
      </c>
      <c r="P279" t="s">
        <v>1122</v>
      </c>
      <c r="Q279" t="s">
        <v>6914</v>
      </c>
      <c r="R279" t="s">
        <v>6915</v>
      </c>
    </row>
    <row r="280" spans="1:18" ht="15.6" x14ac:dyDescent="0.3">
      <c r="A280" t="s">
        <v>1123</v>
      </c>
      <c r="B280" t="s">
        <v>1124</v>
      </c>
      <c r="D280" t="s">
        <v>90</v>
      </c>
      <c r="E280" s="2">
        <v>21999</v>
      </c>
      <c r="F280" s="2">
        <v>29999</v>
      </c>
      <c r="G280" s="1">
        <v>0.27</v>
      </c>
      <c r="H280">
        <v>4.2</v>
      </c>
      <c r="J280" s="4">
        <v>32840</v>
      </c>
      <c r="K280" t="s">
        <v>6916</v>
      </c>
      <c r="L280" t="s">
        <v>5566</v>
      </c>
      <c r="M280" t="s">
        <v>5567</v>
      </c>
      <c r="N280" t="s">
        <v>5568</v>
      </c>
      <c r="O280" t="s">
        <v>91</v>
      </c>
      <c r="P280" t="s">
        <v>457</v>
      </c>
      <c r="Q280" t="s">
        <v>6917</v>
      </c>
      <c r="R280" t="s">
        <v>6918</v>
      </c>
    </row>
    <row r="281" spans="1:18" ht="15.6" x14ac:dyDescent="0.3">
      <c r="A281" t="s">
        <v>1125</v>
      </c>
      <c r="B281" t="s">
        <v>1126</v>
      </c>
      <c r="D281" t="s">
        <v>230</v>
      </c>
      <c r="E281">
        <v>299</v>
      </c>
      <c r="F281">
        <v>599</v>
      </c>
      <c r="G281" s="1">
        <v>0.5</v>
      </c>
      <c r="H281">
        <v>3.7</v>
      </c>
      <c r="J281" s="4">
        <v>708</v>
      </c>
      <c r="K281" t="s">
        <v>6919</v>
      </c>
      <c r="L281" t="s">
        <v>6920</v>
      </c>
      <c r="M281" t="s">
        <v>6921</v>
      </c>
      <c r="N281" t="s">
        <v>6922</v>
      </c>
      <c r="O281" t="s">
        <v>1127</v>
      </c>
      <c r="P281" t="s">
        <v>1128</v>
      </c>
      <c r="Q281" t="s">
        <v>6923</v>
      </c>
      <c r="R281" t="s">
        <v>6924</v>
      </c>
    </row>
    <row r="282" spans="1:18" ht="15.6" x14ac:dyDescent="0.3">
      <c r="A282" t="s">
        <v>1129</v>
      </c>
      <c r="B282" t="s">
        <v>1130</v>
      </c>
      <c r="D282" t="s">
        <v>90</v>
      </c>
      <c r="E282" s="2">
        <v>21990</v>
      </c>
      <c r="F282" s="2">
        <v>34990</v>
      </c>
      <c r="G282" s="1">
        <v>0.37</v>
      </c>
      <c r="H282">
        <v>4.3</v>
      </c>
      <c r="J282" s="4">
        <v>1657</v>
      </c>
      <c r="K282" t="s">
        <v>6925</v>
      </c>
      <c r="L282" t="s">
        <v>6926</v>
      </c>
      <c r="M282" t="s">
        <v>6927</v>
      </c>
      <c r="N282" t="s">
        <v>6928</v>
      </c>
      <c r="O282" t="s">
        <v>1131</v>
      </c>
      <c r="P282" t="s">
        <v>1132</v>
      </c>
      <c r="Q282" t="s">
        <v>6929</v>
      </c>
      <c r="R282" t="s">
        <v>6930</v>
      </c>
    </row>
    <row r="283" spans="1:18" ht="15.6" x14ac:dyDescent="0.3">
      <c r="A283" t="s">
        <v>1133</v>
      </c>
      <c r="B283" t="s">
        <v>1134</v>
      </c>
      <c r="D283" t="s">
        <v>14</v>
      </c>
      <c r="E283">
        <v>417.44</v>
      </c>
      <c r="F283">
        <v>670</v>
      </c>
      <c r="G283" s="1">
        <v>0.38</v>
      </c>
      <c r="H283">
        <v>3.9</v>
      </c>
      <c r="J283" s="4">
        <v>523</v>
      </c>
      <c r="K283" t="s">
        <v>6931</v>
      </c>
      <c r="L283" t="s">
        <v>6932</v>
      </c>
      <c r="M283" t="s">
        <v>6933</v>
      </c>
      <c r="N283" t="s">
        <v>6934</v>
      </c>
      <c r="O283" t="s">
        <v>1135</v>
      </c>
      <c r="P283" t="s">
        <v>1136</v>
      </c>
      <c r="Q283" t="s">
        <v>6935</v>
      </c>
      <c r="R283" t="s">
        <v>6936</v>
      </c>
    </row>
    <row r="284" spans="1:18" ht="15.6" x14ac:dyDescent="0.3">
      <c r="A284" t="s">
        <v>1137</v>
      </c>
      <c r="B284" t="s">
        <v>1138</v>
      </c>
      <c r="D284" t="s">
        <v>14</v>
      </c>
      <c r="E284">
        <v>199</v>
      </c>
      <c r="F284">
        <v>999</v>
      </c>
      <c r="G284" s="1">
        <v>0.8</v>
      </c>
      <c r="H284">
        <v>3</v>
      </c>
      <c r="J284" s="4">
        <v>500</v>
      </c>
      <c r="K284" t="s">
        <v>6937</v>
      </c>
      <c r="L284" t="s">
        <v>6938</v>
      </c>
      <c r="M284" t="s">
        <v>6939</v>
      </c>
      <c r="N284" t="s">
        <v>6940</v>
      </c>
      <c r="O284" t="s">
        <v>1139</v>
      </c>
      <c r="P284" t="s">
        <v>1140</v>
      </c>
      <c r="Q284" t="s">
        <v>6941</v>
      </c>
      <c r="R284" t="s">
        <v>6942</v>
      </c>
    </row>
    <row r="285" spans="1:18" ht="15.6" x14ac:dyDescent="0.3">
      <c r="A285" t="s">
        <v>1141</v>
      </c>
      <c r="B285" t="s">
        <v>1142</v>
      </c>
      <c r="D285" t="s">
        <v>90</v>
      </c>
      <c r="E285" s="2">
        <v>47990</v>
      </c>
      <c r="F285" s="2">
        <v>79990</v>
      </c>
      <c r="G285" s="1">
        <v>0.4</v>
      </c>
      <c r="H285">
        <v>4.3</v>
      </c>
      <c r="J285" s="4">
        <v>1376</v>
      </c>
      <c r="K285" t="s">
        <v>6192</v>
      </c>
      <c r="L285" t="s">
        <v>6193</v>
      </c>
      <c r="M285" t="s">
        <v>6194</v>
      </c>
      <c r="N285" t="s">
        <v>6195</v>
      </c>
      <c r="O285" t="s">
        <v>584</v>
      </c>
      <c r="P285" t="s">
        <v>585</v>
      </c>
      <c r="Q285" t="s">
        <v>6943</v>
      </c>
      <c r="R285" t="s">
        <v>6944</v>
      </c>
    </row>
    <row r="286" spans="1:18" ht="15.6" x14ac:dyDescent="0.3">
      <c r="A286" t="s">
        <v>1143</v>
      </c>
      <c r="B286" t="s">
        <v>1144</v>
      </c>
      <c r="D286" t="s">
        <v>230</v>
      </c>
      <c r="E286">
        <v>215</v>
      </c>
      <c r="F286">
        <v>499</v>
      </c>
      <c r="G286" s="1">
        <v>0.56999999999999995</v>
      </c>
      <c r="H286">
        <v>3.5</v>
      </c>
      <c r="J286" s="4">
        <v>121</v>
      </c>
      <c r="K286" t="s">
        <v>6945</v>
      </c>
      <c r="L286" t="s">
        <v>6946</v>
      </c>
      <c r="M286" t="s">
        <v>6947</v>
      </c>
      <c r="N286" t="s">
        <v>6948</v>
      </c>
      <c r="O286" t="s">
        <v>1145</v>
      </c>
      <c r="P286" t="s">
        <v>1146</v>
      </c>
      <c r="Q286" t="s">
        <v>6949</v>
      </c>
      <c r="R286" t="s">
        <v>6950</v>
      </c>
    </row>
    <row r="287" spans="1:18" ht="15.6" x14ac:dyDescent="0.3">
      <c r="A287" t="s">
        <v>1147</v>
      </c>
      <c r="B287" t="s">
        <v>1148</v>
      </c>
      <c r="D287" t="s">
        <v>14</v>
      </c>
      <c r="E287">
        <v>99</v>
      </c>
      <c r="F287">
        <v>800</v>
      </c>
      <c r="G287" s="1">
        <v>0.88</v>
      </c>
      <c r="H287">
        <v>3.9</v>
      </c>
      <c r="J287" s="4">
        <v>1075</v>
      </c>
      <c r="K287" t="s">
        <v>6058</v>
      </c>
      <c r="L287" t="s">
        <v>5671</v>
      </c>
      <c r="M287" t="s">
        <v>5672</v>
      </c>
      <c r="N287" t="s">
        <v>5673</v>
      </c>
      <c r="O287" t="s">
        <v>173</v>
      </c>
      <c r="P287" t="s">
        <v>1149</v>
      </c>
      <c r="Q287" t="s">
        <v>6951</v>
      </c>
      <c r="R287" t="s">
        <v>6952</v>
      </c>
    </row>
    <row r="288" spans="1:18" ht="15.6" x14ac:dyDescent="0.3">
      <c r="A288" t="s">
        <v>1150</v>
      </c>
      <c r="B288" t="s">
        <v>1151</v>
      </c>
      <c r="D288" t="s">
        <v>90</v>
      </c>
      <c r="E288" s="2">
        <v>18999</v>
      </c>
      <c r="F288" s="2">
        <v>35000</v>
      </c>
      <c r="G288" s="1">
        <v>0.46</v>
      </c>
      <c r="H288">
        <v>4</v>
      </c>
      <c r="J288" s="4">
        <v>1001</v>
      </c>
      <c r="K288" t="s">
        <v>6953</v>
      </c>
      <c r="L288" t="s">
        <v>6954</v>
      </c>
      <c r="M288" t="s">
        <v>6955</v>
      </c>
      <c r="N288" t="s">
        <v>6956</v>
      </c>
      <c r="O288" t="s">
        <v>1152</v>
      </c>
      <c r="P288" t="s">
        <v>1153</v>
      </c>
      <c r="Q288" t="s">
        <v>6957</v>
      </c>
      <c r="R288" t="s">
        <v>6958</v>
      </c>
    </row>
    <row r="289" spans="1:18" ht="15.6" x14ac:dyDescent="0.3">
      <c r="A289" t="s">
        <v>1154</v>
      </c>
      <c r="B289" t="s">
        <v>1155</v>
      </c>
      <c r="D289" t="s">
        <v>14</v>
      </c>
      <c r="E289">
        <v>249</v>
      </c>
      <c r="F289">
        <v>999</v>
      </c>
      <c r="G289" s="1">
        <v>0.75</v>
      </c>
      <c r="H289">
        <v>4.3</v>
      </c>
      <c r="J289" s="4">
        <v>112</v>
      </c>
      <c r="K289" t="s">
        <v>6959</v>
      </c>
      <c r="L289" t="s">
        <v>6960</v>
      </c>
      <c r="M289" t="s">
        <v>6961</v>
      </c>
      <c r="N289" t="s">
        <v>6962</v>
      </c>
      <c r="O289" t="s">
        <v>1156</v>
      </c>
      <c r="P289" t="s">
        <v>1157</v>
      </c>
      <c r="Q289" t="s">
        <v>6963</v>
      </c>
      <c r="R289" t="s">
        <v>6964</v>
      </c>
    </row>
    <row r="290" spans="1:18" ht="15.6" x14ac:dyDescent="0.3">
      <c r="A290" t="s">
        <v>1158</v>
      </c>
      <c r="B290" t="s">
        <v>1159</v>
      </c>
      <c r="D290" t="s">
        <v>252</v>
      </c>
      <c r="E290" s="2">
        <v>7999</v>
      </c>
      <c r="F290" s="2">
        <v>15999</v>
      </c>
      <c r="G290" s="1">
        <v>0.5</v>
      </c>
      <c r="H290">
        <v>3.8</v>
      </c>
      <c r="J290" s="4">
        <v>3022</v>
      </c>
      <c r="K290" t="s">
        <v>6965</v>
      </c>
      <c r="L290" t="s">
        <v>6966</v>
      </c>
      <c r="M290" t="s">
        <v>6967</v>
      </c>
      <c r="N290" t="s">
        <v>6968</v>
      </c>
      <c r="O290" t="s">
        <v>1160</v>
      </c>
      <c r="P290" t="s">
        <v>1161</v>
      </c>
      <c r="Q290" t="s">
        <v>6969</v>
      </c>
      <c r="R290" t="s">
        <v>6970</v>
      </c>
    </row>
    <row r="291" spans="1:18" ht="15.6" x14ac:dyDescent="0.3">
      <c r="A291" t="s">
        <v>1162</v>
      </c>
      <c r="B291" t="s">
        <v>1163</v>
      </c>
      <c r="D291" t="s">
        <v>14</v>
      </c>
      <c r="E291">
        <v>649</v>
      </c>
      <c r="F291" s="2">
        <v>1600</v>
      </c>
      <c r="G291" s="1">
        <v>0.59</v>
      </c>
      <c r="H291">
        <v>4.3</v>
      </c>
      <c r="J291" s="4">
        <v>5451</v>
      </c>
      <c r="K291" t="s">
        <v>6971</v>
      </c>
      <c r="L291" t="s">
        <v>6437</v>
      </c>
      <c r="M291" t="s">
        <v>6438</v>
      </c>
      <c r="N291" t="s">
        <v>6439</v>
      </c>
      <c r="O291" t="s">
        <v>773</v>
      </c>
      <c r="P291" t="s">
        <v>774</v>
      </c>
      <c r="Q291" t="s">
        <v>6972</v>
      </c>
      <c r="R291" t="s">
        <v>6973</v>
      </c>
    </row>
    <row r="292" spans="1:18" ht="15.6" x14ac:dyDescent="0.3">
      <c r="A292" t="s">
        <v>1164</v>
      </c>
      <c r="B292" t="s">
        <v>363</v>
      </c>
      <c r="D292" t="s">
        <v>230</v>
      </c>
      <c r="E292" s="2">
        <v>1289</v>
      </c>
      <c r="F292" s="2">
        <v>2499</v>
      </c>
      <c r="G292" s="1">
        <v>0.48</v>
      </c>
      <c r="H292">
        <v>3.3</v>
      </c>
      <c r="J292" s="4">
        <v>73</v>
      </c>
      <c r="K292" t="s">
        <v>6974</v>
      </c>
      <c r="L292" t="s">
        <v>6975</v>
      </c>
      <c r="M292" t="s">
        <v>6976</v>
      </c>
      <c r="N292" t="s">
        <v>6977</v>
      </c>
      <c r="O292" t="s">
        <v>1165</v>
      </c>
      <c r="P292" t="s">
        <v>1166</v>
      </c>
      <c r="Q292" t="s">
        <v>6978</v>
      </c>
      <c r="R292" t="s">
        <v>6979</v>
      </c>
    </row>
    <row r="293" spans="1:18" ht="15.6" x14ac:dyDescent="0.3">
      <c r="A293" t="s">
        <v>1167</v>
      </c>
      <c r="B293" t="s">
        <v>1168</v>
      </c>
      <c r="D293" t="s">
        <v>70</v>
      </c>
      <c r="E293">
        <v>609</v>
      </c>
      <c r="F293" s="2">
        <v>1500</v>
      </c>
      <c r="G293" s="1">
        <v>0.59</v>
      </c>
      <c r="H293">
        <v>4.5</v>
      </c>
      <c r="J293" s="4">
        <v>1029</v>
      </c>
      <c r="K293" t="s">
        <v>6980</v>
      </c>
      <c r="L293" t="s">
        <v>6981</v>
      </c>
      <c r="M293" t="s">
        <v>6982</v>
      </c>
      <c r="N293" t="s">
        <v>6983</v>
      </c>
      <c r="O293" t="s">
        <v>1169</v>
      </c>
      <c r="P293" t="s">
        <v>1170</v>
      </c>
      <c r="Q293" t="s">
        <v>6984</v>
      </c>
      <c r="R293" t="s">
        <v>6985</v>
      </c>
    </row>
    <row r="294" spans="1:18" ht="15.6" x14ac:dyDescent="0.3">
      <c r="A294" t="s">
        <v>1171</v>
      </c>
      <c r="B294" t="s">
        <v>1172</v>
      </c>
      <c r="D294" t="s">
        <v>90</v>
      </c>
      <c r="E294" s="2">
        <v>32990</v>
      </c>
      <c r="F294" s="2">
        <v>54990</v>
      </c>
      <c r="G294" s="1">
        <v>0.4</v>
      </c>
      <c r="H294">
        <v>4.0999999999999996</v>
      </c>
      <c r="J294" s="4">
        <v>1555</v>
      </c>
      <c r="K294" t="s">
        <v>6986</v>
      </c>
      <c r="L294" t="s">
        <v>6987</v>
      </c>
      <c r="M294" t="s">
        <v>6988</v>
      </c>
      <c r="N294" t="s">
        <v>6989</v>
      </c>
      <c r="O294" t="s">
        <v>1173</v>
      </c>
      <c r="P294" t="s">
        <v>1174</v>
      </c>
      <c r="Q294" t="s">
        <v>6990</v>
      </c>
      <c r="R294" t="s">
        <v>6991</v>
      </c>
    </row>
    <row r="295" spans="1:18" ht="15.6" x14ac:dyDescent="0.3">
      <c r="A295" t="s">
        <v>1175</v>
      </c>
      <c r="B295" t="s">
        <v>1176</v>
      </c>
      <c r="D295" t="s">
        <v>70</v>
      </c>
      <c r="E295">
        <v>599</v>
      </c>
      <c r="F295" s="2">
        <v>1999</v>
      </c>
      <c r="G295" s="1">
        <v>0.7</v>
      </c>
      <c r="H295">
        <v>4.2</v>
      </c>
      <c r="J295" s="4">
        <v>47</v>
      </c>
      <c r="K295" t="s">
        <v>6992</v>
      </c>
      <c r="L295" t="s">
        <v>6993</v>
      </c>
      <c r="M295" t="s">
        <v>6994</v>
      </c>
      <c r="N295" t="s">
        <v>6995</v>
      </c>
      <c r="O295" t="s">
        <v>1177</v>
      </c>
      <c r="P295" t="s">
        <v>1178</v>
      </c>
      <c r="Q295" t="s">
        <v>6996</v>
      </c>
      <c r="R295" t="s">
        <v>6997</v>
      </c>
    </row>
    <row r="296" spans="1:18" ht="15.6" x14ac:dyDescent="0.3">
      <c r="A296" t="s">
        <v>1179</v>
      </c>
      <c r="B296" t="s">
        <v>1180</v>
      </c>
      <c r="D296" t="s">
        <v>14</v>
      </c>
      <c r="E296">
        <v>349</v>
      </c>
      <c r="F296">
        <v>899</v>
      </c>
      <c r="G296" s="1">
        <v>0.61</v>
      </c>
      <c r="H296">
        <v>4.0999999999999996</v>
      </c>
      <c r="J296" s="4">
        <v>14896</v>
      </c>
      <c r="K296" t="s">
        <v>6998</v>
      </c>
      <c r="L296" t="s">
        <v>6999</v>
      </c>
      <c r="M296" t="s">
        <v>7000</v>
      </c>
      <c r="N296" t="s">
        <v>7001</v>
      </c>
      <c r="O296" t="s">
        <v>1181</v>
      </c>
      <c r="P296" t="s">
        <v>1182</v>
      </c>
      <c r="Q296" t="s">
        <v>7002</v>
      </c>
      <c r="R296" t="s">
        <v>7003</v>
      </c>
    </row>
    <row r="297" spans="1:18" ht="15.6" x14ac:dyDescent="0.3">
      <c r="A297" t="s">
        <v>1183</v>
      </c>
      <c r="B297" t="s">
        <v>1184</v>
      </c>
      <c r="D297" t="s">
        <v>90</v>
      </c>
      <c r="E297" s="2">
        <v>29999</v>
      </c>
      <c r="F297" s="2">
        <v>50999</v>
      </c>
      <c r="G297" s="1">
        <v>0.41</v>
      </c>
      <c r="H297">
        <v>4.4000000000000004</v>
      </c>
      <c r="J297" s="4">
        <v>1712</v>
      </c>
      <c r="K297" t="s">
        <v>7004</v>
      </c>
      <c r="L297" t="s">
        <v>7005</v>
      </c>
      <c r="M297" t="s">
        <v>7006</v>
      </c>
      <c r="N297" t="s">
        <v>7007</v>
      </c>
      <c r="O297" t="s">
        <v>1185</v>
      </c>
      <c r="P297" t="s">
        <v>1186</v>
      </c>
      <c r="Q297" t="s">
        <v>7008</v>
      </c>
      <c r="R297" t="s">
        <v>7009</v>
      </c>
    </row>
    <row r="298" spans="1:18" ht="15.6" x14ac:dyDescent="0.3">
      <c r="A298" t="s">
        <v>1187</v>
      </c>
      <c r="B298" t="s">
        <v>1007</v>
      </c>
      <c r="D298" t="s">
        <v>230</v>
      </c>
      <c r="E298">
        <v>199</v>
      </c>
      <c r="F298">
        <v>399</v>
      </c>
      <c r="G298" s="1">
        <v>0.5</v>
      </c>
      <c r="H298">
        <v>4.2</v>
      </c>
      <c r="J298" s="4">
        <v>1335</v>
      </c>
      <c r="K298" t="s">
        <v>6747</v>
      </c>
      <c r="L298" t="s">
        <v>6748</v>
      </c>
      <c r="M298" t="s">
        <v>6749</v>
      </c>
      <c r="N298" t="s">
        <v>6750</v>
      </c>
      <c r="O298" t="s">
        <v>1008</v>
      </c>
      <c r="P298" t="s">
        <v>1009</v>
      </c>
      <c r="Q298" t="s">
        <v>6751</v>
      </c>
      <c r="R298" t="s">
        <v>7010</v>
      </c>
    </row>
    <row r="299" spans="1:18" ht="15.6" x14ac:dyDescent="0.3">
      <c r="A299" t="s">
        <v>1188</v>
      </c>
      <c r="B299" t="s">
        <v>1189</v>
      </c>
      <c r="D299" t="s">
        <v>230</v>
      </c>
      <c r="E299">
        <v>349</v>
      </c>
      <c r="F299">
        <v>699</v>
      </c>
      <c r="G299" s="1">
        <v>0.5</v>
      </c>
      <c r="H299">
        <v>3.9</v>
      </c>
      <c r="J299" s="4">
        <v>214</v>
      </c>
      <c r="K299" t="s">
        <v>7011</v>
      </c>
      <c r="L299" t="s">
        <v>7012</v>
      </c>
      <c r="M299" t="s">
        <v>7013</v>
      </c>
      <c r="N299" t="s">
        <v>7014</v>
      </c>
      <c r="O299" t="s">
        <v>1190</v>
      </c>
      <c r="P299" t="s">
        <v>1191</v>
      </c>
      <c r="Q299" t="s">
        <v>7015</v>
      </c>
      <c r="R299" t="s">
        <v>7016</v>
      </c>
    </row>
    <row r="300" spans="1:18" ht="15.6" x14ac:dyDescent="0.3">
      <c r="A300" t="s">
        <v>1192</v>
      </c>
      <c r="B300" t="s">
        <v>1193</v>
      </c>
      <c r="D300" t="s">
        <v>313</v>
      </c>
      <c r="E300" s="2">
        <v>1850</v>
      </c>
      <c r="F300" s="2">
        <v>4500</v>
      </c>
      <c r="G300" s="1">
        <v>0.59</v>
      </c>
      <c r="H300">
        <v>4</v>
      </c>
      <c r="J300" s="4">
        <v>184</v>
      </c>
      <c r="K300" t="s">
        <v>7017</v>
      </c>
      <c r="L300" t="s">
        <v>7018</v>
      </c>
      <c r="M300" t="s">
        <v>7019</v>
      </c>
      <c r="N300" t="s">
        <v>7020</v>
      </c>
      <c r="O300" t="s">
        <v>1194</v>
      </c>
      <c r="P300" t="s">
        <v>1195</v>
      </c>
      <c r="Q300" t="s">
        <v>7021</v>
      </c>
      <c r="R300" t="s">
        <v>7022</v>
      </c>
    </row>
    <row r="301" spans="1:18" ht="15.6" x14ac:dyDescent="0.3">
      <c r="A301" t="s">
        <v>1196</v>
      </c>
      <c r="B301" t="s">
        <v>1197</v>
      </c>
      <c r="D301" t="s">
        <v>664</v>
      </c>
      <c r="E301" s="2">
        <v>13990</v>
      </c>
      <c r="F301" s="2">
        <v>28900</v>
      </c>
      <c r="G301" s="1">
        <v>0.52</v>
      </c>
      <c r="H301">
        <v>4.5</v>
      </c>
      <c r="J301" s="4">
        <v>7</v>
      </c>
      <c r="K301" t="s">
        <v>7023</v>
      </c>
      <c r="L301" t="s">
        <v>7024</v>
      </c>
      <c r="M301" t="s">
        <v>7025</v>
      </c>
      <c r="N301" t="s">
        <v>7026</v>
      </c>
      <c r="O301" t="s">
        <v>1198</v>
      </c>
      <c r="P301" t="s">
        <v>1199</v>
      </c>
      <c r="Q301" t="s">
        <v>7027</v>
      </c>
      <c r="R301" t="s">
        <v>7028</v>
      </c>
    </row>
    <row r="302" spans="1:18" ht="15.6" x14ac:dyDescent="0.3">
      <c r="A302" t="s">
        <v>1200</v>
      </c>
      <c r="B302" t="s">
        <v>1201</v>
      </c>
      <c r="D302" t="s">
        <v>14</v>
      </c>
      <c r="E302">
        <v>129</v>
      </c>
      <c r="F302">
        <v>449</v>
      </c>
      <c r="G302" s="1">
        <v>0.71</v>
      </c>
      <c r="H302">
        <v>3.7</v>
      </c>
      <c r="J302" s="4">
        <v>41</v>
      </c>
      <c r="K302" t="s">
        <v>7029</v>
      </c>
      <c r="L302" t="s">
        <v>7030</v>
      </c>
      <c r="M302" t="s">
        <v>7031</v>
      </c>
      <c r="N302" t="s">
        <v>7032</v>
      </c>
      <c r="O302" t="s">
        <v>1202</v>
      </c>
      <c r="P302" t="s">
        <v>1203</v>
      </c>
      <c r="Q302" t="s">
        <v>7033</v>
      </c>
      <c r="R302" t="s">
        <v>7034</v>
      </c>
    </row>
    <row r="303" spans="1:18" ht="15.6" x14ac:dyDescent="0.3">
      <c r="A303" t="s">
        <v>1204</v>
      </c>
      <c r="B303" t="s">
        <v>1205</v>
      </c>
      <c r="D303" t="s">
        <v>70</v>
      </c>
      <c r="E303">
        <v>379</v>
      </c>
      <c r="F303">
        <v>999</v>
      </c>
      <c r="G303" s="1">
        <v>0.62</v>
      </c>
      <c r="H303">
        <v>4.2</v>
      </c>
      <c r="J303" s="4">
        <v>12153</v>
      </c>
      <c r="K303" t="s">
        <v>7035</v>
      </c>
      <c r="L303" t="s">
        <v>5617</v>
      </c>
      <c r="M303" t="s">
        <v>5618</v>
      </c>
      <c r="N303" t="s">
        <v>5619</v>
      </c>
      <c r="O303" t="s">
        <v>129</v>
      </c>
      <c r="P303" t="s">
        <v>130</v>
      </c>
      <c r="Q303" t="s">
        <v>7036</v>
      </c>
      <c r="R303" t="s">
        <v>7037</v>
      </c>
    </row>
    <row r="304" spans="1:18" ht="15.6" x14ac:dyDescent="0.3">
      <c r="A304" t="s">
        <v>1206</v>
      </c>
      <c r="B304" t="s">
        <v>1207</v>
      </c>
      <c r="D304" t="s">
        <v>70</v>
      </c>
      <c r="E304">
        <v>185</v>
      </c>
      <c r="F304">
        <v>499</v>
      </c>
      <c r="G304" s="1">
        <v>0.63</v>
      </c>
      <c r="H304">
        <v>4.2</v>
      </c>
      <c r="J304" s="4">
        <v>25</v>
      </c>
      <c r="K304" t="s">
        <v>7038</v>
      </c>
      <c r="L304" t="s">
        <v>7039</v>
      </c>
      <c r="M304" t="s">
        <v>7040</v>
      </c>
      <c r="N304" t="s">
        <v>7041</v>
      </c>
      <c r="O304" t="s">
        <v>1208</v>
      </c>
      <c r="P304" t="s">
        <v>1209</v>
      </c>
      <c r="Q304" t="s">
        <v>7042</v>
      </c>
      <c r="R304" t="s">
        <v>7043</v>
      </c>
    </row>
    <row r="305" spans="1:18" ht="15.6" x14ac:dyDescent="0.3">
      <c r="A305" t="s">
        <v>1210</v>
      </c>
      <c r="B305" t="s">
        <v>1211</v>
      </c>
      <c r="D305" t="s">
        <v>54</v>
      </c>
      <c r="E305">
        <v>218</v>
      </c>
      <c r="F305">
        <v>999</v>
      </c>
      <c r="G305" s="1">
        <v>0.78</v>
      </c>
      <c r="H305">
        <v>4.2</v>
      </c>
      <c r="J305" s="4">
        <v>163</v>
      </c>
      <c r="K305" t="s">
        <v>7044</v>
      </c>
      <c r="L305" t="s">
        <v>7045</v>
      </c>
      <c r="M305" t="s">
        <v>7046</v>
      </c>
      <c r="N305" t="s">
        <v>7047</v>
      </c>
      <c r="O305" t="s">
        <v>1212</v>
      </c>
      <c r="P305" t="s">
        <v>1213</v>
      </c>
      <c r="Q305" t="s">
        <v>7048</v>
      </c>
      <c r="R305" t="s">
        <v>7049</v>
      </c>
    </row>
    <row r="306" spans="1:18" ht="15.6" x14ac:dyDescent="0.3">
      <c r="A306" t="s">
        <v>1214</v>
      </c>
      <c r="B306" t="s">
        <v>1215</v>
      </c>
      <c r="D306" t="s">
        <v>14</v>
      </c>
      <c r="E306">
        <v>199</v>
      </c>
      <c r="F306">
        <v>999</v>
      </c>
      <c r="G306" s="1">
        <v>0.8</v>
      </c>
      <c r="H306">
        <v>4.3</v>
      </c>
      <c r="J306" s="4">
        <v>87</v>
      </c>
      <c r="K306" t="s">
        <v>7050</v>
      </c>
      <c r="L306" t="s">
        <v>7051</v>
      </c>
      <c r="M306" t="s">
        <v>7052</v>
      </c>
      <c r="N306" t="s">
        <v>7053</v>
      </c>
      <c r="O306" t="s">
        <v>1216</v>
      </c>
      <c r="P306" t="s">
        <v>1217</v>
      </c>
      <c r="Q306" t="s">
        <v>7054</v>
      </c>
      <c r="R306" t="s">
        <v>7055</v>
      </c>
    </row>
    <row r="307" spans="1:18" ht="15.6" x14ac:dyDescent="0.3">
      <c r="A307" t="s">
        <v>1218</v>
      </c>
      <c r="B307" t="s">
        <v>1219</v>
      </c>
      <c r="D307" t="s">
        <v>70</v>
      </c>
      <c r="E307">
        <v>499</v>
      </c>
      <c r="F307">
        <v>900</v>
      </c>
      <c r="G307" s="1">
        <v>0.45</v>
      </c>
      <c r="H307">
        <v>4.4000000000000004</v>
      </c>
      <c r="J307" s="4">
        <v>2165</v>
      </c>
      <c r="K307" t="s">
        <v>7056</v>
      </c>
      <c r="L307" t="s">
        <v>7057</v>
      </c>
      <c r="M307" t="s">
        <v>7058</v>
      </c>
      <c r="N307" t="s">
        <v>7059</v>
      </c>
      <c r="O307" t="s">
        <v>1220</v>
      </c>
      <c r="P307" t="s">
        <v>1221</v>
      </c>
      <c r="Q307" t="s">
        <v>6984</v>
      </c>
      <c r="R307" t="s">
        <v>7060</v>
      </c>
    </row>
    <row r="308" spans="1:18" ht="15.6" x14ac:dyDescent="0.3">
      <c r="A308" t="s">
        <v>1222</v>
      </c>
      <c r="B308" t="s">
        <v>1223</v>
      </c>
      <c r="D308" t="s">
        <v>90</v>
      </c>
      <c r="E308" s="2">
        <v>26999</v>
      </c>
      <c r="F308" s="2">
        <v>42999</v>
      </c>
      <c r="G308" s="1">
        <v>0.37</v>
      </c>
      <c r="H308">
        <v>4.2</v>
      </c>
      <c r="J308" s="4">
        <v>1510</v>
      </c>
      <c r="K308" t="s">
        <v>7061</v>
      </c>
      <c r="L308" t="s">
        <v>7062</v>
      </c>
      <c r="M308" t="s">
        <v>7063</v>
      </c>
      <c r="N308" t="s">
        <v>7064</v>
      </c>
      <c r="O308" t="s">
        <v>1224</v>
      </c>
      <c r="P308" t="s">
        <v>1225</v>
      </c>
      <c r="Q308" t="s">
        <v>7065</v>
      </c>
      <c r="R308" t="s">
        <v>7066</v>
      </c>
    </row>
    <row r="309" spans="1:18" ht="15.6" x14ac:dyDescent="0.3">
      <c r="A309" t="s">
        <v>1226</v>
      </c>
      <c r="B309" t="s">
        <v>1227</v>
      </c>
      <c r="D309" t="s">
        <v>313</v>
      </c>
      <c r="E309">
        <v>893</v>
      </c>
      <c r="F309" s="2">
        <v>1052</v>
      </c>
      <c r="G309" s="1">
        <v>0.15</v>
      </c>
      <c r="H309">
        <v>4.3</v>
      </c>
      <c r="J309" s="4">
        <v>106</v>
      </c>
      <c r="K309" t="s">
        <v>7067</v>
      </c>
      <c r="L309" t="s">
        <v>7068</v>
      </c>
      <c r="M309" t="s">
        <v>7069</v>
      </c>
      <c r="N309" t="s">
        <v>7070</v>
      </c>
      <c r="O309" t="s">
        <v>1228</v>
      </c>
      <c r="P309" t="s">
        <v>1229</v>
      </c>
      <c r="Q309" t="s">
        <v>7071</v>
      </c>
      <c r="R309" t="s">
        <v>7072</v>
      </c>
    </row>
    <row r="310" spans="1:18" ht="15.6" x14ac:dyDescent="0.3">
      <c r="A310" t="s">
        <v>1230</v>
      </c>
      <c r="B310" t="s">
        <v>1231</v>
      </c>
      <c r="D310" t="s">
        <v>90</v>
      </c>
      <c r="E310" s="2">
        <v>10990</v>
      </c>
      <c r="F310" s="2">
        <v>19990</v>
      </c>
      <c r="G310" s="1">
        <v>0.45</v>
      </c>
      <c r="H310">
        <v>3.7</v>
      </c>
      <c r="J310" s="4">
        <v>129</v>
      </c>
      <c r="K310" t="s">
        <v>7073</v>
      </c>
      <c r="L310" t="s">
        <v>7074</v>
      </c>
      <c r="M310" t="s">
        <v>7075</v>
      </c>
      <c r="N310" t="s">
        <v>7076</v>
      </c>
      <c r="O310" t="s">
        <v>1232</v>
      </c>
      <c r="P310" t="s">
        <v>1233</v>
      </c>
      <c r="Q310" t="s">
        <v>7077</v>
      </c>
      <c r="R310" t="s">
        <v>7078</v>
      </c>
    </row>
    <row r="311" spans="1:18" ht="15.6" x14ac:dyDescent="0.3">
      <c r="A311" t="s">
        <v>1234</v>
      </c>
      <c r="B311" t="s">
        <v>1235</v>
      </c>
      <c r="D311" t="s">
        <v>14</v>
      </c>
      <c r="E311">
        <v>379</v>
      </c>
      <c r="F311" s="2">
        <v>1099</v>
      </c>
      <c r="G311" s="1">
        <v>0.66</v>
      </c>
      <c r="H311">
        <v>4.3</v>
      </c>
      <c r="J311" s="4">
        <v>3049</v>
      </c>
      <c r="K311" t="s">
        <v>7079</v>
      </c>
      <c r="L311" t="s">
        <v>7080</v>
      </c>
      <c r="M311" t="s">
        <v>7081</v>
      </c>
      <c r="N311" t="s">
        <v>7082</v>
      </c>
      <c r="O311" t="s">
        <v>1236</v>
      </c>
      <c r="P311" t="s">
        <v>1237</v>
      </c>
      <c r="Q311" t="s">
        <v>7083</v>
      </c>
      <c r="R311" t="s">
        <v>7084</v>
      </c>
    </row>
    <row r="312" spans="1:18" ht="15.6" x14ac:dyDescent="0.3">
      <c r="A312" t="s">
        <v>1238</v>
      </c>
      <c r="B312" t="s">
        <v>1239</v>
      </c>
      <c r="D312" t="s">
        <v>90</v>
      </c>
      <c r="E312" s="2">
        <v>16999</v>
      </c>
      <c r="F312" s="2">
        <v>25999</v>
      </c>
      <c r="G312" s="1">
        <v>0.35</v>
      </c>
      <c r="H312">
        <v>4.2</v>
      </c>
      <c r="J312" s="4">
        <v>32840</v>
      </c>
      <c r="K312" t="s">
        <v>7085</v>
      </c>
      <c r="L312" t="s">
        <v>5566</v>
      </c>
      <c r="M312" t="s">
        <v>5567</v>
      </c>
      <c r="N312" t="s">
        <v>5568</v>
      </c>
      <c r="O312" t="s">
        <v>91</v>
      </c>
      <c r="P312" t="s">
        <v>92</v>
      </c>
      <c r="Q312" t="s">
        <v>7086</v>
      </c>
      <c r="R312" t="s">
        <v>7087</v>
      </c>
    </row>
    <row r="313" spans="1:18" ht="15.6" x14ac:dyDescent="0.3">
      <c r="A313" t="s">
        <v>1240</v>
      </c>
      <c r="B313" t="s">
        <v>1241</v>
      </c>
      <c r="D313" t="s">
        <v>70</v>
      </c>
      <c r="E313">
        <v>699</v>
      </c>
      <c r="F313" s="2">
        <v>1899</v>
      </c>
      <c r="G313" s="1">
        <v>0.63</v>
      </c>
      <c r="H313">
        <v>4.4000000000000004</v>
      </c>
      <c r="J313" s="4">
        <v>390</v>
      </c>
      <c r="K313" t="s">
        <v>7088</v>
      </c>
      <c r="L313" t="s">
        <v>7089</v>
      </c>
      <c r="M313" t="s">
        <v>7090</v>
      </c>
      <c r="N313" t="s">
        <v>7091</v>
      </c>
      <c r="O313" t="s">
        <v>1242</v>
      </c>
      <c r="P313" t="s">
        <v>1243</v>
      </c>
      <c r="Q313" t="s">
        <v>7092</v>
      </c>
      <c r="R313" t="s">
        <v>7093</v>
      </c>
    </row>
    <row r="314" spans="1:18" ht="15.6" x14ac:dyDescent="0.3">
      <c r="A314" t="s">
        <v>1244</v>
      </c>
      <c r="B314" t="s">
        <v>1245</v>
      </c>
      <c r="D314" t="s">
        <v>1246</v>
      </c>
      <c r="E314" s="2">
        <v>2699</v>
      </c>
      <c r="F314" s="2">
        <v>3500</v>
      </c>
      <c r="G314" s="1">
        <v>0.23</v>
      </c>
      <c r="H314">
        <v>3.5</v>
      </c>
      <c r="J314" s="4">
        <v>621</v>
      </c>
      <c r="K314" t="s">
        <v>7094</v>
      </c>
      <c r="L314" t="s">
        <v>7095</v>
      </c>
      <c r="M314" t="s">
        <v>7096</v>
      </c>
      <c r="N314" t="s">
        <v>7097</v>
      </c>
      <c r="O314" t="s">
        <v>1247</v>
      </c>
      <c r="P314" t="s">
        <v>1248</v>
      </c>
      <c r="Q314" t="s">
        <v>7098</v>
      </c>
      <c r="R314" t="s">
        <v>7099</v>
      </c>
    </row>
    <row r="315" spans="1:18" ht="15.6" x14ac:dyDescent="0.3">
      <c r="A315" t="s">
        <v>1249</v>
      </c>
      <c r="B315" t="s">
        <v>1250</v>
      </c>
      <c r="D315" t="s">
        <v>14</v>
      </c>
      <c r="E315">
        <v>129</v>
      </c>
      <c r="F315">
        <v>599</v>
      </c>
      <c r="G315" s="1">
        <v>0.78</v>
      </c>
      <c r="H315">
        <v>4.0999999999999996</v>
      </c>
      <c r="J315" s="4">
        <v>265</v>
      </c>
      <c r="K315" t="s">
        <v>7100</v>
      </c>
      <c r="L315" t="s">
        <v>7101</v>
      </c>
      <c r="M315" t="s">
        <v>7102</v>
      </c>
      <c r="N315" t="s">
        <v>7103</v>
      </c>
      <c r="O315" t="s">
        <v>1251</v>
      </c>
      <c r="P315" t="s">
        <v>1252</v>
      </c>
      <c r="Q315" t="s">
        <v>7104</v>
      </c>
      <c r="R315" t="s">
        <v>7105</v>
      </c>
    </row>
    <row r="316" spans="1:18" ht="15.6" x14ac:dyDescent="0.3">
      <c r="A316" t="s">
        <v>1253</v>
      </c>
      <c r="B316" t="s">
        <v>1254</v>
      </c>
      <c r="D316" t="s">
        <v>14</v>
      </c>
      <c r="E316">
        <v>389</v>
      </c>
      <c r="F316">
        <v>999</v>
      </c>
      <c r="G316" s="1">
        <v>0.61</v>
      </c>
      <c r="H316">
        <v>4.3</v>
      </c>
      <c r="J316" s="4">
        <v>838</v>
      </c>
      <c r="K316" t="s">
        <v>7106</v>
      </c>
      <c r="L316" t="s">
        <v>7107</v>
      </c>
      <c r="M316" t="s">
        <v>7108</v>
      </c>
      <c r="N316" t="s">
        <v>7109</v>
      </c>
      <c r="O316" t="s">
        <v>1255</v>
      </c>
      <c r="P316" t="s">
        <v>1256</v>
      </c>
      <c r="Q316" t="s">
        <v>7110</v>
      </c>
      <c r="R316" t="s">
        <v>7111</v>
      </c>
    </row>
    <row r="317" spans="1:18" ht="15.6" x14ac:dyDescent="0.3">
      <c r="A317" t="s">
        <v>1257</v>
      </c>
      <c r="B317" t="s">
        <v>1258</v>
      </c>
      <c r="D317" t="s">
        <v>230</v>
      </c>
      <c r="E317">
        <v>246</v>
      </c>
      <c r="F317">
        <v>600</v>
      </c>
      <c r="G317" s="1">
        <v>0.59</v>
      </c>
      <c r="H317">
        <v>4.2</v>
      </c>
      <c r="J317" s="4">
        <v>143</v>
      </c>
      <c r="K317" t="s">
        <v>7112</v>
      </c>
      <c r="L317" t="s">
        <v>7113</v>
      </c>
      <c r="M317" t="s">
        <v>7114</v>
      </c>
      <c r="N317" t="s">
        <v>7115</v>
      </c>
      <c r="O317" t="s">
        <v>1259</v>
      </c>
      <c r="P317" t="s">
        <v>1260</v>
      </c>
      <c r="Q317" t="s">
        <v>7116</v>
      </c>
      <c r="R317" t="s">
        <v>7117</v>
      </c>
    </row>
    <row r="318" spans="1:18" ht="15.6" x14ac:dyDescent="0.3">
      <c r="A318" t="s">
        <v>1261</v>
      </c>
      <c r="B318" t="s">
        <v>1262</v>
      </c>
      <c r="D318" t="s">
        <v>14</v>
      </c>
      <c r="E318">
        <v>299</v>
      </c>
      <c r="F318">
        <v>799</v>
      </c>
      <c r="G318" s="1">
        <v>0.63</v>
      </c>
      <c r="H318">
        <v>4</v>
      </c>
      <c r="J318" s="4">
        <v>151</v>
      </c>
      <c r="K318" t="s">
        <v>7118</v>
      </c>
      <c r="L318" t="s">
        <v>7119</v>
      </c>
      <c r="M318" t="s">
        <v>7120</v>
      </c>
      <c r="N318" t="s">
        <v>7121</v>
      </c>
      <c r="O318" t="s">
        <v>1263</v>
      </c>
      <c r="P318" t="s">
        <v>1264</v>
      </c>
      <c r="Q318" t="s">
        <v>7122</v>
      </c>
      <c r="R318" t="s">
        <v>7123</v>
      </c>
    </row>
    <row r="319" spans="1:18" ht="15.6" x14ac:dyDescent="0.3">
      <c r="A319" t="s">
        <v>1265</v>
      </c>
      <c r="B319" t="s">
        <v>1266</v>
      </c>
      <c r="D319" t="s">
        <v>230</v>
      </c>
      <c r="E319">
        <v>247</v>
      </c>
      <c r="F319">
        <v>399</v>
      </c>
      <c r="G319" s="1">
        <v>0.38</v>
      </c>
      <c r="H319">
        <v>3.9</v>
      </c>
      <c r="J319" s="4">
        <v>200</v>
      </c>
      <c r="K319" t="s">
        <v>7124</v>
      </c>
      <c r="L319" t="s">
        <v>7125</v>
      </c>
      <c r="M319" t="s">
        <v>7126</v>
      </c>
      <c r="N319" t="s">
        <v>7127</v>
      </c>
      <c r="O319" t="s">
        <v>1267</v>
      </c>
      <c r="P319" t="s">
        <v>1268</v>
      </c>
      <c r="Q319" t="s">
        <v>7128</v>
      </c>
      <c r="R319" t="s">
        <v>7129</v>
      </c>
    </row>
    <row r="320" spans="1:18" ht="15.6" x14ac:dyDescent="0.3">
      <c r="A320" t="s">
        <v>1269</v>
      </c>
      <c r="B320" t="s">
        <v>1270</v>
      </c>
      <c r="D320" t="s">
        <v>230</v>
      </c>
      <c r="E320" s="2">
        <v>1369</v>
      </c>
      <c r="F320" s="2">
        <v>2999</v>
      </c>
      <c r="G320" s="1">
        <v>0.54</v>
      </c>
      <c r="H320">
        <v>3.3</v>
      </c>
      <c r="J320" s="4">
        <v>227</v>
      </c>
      <c r="K320" t="s">
        <v>7130</v>
      </c>
      <c r="L320" t="s">
        <v>7131</v>
      </c>
      <c r="M320" t="s">
        <v>7132</v>
      </c>
      <c r="N320" t="s">
        <v>7133</v>
      </c>
      <c r="O320" t="s">
        <v>1271</v>
      </c>
      <c r="P320" t="s">
        <v>1272</v>
      </c>
      <c r="Q320" t="s">
        <v>7134</v>
      </c>
      <c r="R320" t="s">
        <v>7135</v>
      </c>
    </row>
    <row r="321" spans="1:18" ht="15.6" x14ac:dyDescent="0.3">
      <c r="A321" t="s">
        <v>1273</v>
      </c>
      <c r="B321" t="s">
        <v>1274</v>
      </c>
      <c r="D321" t="s">
        <v>230</v>
      </c>
      <c r="E321">
        <v>199</v>
      </c>
      <c r="F321">
        <v>499</v>
      </c>
      <c r="G321" s="1">
        <v>0.6</v>
      </c>
      <c r="H321">
        <v>3.8</v>
      </c>
      <c r="J321" s="4">
        <v>538</v>
      </c>
      <c r="K321" t="s">
        <v>7136</v>
      </c>
      <c r="L321" t="s">
        <v>7137</v>
      </c>
      <c r="M321" t="s">
        <v>7138</v>
      </c>
      <c r="N321" t="s">
        <v>7139</v>
      </c>
      <c r="O321" t="s">
        <v>1275</v>
      </c>
      <c r="P321" t="s">
        <v>1276</v>
      </c>
      <c r="Q321" t="s">
        <v>7140</v>
      </c>
      <c r="R321" t="s">
        <v>7141</v>
      </c>
    </row>
    <row r="322" spans="1:18" ht="15.6" x14ac:dyDescent="0.3">
      <c r="A322" t="s">
        <v>1277</v>
      </c>
      <c r="B322" t="s">
        <v>1278</v>
      </c>
      <c r="D322" t="s">
        <v>70</v>
      </c>
      <c r="E322">
        <v>299</v>
      </c>
      <c r="F322">
        <v>599</v>
      </c>
      <c r="G322" s="1">
        <v>0.5</v>
      </c>
      <c r="H322">
        <v>4</v>
      </c>
      <c r="J322" s="4">
        <v>171</v>
      </c>
      <c r="K322" t="s">
        <v>7142</v>
      </c>
      <c r="L322" t="s">
        <v>7143</v>
      </c>
      <c r="M322" t="s">
        <v>7144</v>
      </c>
      <c r="N322" t="s">
        <v>7145</v>
      </c>
      <c r="O322" t="s">
        <v>1279</v>
      </c>
      <c r="P322" t="s">
        <v>1280</v>
      </c>
      <c r="Q322" t="s">
        <v>7146</v>
      </c>
      <c r="R322" t="s">
        <v>7147</v>
      </c>
    </row>
    <row r="323" spans="1:18" ht="15.6" x14ac:dyDescent="0.3">
      <c r="A323" t="s">
        <v>1281</v>
      </c>
      <c r="B323" t="s">
        <v>1282</v>
      </c>
      <c r="D323" t="s">
        <v>90</v>
      </c>
      <c r="E323" s="2">
        <v>14999</v>
      </c>
      <c r="F323" s="2">
        <v>14999</v>
      </c>
      <c r="G323" s="1">
        <v>0</v>
      </c>
      <c r="H323">
        <v>4.3</v>
      </c>
      <c r="J323" s="4">
        <v>27508</v>
      </c>
      <c r="K323" t="s">
        <v>7148</v>
      </c>
      <c r="L323" t="s">
        <v>7149</v>
      </c>
      <c r="M323" t="s">
        <v>7150</v>
      </c>
      <c r="N323" t="s">
        <v>7151</v>
      </c>
      <c r="O323" t="s">
        <v>1283</v>
      </c>
      <c r="P323" t="s">
        <v>1284</v>
      </c>
      <c r="Q323" t="s">
        <v>7152</v>
      </c>
      <c r="R323" t="s">
        <v>7153</v>
      </c>
    </row>
    <row r="324" spans="1:18" ht="15.6" x14ac:dyDescent="0.3">
      <c r="A324" t="s">
        <v>1285</v>
      </c>
      <c r="B324" t="s">
        <v>1286</v>
      </c>
      <c r="D324" t="s">
        <v>14</v>
      </c>
      <c r="E324">
        <v>299</v>
      </c>
      <c r="F324">
        <v>699</v>
      </c>
      <c r="G324" s="1">
        <v>0.56999999999999995</v>
      </c>
      <c r="H324">
        <v>3.9</v>
      </c>
      <c r="J324" s="4">
        <v>1454</v>
      </c>
      <c r="K324" t="s">
        <v>7154</v>
      </c>
      <c r="L324" t="s">
        <v>7155</v>
      </c>
      <c r="M324" t="s">
        <v>7156</v>
      </c>
      <c r="N324" t="s">
        <v>7157</v>
      </c>
      <c r="O324" t="s">
        <v>1287</v>
      </c>
      <c r="P324" t="s">
        <v>1288</v>
      </c>
      <c r="Q324" t="s">
        <v>7158</v>
      </c>
      <c r="R324" t="s">
        <v>7159</v>
      </c>
    </row>
    <row r="325" spans="1:18" ht="15.6" x14ac:dyDescent="0.3">
      <c r="A325" t="s">
        <v>1289</v>
      </c>
      <c r="B325" t="s">
        <v>1290</v>
      </c>
      <c r="D325" t="s">
        <v>90</v>
      </c>
      <c r="E325" s="2">
        <v>24990</v>
      </c>
      <c r="F325" s="2">
        <v>51990</v>
      </c>
      <c r="G325" s="1">
        <v>0.52</v>
      </c>
      <c r="H325">
        <v>4.2</v>
      </c>
      <c r="J325" s="4">
        <v>2951</v>
      </c>
      <c r="K325" t="s">
        <v>7160</v>
      </c>
      <c r="L325" t="s">
        <v>7161</v>
      </c>
      <c r="M325" t="s">
        <v>7162</v>
      </c>
      <c r="N325" t="s">
        <v>7163</v>
      </c>
      <c r="O325" t="s">
        <v>1291</v>
      </c>
      <c r="P325" t="s">
        <v>1292</v>
      </c>
      <c r="Q325" t="s">
        <v>7164</v>
      </c>
      <c r="R325" t="s">
        <v>7165</v>
      </c>
    </row>
    <row r="326" spans="1:18" ht="15.6" x14ac:dyDescent="0.3">
      <c r="A326" t="s">
        <v>1293</v>
      </c>
      <c r="B326" t="s">
        <v>1294</v>
      </c>
      <c r="D326" t="s">
        <v>14</v>
      </c>
      <c r="E326">
        <v>249</v>
      </c>
      <c r="F326">
        <v>999</v>
      </c>
      <c r="G326" s="1">
        <v>0.75</v>
      </c>
      <c r="H326">
        <v>5</v>
      </c>
      <c r="K326" t="s">
        <v>7166</v>
      </c>
      <c r="L326" t="s">
        <v>7167</v>
      </c>
      <c r="M326" t="s">
        <v>7168</v>
      </c>
      <c r="N326" t="s">
        <v>7169</v>
      </c>
      <c r="O326" t="s">
        <v>1295</v>
      </c>
      <c r="P326" t="s">
        <v>1296</v>
      </c>
      <c r="Q326" t="s">
        <v>7170</v>
      </c>
      <c r="R326" t="s">
        <v>7171</v>
      </c>
    </row>
    <row r="327" spans="1:18" ht="15.6" x14ac:dyDescent="0.3">
      <c r="A327" t="s">
        <v>1297</v>
      </c>
      <c r="B327" t="s">
        <v>1298</v>
      </c>
      <c r="D327" t="s">
        <v>90</v>
      </c>
      <c r="E327" s="2">
        <v>61999</v>
      </c>
      <c r="F327" s="2">
        <v>69999</v>
      </c>
      <c r="G327" s="1">
        <v>0.11</v>
      </c>
      <c r="H327">
        <v>4.0999999999999996</v>
      </c>
      <c r="J327" s="4">
        <v>6753</v>
      </c>
      <c r="K327" t="s">
        <v>7172</v>
      </c>
      <c r="L327" t="s">
        <v>6602</v>
      </c>
      <c r="M327" t="s">
        <v>6603</v>
      </c>
      <c r="N327" t="s">
        <v>6604</v>
      </c>
      <c r="O327" t="s">
        <v>900</v>
      </c>
      <c r="P327" t="s">
        <v>901</v>
      </c>
      <c r="Q327" t="s">
        <v>7173</v>
      </c>
      <c r="R327" t="s">
        <v>7174</v>
      </c>
    </row>
    <row r="328" spans="1:18" ht="15.6" x14ac:dyDescent="0.3">
      <c r="A328" t="s">
        <v>1299</v>
      </c>
      <c r="B328" t="s">
        <v>1300</v>
      </c>
      <c r="D328" t="s">
        <v>90</v>
      </c>
      <c r="E328" s="2">
        <v>24499</v>
      </c>
      <c r="F328" s="2">
        <v>50000</v>
      </c>
      <c r="G328" s="1">
        <v>0.51</v>
      </c>
      <c r="H328">
        <v>3.9</v>
      </c>
      <c r="J328" s="4">
        <v>3518</v>
      </c>
      <c r="K328" t="s">
        <v>7175</v>
      </c>
      <c r="L328" t="s">
        <v>7176</v>
      </c>
      <c r="M328" t="s">
        <v>7177</v>
      </c>
      <c r="N328" t="s">
        <v>7178</v>
      </c>
      <c r="O328" t="s">
        <v>1301</v>
      </c>
      <c r="P328" t="s">
        <v>1302</v>
      </c>
      <c r="Q328" t="s">
        <v>7179</v>
      </c>
      <c r="R328" t="s">
        <v>7180</v>
      </c>
    </row>
    <row r="329" spans="1:18" ht="15.6" x14ac:dyDescent="0.3">
      <c r="A329" t="s">
        <v>1303</v>
      </c>
      <c r="B329" t="s">
        <v>1304</v>
      </c>
      <c r="D329" t="s">
        <v>90</v>
      </c>
      <c r="E329" s="2">
        <v>10499</v>
      </c>
      <c r="F329" s="2">
        <v>19499</v>
      </c>
      <c r="G329" s="1">
        <v>0.46</v>
      </c>
      <c r="H329">
        <v>4.2</v>
      </c>
      <c r="J329" s="4">
        <v>1510</v>
      </c>
      <c r="K329" t="s">
        <v>7181</v>
      </c>
      <c r="L329" t="s">
        <v>7062</v>
      </c>
      <c r="M329" t="s">
        <v>7063</v>
      </c>
      <c r="N329" t="s">
        <v>7064</v>
      </c>
      <c r="O329" t="s">
        <v>1224</v>
      </c>
      <c r="P329" t="s">
        <v>1225</v>
      </c>
      <c r="Q329" t="s">
        <v>7182</v>
      </c>
      <c r="R329" t="s">
        <v>7183</v>
      </c>
    </row>
    <row r="330" spans="1:18" ht="15.6" x14ac:dyDescent="0.3">
      <c r="A330" t="s">
        <v>1305</v>
      </c>
      <c r="B330" t="s">
        <v>1306</v>
      </c>
      <c r="D330" t="s">
        <v>14</v>
      </c>
      <c r="E330">
        <v>349</v>
      </c>
      <c r="F330">
        <v>999</v>
      </c>
      <c r="G330" s="1">
        <v>0.65</v>
      </c>
      <c r="H330">
        <v>4.3</v>
      </c>
      <c r="J330" s="4">
        <v>838</v>
      </c>
      <c r="K330" t="s">
        <v>7184</v>
      </c>
      <c r="L330" t="s">
        <v>7107</v>
      </c>
      <c r="M330" t="s">
        <v>7108</v>
      </c>
      <c r="N330" t="s">
        <v>7109</v>
      </c>
      <c r="O330" t="s">
        <v>1255</v>
      </c>
      <c r="P330" t="s">
        <v>1256</v>
      </c>
      <c r="Q330" t="s">
        <v>7185</v>
      </c>
      <c r="R330" t="s">
        <v>7186</v>
      </c>
    </row>
    <row r="331" spans="1:18" ht="15.6" x14ac:dyDescent="0.3">
      <c r="A331" t="s">
        <v>1307</v>
      </c>
      <c r="B331" t="s">
        <v>1308</v>
      </c>
      <c r="D331" t="s">
        <v>230</v>
      </c>
      <c r="E331">
        <v>197</v>
      </c>
      <c r="F331">
        <v>499</v>
      </c>
      <c r="G331" s="1">
        <v>0.61</v>
      </c>
      <c r="H331">
        <v>3.8</v>
      </c>
      <c r="J331" s="4">
        <v>136</v>
      </c>
      <c r="K331" t="s">
        <v>7187</v>
      </c>
      <c r="L331" t="s">
        <v>7188</v>
      </c>
      <c r="M331" t="s">
        <v>7189</v>
      </c>
      <c r="N331" t="s">
        <v>7190</v>
      </c>
      <c r="O331" t="s">
        <v>1309</v>
      </c>
      <c r="P331" t="s">
        <v>1310</v>
      </c>
      <c r="Q331" t="s">
        <v>7191</v>
      </c>
      <c r="R331" t="s">
        <v>7192</v>
      </c>
    </row>
    <row r="332" spans="1:18" ht="15.6" x14ac:dyDescent="0.3">
      <c r="A332" t="s">
        <v>1311</v>
      </c>
      <c r="B332" t="s">
        <v>1312</v>
      </c>
      <c r="D332" t="s">
        <v>934</v>
      </c>
      <c r="E332" s="2">
        <v>1299</v>
      </c>
      <c r="F332" s="2">
        <v>2499</v>
      </c>
      <c r="G332" s="1">
        <v>0.48</v>
      </c>
      <c r="H332">
        <v>4.3</v>
      </c>
      <c r="J332" s="4">
        <v>301</v>
      </c>
      <c r="K332" t="s">
        <v>7193</v>
      </c>
      <c r="L332" t="s">
        <v>7194</v>
      </c>
      <c r="M332" t="s">
        <v>7195</v>
      </c>
      <c r="N332" t="s">
        <v>7196</v>
      </c>
      <c r="O332" t="s">
        <v>1313</v>
      </c>
      <c r="P332" t="s">
        <v>1314</v>
      </c>
      <c r="Q332" t="s">
        <v>7197</v>
      </c>
      <c r="R332" t="s">
        <v>7198</v>
      </c>
    </row>
    <row r="333" spans="1:18" ht="15.6" x14ac:dyDescent="0.3">
      <c r="A333" t="s">
        <v>1315</v>
      </c>
      <c r="B333" t="s">
        <v>1316</v>
      </c>
      <c r="D333" t="s">
        <v>14</v>
      </c>
      <c r="E333" s="2">
        <v>1519</v>
      </c>
      <c r="F333" s="2">
        <v>1899</v>
      </c>
      <c r="G333" s="1">
        <v>0.2</v>
      </c>
      <c r="H333">
        <v>4.4000000000000004</v>
      </c>
      <c r="J333" s="4">
        <v>19763</v>
      </c>
      <c r="K333" t="s">
        <v>7199</v>
      </c>
      <c r="L333" t="s">
        <v>7200</v>
      </c>
      <c r="M333" t="s">
        <v>7201</v>
      </c>
      <c r="N333" t="s">
        <v>7202</v>
      </c>
      <c r="O333" t="s">
        <v>1317</v>
      </c>
      <c r="P333" t="s">
        <v>1318</v>
      </c>
      <c r="Q333" t="s">
        <v>7203</v>
      </c>
      <c r="R333" t="s">
        <v>7204</v>
      </c>
    </row>
    <row r="334" spans="1:18" ht="15.6" x14ac:dyDescent="0.3">
      <c r="A334" t="s">
        <v>1319</v>
      </c>
      <c r="B334" t="s">
        <v>1320</v>
      </c>
      <c r="D334" t="s">
        <v>90</v>
      </c>
      <c r="E334" s="2">
        <v>46999</v>
      </c>
      <c r="F334" s="2">
        <v>69999</v>
      </c>
      <c r="G334" s="1">
        <v>0.33</v>
      </c>
      <c r="H334">
        <v>4.3</v>
      </c>
      <c r="J334" s="4">
        <v>21252</v>
      </c>
      <c r="K334" t="s">
        <v>7205</v>
      </c>
      <c r="L334" t="s">
        <v>7206</v>
      </c>
      <c r="M334" t="s">
        <v>7207</v>
      </c>
      <c r="N334" t="s">
        <v>7208</v>
      </c>
      <c r="O334" t="s">
        <v>1321</v>
      </c>
      <c r="P334" t="s">
        <v>1322</v>
      </c>
      <c r="Q334" t="s">
        <v>7209</v>
      </c>
      <c r="R334" t="s">
        <v>7210</v>
      </c>
    </row>
    <row r="335" spans="1:18" ht="15.6" x14ac:dyDescent="0.3">
      <c r="A335" t="s">
        <v>1323</v>
      </c>
      <c r="B335" t="s">
        <v>1324</v>
      </c>
      <c r="D335" t="s">
        <v>14</v>
      </c>
      <c r="E335">
        <v>299</v>
      </c>
      <c r="F335">
        <v>799</v>
      </c>
      <c r="G335" s="1">
        <v>0.63</v>
      </c>
      <c r="H335">
        <v>4.3</v>
      </c>
      <c r="J335" s="4">
        <v>1902</v>
      </c>
      <c r="K335" t="s">
        <v>7211</v>
      </c>
      <c r="L335" t="s">
        <v>7212</v>
      </c>
      <c r="M335" t="s">
        <v>7213</v>
      </c>
      <c r="N335" t="s">
        <v>7214</v>
      </c>
      <c r="O335" t="s">
        <v>1325</v>
      </c>
      <c r="P335" t="s">
        <v>1326</v>
      </c>
      <c r="Q335" t="s">
        <v>7215</v>
      </c>
      <c r="R335" t="s">
        <v>7216</v>
      </c>
    </row>
    <row r="336" spans="1:18" ht="15.6" x14ac:dyDescent="0.3">
      <c r="A336" t="s">
        <v>1327</v>
      </c>
      <c r="B336" t="s">
        <v>1328</v>
      </c>
      <c r="D336" t="s">
        <v>1329</v>
      </c>
      <c r="E336" s="2">
        <v>1799</v>
      </c>
      <c r="F336" s="2">
        <v>19999</v>
      </c>
      <c r="G336" s="1">
        <v>0.91</v>
      </c>
      <c r="H336">
        <v>4.2</v>
      </c>
      <c r="J336" s="4">
        <v>13937</v>
      </c>
      <c r="K336" t="s">
        <v>7217</v>
      </c>
      <c r="L336" t="s">
        <v>7218</v>
      </c>
      <c r="M336" t="s">
        <v>7219</v>
      </c>
      <c r="N336" t="s">
        <v>7220</v>
      </c>
      <c r="O336" t="s">
        <v>1330</v>
      </c>
      <c r="P336" t="s">
        <v>1331</v>
      </c>
      <c r="Q336" t="s">
        <v>7221</v>
      </c>
      <c r="R336" t="s">
        <v>7222</v>
      </c>
    </row>
    <row r="337" spans="1:18" ht="15.6" x14ac:dyDescent="0.3">
      <c r="A337" t="s">
        <v>1332</v>
      </c>
      <c r="B337" t="s">
        <v>1333</v>
      </c>
      <c r="D337" t="s">
        <v>1329</v>
      </c>
      <c r="E337" s="2">
        <v>1998</v>
      </c>
      <c r="F337" s="2">
        <v>9999</v>
      </c>
      <c r="G337" s="1">
        <v>0.8</v>
      </c>
      <c r="H337">
        <v>4.3</v>
      </c>
      <c r="J337" s="4">
        <v>27696</v>
      </c>
      <c r="K337" t="s">
        <v>7223</v>
      </c>
      <c r="L337" t="s">
        <v>7224</v>
      </c>
      <c r="M337" t="s">
        <v>7225</v>
      </c>
      <c r="N337" t="s">
        <v>7226</v>
      </c>
      <c r="O337" t="s">
        <v>1334</v>
      </c>
      <c r="P337" t="s">
        <v>1335</v>
      </c>
      <c r="Q337" t="s">
        <v>7227</v>
      </c>
      <c r="R337" t="s">
        <v>7228</v>
      </c>
    </row>
    <row r="338" spans="1:18" ht="15.6" x14ac:dyDescent="0.3">
      <c r="A338" t="s">
        <v>1336</v>
      </c>
      <c r="B338" t="s">
        <v>1337</v>
      </c>
      <c r="D338" t="s">
        <v>1329</v>
      </c>
      <c r="E338" s="2">
        <v>1999</v>
      </c>
      <c r="F338" s="2">
        <v>7990</v>
      </c>
      <c r="G338" s="1">
        <v>0.75</v>
      </c>
      <c r="H338">
        <v>3.8</v>
      </c>
      <c r="J338" s="4">
        <v>17831</v>
      </c>
      <c r="K338" t="s">
        <v>7229</v>
      </c>
      <c r="L338" t="s">
        <v>7230</v>
      </c>
      <c r="M338" t="s">
        <v>7231</v>
      </c>
      <c r="N338" t="s">
        <v>7232</v>
      </c>
      <c r="O338" t="s">
        <v>1338</v>
      </c>
      <c r="P338" t="s">
        <v>1339</v>
      </c>
      <c r="Q338" t="s">
        <v>7233</v>
      </c>
      <c r="R338" t="s">
        <v>7234</v>
      </c>
    </row>
    <row r="339" spans="1:18" ht="15.6" x14ac:dyDescent="0.3">
      <c r="A339" t="s">
        <v>1340</v>
      </c>
      <c r="B339" t="s">
        <v>1341</v>
      </c>
      <c r="D339" t="s">
        <v>1342</v>
      </c>
      <c r="E339" s="2">
        <v>2049</v>
      </c>
      <c r="F339" s="2">
        <v>2199</v>
      </c>
      <c r="G339" s="1">
        <v>7.0000000000000007E-2</v>
      </c>
      <c r="H339">
        <v>4.3</v>
      </c>
      <c r="J339" s="4">
        <v>178912</v>
      </c>
      <c r="K339" t="s">
        <v>7235</v>
      </c>
      <c r="L339" t="s">
        <v>7236</v>
      </c>
      <c r="M339" t="s">
        <v>7237</v>
      </c>
      <c r="N339" t="s">
        <v>7238</v>
      </c>
      <c r="O339" t="s">
        <v>1343</v>
      </c>
      <c r="P339" t="s">
        <v>1344</v>
      </c>
      <c r="Q339" t="s">
        <v>7239</v>
      </c>
      <c r="R339" t="s">
        <v>7240</v>
      </c>
    </row>
    <row r="340" spans="1:18" ht="15.6" x14ac:dyDescent="0.3">
      <c r="A340" t="s">
        <v>1345</v>
      </c>
      <c r="B340" t="s">
        <v>1346</v>
      </c>
      <c r="D340" t="s">
        <v>1347</v>
      </c>
      <c r="E340" s="2">
        <v>6499</v>
      </c>
      <c r="F340" s="2">
        <v>8999</v>
      </c>
      <c r="G340" s="1">
        <v>0.28000000000000003</v>
      </c>
      <c r="H340">
        <v>4</v>
      </c>
      <c r="J340" s="4">
        <v>7807</v>
      </c>
      <c r="K340" t="s">
        <v>7241</v>
      </c>
      <c r="L340" t="s">
        <v>7242</v>
      </c>
      <c r="M340" t="s">
        <v>7243</v>
      </c>
      <c r="N340" t="s">
        <v>7244</v>
      </c>
      <c r="O340" t="s">
        <v>1348</v>
      </c>
      <c r="P340" t="s">
        <v>1349</v>
      </c>
      <c r="Q340" t="s">
        <v>7245</v>
      </c>
      <c r="R340" t="s">
        <v>7246</v>
      </c>
    </row>
    <row r="341" spans="1:18" ht="15.6" x14ac:dyDescent="0.3">
      <c r="A341" t="s">
        <v>1350</v>
      </c>
      <c r="B341" t="s">
        <v>1351</v>
      </c>
      <c r="D341" t="s">
        <v>1347</v>
      </c>
      <c r="E341" s="2">
        <v>28999</v>
      </c>
      <c r="F341" s="2">
        <v>28999</v>
      </c>
      <c r="G341" s="1">
        <v>0</v>
      </c>
      <c r="H341">
        <v>4.3</v>
      </c>
      <c r="J341" s="4">
        <v>17415</v>
      </c>
      <c r="K341" t="s">
        <v>7247</v>
      </c>
      <c r="L341" t="s">
        <v>7248</v>
      </c>
      <c r="M341" t="s">
        <v>7249</v>
      </c>
      <c r="N341" t="s">
        <v>7250</v>
      </c>
      <c r="O341" t="s">
        <v>1352</v>
      </c>
      <c r="P341" t="s">
        <v>1353</v>
      </c>
      <c r="Q341" t="s">
        <v>7251</v>
      </c>
      <c r="R341" t="s">
        <v>7252</v>
      </c>
    </row>
    <row r="342" spans="1:18" ht="15.6" x14ac:dyDescent="0.3">
      <c r="A342" t="s">
        <v>1354</v>
      </c>
      <c r="B342" t="s">
        <v>1355</v>
      </c>
      <c r="D342" t="s">
        <v>1347</v>
      </c>
      <c r="E342" s="2">
        <v>28999</v>
      </c>
      <c r="F342" s="2">
        <v>28999</v>
      </c>
      <c r="G342" s="1">
        <v>0</v>
      </c>
      <c r="H342">
        <v>4.3</v>
      </c>
      <c r="J342" s="4">
        <v>17415</v>
      </c>
      <c r="K342" t="s">
        <v>7253</v>
      </c>
      <c r="L342" t="s">
        <v>7248</v>
      </c>
      <c r="M342" t="s">
        <v>7249</v>
      </c>
      <c r="N342" t="s">
        <v>7250</v>
      </c>
      <c r="O342" t="s">
        <v>1352</v>
      </c>
      <c r="P342" t="s">
        <v>1353</v>
      </c>
      <c r="Q342" t="s">
        <v>7254</v>
      </c>
      <c r="R342" t="s">
        <v>7255</v>
      </c>
    </row>
    <row r="343" spans="1:18" ht="15.6" x14ac:dyDescent="0.3">
      <c r="A343" t="s">
        <v>1356</v>
      </c>
      <c r="B343" t="s">
        <v>1357</v>
      </c>
      <c r="D343" t="s">
        <v>1347</v>
      </c>
      <c r="E343" s="2">
        <v>6499</v>
      </c>
      <c r="F343" s="2">
        <v>8999</v>
      </c>
      <c r="G343" s="1">
        <v>0.28000000000000003</v>
      </c>
      <c r="H343">
        <v>4</v>
      </c>
      <c r="J343" s="4">
        <v>7807</v>
      </c>
      <c r="K343" t="s">
        <v>7241</v>
      </c>
      <c r="L343" t="s">
        <v>7242</v>
      </c>
      <c r="M343" t="s">
        <v>7243</v>
      </c>
      <c r="N343" t="s">
        <v>7244</v>
      </c>
      <c r="O343" t="s">
        <v>1348</v>
      </c>
      <c r="P343" t="s">
        <v>1349</v>
      </c>
      <c r="Q343" t="s">
        <v>7256</v>
      </c>
      <c r="R343" t="s">
        <v>7257</v>
      </c>
    </row>
    <row r="344" spans="1:18" ht="15.6" x14ac:dyDescent="0.3">
      <c r="A344" t="s">
        <v>1358</v>
      </c>
      <c r="B344" t="s">
        <v>1359</v>
      </c>
      <c r="D344" t="s">
        <v>1347</v>
      </c>
      <c r="E344" s="2">
        <v>6499</v>
      </c>
      <c r="F344" s="2">
        <v>8999</v>
      </c>
      <c r="G344" s="1">
        <v>0.28000000000000003</v>
      </c>
      <c r="H344">
        <v>4</v>
      </c>
      <c r="J344" s="4">
        <v>7807</v>
      </c>
      <c r="K344" t="s">
        <v>7241</v>
      </c>
      <c r="L344" t="s">
        <v>7242</v>
      </c>
      <c r="M344" t="s">
        <v>7243</v>
      </c>
      <c r="N344" t="s">
        <v>7244</v>
      </c>
      <c r="O344" t="s">
        <v>1348</v>
      </c>
      <c r="P344" t="s">
        <v>1349</v>
      </c>
      <c r="Q344" t="s">
        <v>7258</v>
      </c>
      <c r="R344" t="s">
        <v>7259</v>
      </c>
    </row>
    <row r="345" spans="1:18" ht="15.6" x14ac:dyDescent="0.3">
      <c r="A345" t="s">
        <v>1360</v>
      </c>
      <c r="B345" t="s">
        <v>1361</v>
      </c>
      <c r="D345" t="s">
        <v>1362</v>
      </c>
      <c r="E345">
        <v>569</v>
      </c>
      <c r="F345" s="2">
        <v>1000</v>
      </c>
      <c r="G345" s="1">
        <v>0.43</v>
      </c>
      <c r="H345">
        <v>4.4000000000000004</v>
      </c>
      <c r="J345" s="4">
        <v>67259</v>
      </c>
      <c r="K345" t="s">
        <v>7260</v>
      </c>
      <c r="L345" t="s">
        <v>7261</v>
      </c>
      <c r="M345" t="s">
        <v>7262</v>
      </c>
      <c r="N345" t="s">
        <v>7263</v>
      </c>
      <c r="O345" t="s">
        <v>1363</v>
      </c>
      <c r="P345" t="s">
        <v>1364</v>
      </c>
      <c r="Q345" t="s">
        <v>7264</v>
      </c>
      <c r="R345" t="s">
        <v>7265</v>
      </c>
    </row>
    <row r="346" spans="1:18" ht="15.6" x14ac:dyDescent="0.3">
      <c r="A346" t="s">
        <v>1365</v>
      </c>
      <c r="B346" t="s">
        <v>1366</v>
      </c>
      <c r="D346" t="s">
        <v>1329</v>
      </c>
      <c r="E346" s="2">
        <v>1898</v>
      </c>
      <c r="F346" s="2">
        <v>4999</v>
      </c>
      <c r="G346" s="1">
        <v>0.62</v>
      </c>
      <c r="H346">
        <v>4.0999999999999996</v>
      </c>
      <c r="J346" s="4">
        <v>10689</v>
      </c>
      <c r="K346" t="s">
        <v>7266</v>
      </c>
      <c r="L346" t="s">
        <v>7267</v>
      </c>
      <c r="M346" t="s">
        <v>7268</v>
      </c>
      <c r="N346" t="s">
        <v>7269</v>
      </c>
      <c r="O346" t="s">
        <v>1367</v>
      </c>
      <c r="P346" t="s">
        <v>1368</v>
      </c>
      <c r="Q346" t="s">
        <v>7270</v>
      </c>
      <c r="R346" t="s">
        <v>7271</v>
      </c>
    </row>
    <row r="347" spans="1:18" ht="15.6" x14ac:dyDescent="0.3">
      <c r="A347" t="s">
        <v>1369</v>
      </c>
      <c r="B347" t="s">
        <v>1370</v>
      </c>
      <c r="D347" t="s">
        <v>1371</v>
      </c>
      <c r="E347" s="2">
        <v>1299</v>
      </c>
      <c r="F347" s="2">
        <v>1599</v>
      </c>
      <c r="G347" s="1">
        <v>0.19</v>
      </c>
      <c r="H347">
        <v>4</v>
      </c>
      <c r="J347" s="4">
        <v>128311</v>
      </c>
      <c r="K347" t="s">
        <v>7272</v>
      </c>
      <c r="L347" t="s">
        <v>7273</v>
      </c>
      <c r="M347" t="s">
        <v>7274</v>
      </c>
      <c r="N347" t="s">
        <v>7275</v>
      </c>
      <c r="O347" t="s">
        <v>1372</v>
      </c>
      <c r="P347" t="s">
        <v>1373</v>
      </c>
      <c r="Q347" t="s">
        <v>7276</v>
      </c>
      <c r="R347" t="s">
        <v>7277</v>
      </c>
    </row>
    <row r="348" spans="1:18" ht="15.6" x14ac:dyDescent="0.3">
      <c r="A348" t="s">
        <v>1374</v>
      </c>
      <c r="B348" t="s">
        <v>1375</v>
      </c>
      <c r="D348" t="s">
        <v>1329</v>
      </c>
      <c r="E348" s="2">
        <v>1499</v>
      </c>
      <c r="F348" s="2">
        <v>6990</v>
      </c>
      <c r="G348" s="1">
        <v>0.79</v>
      </c>
      <c r="H348">
        <v>3.9</v>
      </c>
      <c r="J348" s="4">
        <v>21796</v>
      </c>
      <c r="K348" t="s">
        <v>7278</v>
      </c>
      <c r="L348" t="s">
        <v>7279</v>
      </c>
      <c r="M348" t="s">
        <v>7280</v>
      </c>
      <c r="N348" t="s">
        <v>7281</v>
      </c>
      <c r="O348" t="s">
        <v>1376</v>
      </c>
      <c r="P348" t="s">
        <v>1377</v>
      </c>
      <c r="Q348" t="s">
        <v>7282</v>
      </c>
      <c r="R348" t="s">
        <v>7283</v>
      </c>
    </row>
    <row r="349" spans="1:18" ht="15.6" x14ac:dyDescent="0.3">
      <c r="A349" t="s">
        <v>1378</v>
      </c>
      <c r="B349" t="s">
        <v>1379</v>
      </c>
      <c r="D349" t="s">
        <v>1380</v>
      </c>
      <c r="E349">
        <v>599</v>
      </c>
      <c r="F349">
        <v>999</v>
      </c>
      <c r="G349" s="1">
        <v>0.4</v>
      </c>
      <c r="H349">
        <v>4.0999999999999996</v>
      </c>
      <c r="J349" s="4">
        <v>192590</v>
      </c>
      <c r="K349" t="s">
        <v>7284</v>
      </c>
      <c r="L349" t="s">
        <v>7285</v>
      </c>
      <c r="M349" t="s">
        <v>7286</v>
      </c>
      <c r="N349" t="s">
        <v>7287</v>
      </c>
      <c r="O349" t="s">
        <v>1381</v>
      </c>
      <c r="P349" t="s">
        <v>1382</v>
      </c>
      <c r="Q349" t="s">
        <v>7288</v>
      </c>
      <c r="R349" t="s">
        <v>7289</v>
      </c>
    </row>
    <row r="350" spans="1:18" ht="15.6" x14ac:dyDescent="0.3">
      <c r="A350" t="s">
        <v>1383</v>
      </c>
      <c r="B350" t="s">
        <v>1384</v>
      </c>
      <c r="D350" t="s">
        <v>1347</v>
      </c>
      <c r="E350" s="2">
        <v>9499</v>
      </c>
      <c r="F350" s="2">
        <v>11999</v>
      </c>
      <c r="G350" s="1">
        <v>0.21</v>
      </c>
      <c r="H350">
        <v>4.2</v>
      </c>
      <c r="J350" s="4">
        <v>284</v>
      </c>
      <c r="K350" t="s">
        <v>7290</v>
      </c>
      <c r="L350" t="s">
        <v>7291</v>
      </c>
      <c r="M350" t="s">
        <v>7292</v>
      </c>
      <c r="N350" t="s">
        <v>7293</v>
      </c>
      <c r="O350" t="s">
        <v>1385</v>
      </c>
      <c r="P350" t="s">
        <v>1386</v>
      </c>
      <c r="Q350" t="s">
        <v>7294</v>
      </c>
      <c r="R350" t="s">
        <v>7295</v>
      </c>
    </row>
    <row r="351" spans="1:18" ht="15.6" x14ac:dyDescent="0.3">
      <c r="A351" t="s">
        <v>1387</v>
      </c>
      <c r="B351" t="s">
        <v>1388</v>
      </c>
      <c r="D351" t="s">
        <v>1380</v>
      </c>
      <c r="E351">
        <v>599</v>
      </c>
      <c r="F351" s="2">
        <v>2499</v>
      </c>
      <c r="G351" s="1">
        <v>0.76</v>
      </c>
      <c r="H351">
        <v>3.9</v>
      </c>
      <c r="J351" s="4">
        <v>58162</v>
      </c>
      <c r="K351" t="s">
        <v>7296</v>
      </c>
      <c r="L351" t="s">
        <v>7297</v>
      </c>
      <c r="M351" t="s">
        <v>7298</v>
      </c>
      <c r="N351" t="s">
        <v>7299</v>
      </c>
      <c r="O351" t="s">
        <v>1389</v>
      </c>
      <c r="P351" t="s">
        <v>1390</v>
      </c>
      <c r="Q351" t="s">
        <v>7300</v>
      </c>
      <c r="R351" t="s">
        <v>7301</v>
      </c>
    </row>
    <row r="352" spans="1:18" ht="15.6" x14ac:dyDescent="0.3">
      <c r="A352" t="s">
        <v>1391</v>
      </c>
      <c r="B352" t="s">
        <v>1392</v>
      </c>
      <c r="D352" t="s">
        <v>1347</v>
      </c>
      <c r="E352" s="2">
        <v>8999</v>
      </c>
      <c r="F352" s="2">
        <v>11999</v>
      </c>
      <c r="G352" s="1">
        <v>0.25</v>
      </c>
      <c r="H352">
        <v>4</v>
      </c>
      <c r="J352" s="4">
        <v>12796</v>
      </c>
      <c r="K352" t="s">
        <v>7302</v>
      </c>
      <c r="L352" t="s">
        <v>7303</v>
      </c>
      <c r="M352" t="s">
        <v>7304</v>
      </c>
      <c r="N352" t="s">
        <v>7305</v>
      </c>
      <c r="O352" t="s">
        <v>1393</v>
      </c>
      <c r="P352" t="s">
        <v>1394</v>
      </c>
      <c r="Q352" t="s">
        <v>7306</v>
      </c>
      <c r="R352" t="s">
        <v>7307</v>
      </c>
    </row>
    <row r="353" spans="1:18" ht="15.6" x14ac:dyDescent="0.3">
      <c r="A353" t="s">
        <v>1395</v>
      </c>
      <c r="B353" t="s">
        <v>1396</v>
      </c>
      <c r="D353" t="s">
        <v>1397</v>
      </c>
      <c r="E353">
        <v>349</v>
      </c>
      <c r="F353" s="2">
        <v>1299</v>
      </c>
      <c r="G353" s="1">
        <v>0.73</v>
      </c>
      <c r="H353">
        <v>4</v>
      </c>
      <c r="J353" s="4">
        <v>14282</v>
      </c>
      <c r="K353" t="s">
        <v>7308</v>
      </c>
      <c r="L353" t="s">
        <v>7309</v>
      </c>
      <c r="M353" t="s">
        <v>7310</v>
      </c>
      <c r="N353" t="s">
        <v>7311</v>
      </c>
      <c r="O353" t="s">
        <v>1398</v>
      </c>
      <c r="P353" t="s">
        <v>1399</v>
      </c>
      <c r="Q353" t="s">
        <v>7312</v>
      </c>
      <c r="R353" t="s">
        <v>7313</v>
      </c>
    </row>
    <row r="354" spans="1:18" ht="15.6" x14ac:dyDescent="0.3">
      <c r="A354" t="s">
        <v>1400</v>
      </c>
      <c r="B354" t="s">
        <v>1401</v>
      </c>
      <c r="D354" t="s">
        <v>1380</v>
      </c>
      <c r="E354">
        <v>349</v>
      </c>
      <c r="F354">
        <v>999</v>
      </c>
      <c r="G354" s="1">
        <v>0.65</v>
      </c>
      <c r="H354">
        <v>4.0999999999999996</v>
      </c>
      <c r="J354" s="4">
        <v>363713</v>
      </c>
      <c r="K354" t="s">
        <v>7314</v>
      </c>
      <c r="L354" t="s">
        <v>7315</v>
      </c>
      <c r="M354" t="s">
        <v>7316</v>
      </c>
      <c r="N354" t="s">
        <v>7317</v>
      </c>
      <c r="O354" t="s">
        <v>1402</v>
      </c>
      <c r="P354" t="s">
        <v>1403</v>
      </c>
      <c r="Q354" t="s">
        <v>7318</v>
      </c>
      <c r="R354" t="s">
        <v>7319</v>
      </c>
    </row>
    <row r="355" spans="1:18" ht="15.6" x14ac:dyDescent="0.3">
      <c r="A355" t="s">
        <v>1404</v>
      </c>
      <c r="B355" t="s">
        <v>1405</v>
      </c>
      <c r="D355" t="s">
        <v>1362</v>
      </c>
      <c r="E355">
        <v>959</v>
      </c>
      <c r="F355" s="2">
        <v>1800</v>
      </c>
      <c r="G355" s="1">
        <v>0.47</v>
      </c>
      <c r="H355">
        <v>4.4000000000000004</v>
      </c>
      <c r="J355" s="4">
        <v>67259</v>
      </c>
      <c r="K355" t="s">
        <v>7260</v>
      </c>
      <c r="L355" t="s">
        <v>7261</v>
      </c>
      <c r="M355" t="s">
        <v>7262</v>
      </c>
      <c r="N355" t="s">
        <v>7263</v>
      </c>
      <c r="O355" t="s">
        <v>1363</v>
      </c>
      <c r="P355" t="s">
        <v>1364</v>
      </c>
      <c r="Q355" t="s">
        <v>7320</v>
      </c>
      <c r="R355" t="s">
        <v>7321</v>
      </c>
    </row>
    <row r="356" spans="1:18" ht="15.6" x14ac:dyDescent="0.3">
      <c r="A356" t="s">
        <v>1406</v>
      </c>
      <c r="B356" t="s">
        <v>1407</v>
      </c>
      <c r="D356" t="s">
        <v>1347</v>
      </c>
      <c r="E356" s="2">
        <v>9499</v>
      </c>
      <c r="F356" s="2">
        <v>11999</v>
      </c>
      <c r="G356" s="1">
        <v>0.21</v>
      </c>
      <c r="H356">
        <v>4.2</v>
      </c>
      <c r="J356" s="4">
        <v>284</v>
      </c>
      <c r="K356" t="s">
        <v>7290</v>
      </c>
      <c r="L356" t="s">
        <v>7291</v>
      </c>
      <c r="M356" t="s">
        <v>7292</v>
      </c>
      <c r="N356" t="s">
        <v>7293</v>
      </c>
      <c r="O356" t="s">
        <v>1385</v>
      </c>
      <c r="P356" t="s">
        <v>1386</v>
      </c>
      <c r="Q356" t="s">
        <v>7322</v>
      </c>
      <c r="R356" t="s">
        <v>7323</v>
      </c>
    </row>
    <row r="357" spans="1:18" ht="15.6" x14ac:dyDescent="0.3">
      <c r="A357" t="s">
        <v>1408</v>
      </c>
      <c r="B357" t="s">
        <v>1409</v>
      </c>
      <c r="D357" t="s">
        <v>1342</v>
      </c>
      <c r="E357" s="2">
        <v>1499</v>
      </c>
      <c r="F357" s="2">
        <v>2499</v>
      </c>
      <c r="G357" s="1">
        <v>0.4</v>
      </c>
      <c r="H357">
        <v>4.3</v>
      </c>
      <c r="J357" s="4">
        <v>15970</v>
      </c>
      <c r="K357" t="s">
        <v>7324</v>
      </c>
      <c r="L357" t="s">
        <v>7325</v>
      </c>
      <c r="M357" t="s">
        <v>7326</v>
      </c>
      <c r="N357" t="s">
        <v>7327</v>
      </c>
      <c r="O357" t="s">
        <v>1410</v>
      </c>
      <c r="P357" t="s">
        <v>1411</v>
      </c>
      <c r="Q357" t="s">
        <v>7328</v>
      </c>
      <c r="R357" t="s">
        <v>7329</v>
      </c>
    </row>
    <row r="358" spans="1:18" ht="15.6" x14ac:dyDescent="0.3">
      <c r="A358" t="s">
        <v>1412</v>
      </c>
      <c r="B358" t="s">
        <v>1413</v>
      </c>
      <c r="D358" t="s">
        <v>1342</v>
      </c>
      <c r="E358" s="2">
        <v>1149</v>
      </c>
      <c r="F358" s="2">
        <v>2199</v>
      </c>
      <c r="G358" s="1">
        <v>0.48</v>
      </c>
      <c r="H358">
        <v>4.3</v>
      </c>
      <c r="J358" s="4">
        <v>178912</v>
      </c>
      <c r="K358" t="s">
        <v>7330</v>
      </c>
      <c r="L358" t="s">
        <v>7236</v>
      </c>
      <c r="M358" t="s">
        <v>7237</v>
      </c>
      <c r="N358" t="s">
        <v>7238</v>
      </c>
      <c r="O358" t="s">
        <v>1343</v>
      </c>
      <c r="P358" t="s">
        <v>1344</v>
      </c>
      <c r="Q358" t="s">
        <v>7331</v>
      </c>
      <c r="R358" t="s">
        <v>7332</v>
      </c>
    </row>
    <row r="359" spans="1:18" ht="15.6" x14ac:dyDescent="0.3">
      <c r="A359" t="s">
        <v>1414</v>
      </c>
      <c r="B359" t="s">
        <v>1415</v>
      </c>
      <c r="D359" t="s">
        <v>1416</v>
      </c>
      <c r="E359">
        <v>349</v>
      </c>
      <c r="F359">
        <v>999</v>
      </c>
      <c r="G359" s="1">
        <v>0.65</v>
      </c>
      <c r="H359">
        <v>3.9</v>
      </c>
      <c r="J359" s="4">
        <v>46399</v>
      </c>
      <c r="K359" t="s">
        <v>7333</v>
      </c>
      <c r="L359" t="s">
        <v>7334</v>
      </c>
      <c r="M359" t="s">
        <v>7335</v>
      </c>
      <c r="N359" t="s">
        <v>7336</v>
      </c>
      <c r="O359" t="s">
        <v>1417</v>
      </c>
      <c r="P359" t="s">
        <v>1418</v>
      </c>
      <c r="Q359" t="s">
        <v>7337</v>
      </c>
      <c r="R359" t="s">
        <v>7338</v>
      </c>
    </row>
    <row r="360" spans="1:18" ht="15.6" x14ac:dyDescent="0.3">
      <c r="A360" t="s">
        <v>1419</v>
      </c>
      <c r="B360" t="s">
        <v>1420</v>
      </c>
      <c r="D360" t="s">
        <v>1421</v>
      </c>
      <c r="E360" s="2">
        <v>1219</v>
      </c>
      <c r="F360" s="2">
        <v>1699</v>
      </c>
      <c r="G360" s="1">
        <v>0.28000000000000003</v>
      </c>
      <c r="H360">
        <v>4.4000000000000004</v>
      </c>
      <c r="J360" s="4">
        <v>8891</v>
      </c>
      <c r="K360" t="s">
        <v>7339</v>
      </c>
      <c r="L360" t="s">
        <v>7340</v>
      </c>
      <c r="M360" t="s">
        <v>7341</v>
      </c>
      <c r="N360" t="s">
        <v>7342</v>
      </c>
      <c r="O360" t="s">
        <v>1422</v>
      </c>
      <c r="P360" t="s">
        <v>1423</v>
      </c>
      <c r="Q360" t="s">
        <v>7343</v>
      </c>
      <c r="R360" t="s">
        <v>7344</v>
      </c>
    </row>
    <row r="361" spans="1:18" ht="15.6" x14ac:dyDescent="0.3">
      <c r="A361" t="s">
        <v>1424</v>
      </c>
      <c r="B361" t="s">
        <v>1425</v>
      </c>
      <c r="D361" t="s">
        <v>1329</v>
      </c>
      <c r="E361" s="2">
        <v>1599</v>
      </c>
      <c r="F361" s="2">
        <v>3999</v>
      </c>
      <c r="G361" s="1">
        <v>0.6</v>
      </c>
      <c r="H361">
        <v>4</v>
      </c>
      <c r="J361" s="4">
        <v>30254</v>
      </c>
      <c r="K361" t="s">
        <v>7345</v>
      </c>
      <c r="L361" t="s">
        <v>7346</v>
      </c>
      <c r="M361" t="s">
        <v>7347</v>
      </c>
      <c r="N361" t="s">
        <v>7348</v>
      </c>
      <c r="O361" t="s">
        <v>1426</v>
      </c>
      <c r="P361" t="s">
        <v>1427</v>
      </c>
      <c r="Q361" t="s">
        <v>7349</v>
      </c>
      <c r="R361" t="s">
        <v>7350</v>
      </c>
    </row>
    <row r="362" spans="1:18" ht="15.6" x14ac:dyDescent="0.3">
      <c r="A362" t="s">
        <v>1428</v>
      </c>
      <c r="B362" t="s">
        <v>1429</v>
      </c>
      <c r="D362" t="s">
        <v>1329</v>
      </c>
      <c r="E362" s="2">
        <v>1499</v>
      </c>
      <c r="F362" s="2">
        <v>7999</v>
      </c>
      <c r="G362" s="1">
        <v>0.81</v>
      </c>
      <c r="H362">
        <v>4.2</v>
      </c>
      <c r="J362" s="4">
        <v>22636</v>
      </c>
      <c r="K362" t="s">
        <v>7351</v>
      </c>
      <c r="L362" t="s">
        <v>7352</v>
      </c>
      <c r="M362" t="s">
        <v>7353</v>
      </c>
      <c r="N362" t="s">
        <v>7354</v>
      </c>
      <c r="O362" t="s">
        <v>1430</v>
      </c>
      <c r="P362" t="s">
        <v>1431</v>
      </c>
      <c r="Q362" t="s">
        <v>7355</v>
      </c>
      <c r="R362" t="s">
        <v>7356</v>
      </c>
    </row>
    <row r="363" spans="1:18" ht="15.6" x14ac:dyDescent="0.3">
      <c r="A363" t="s">
        <v>1432</v>
      </c>
      <c r="B363" t="s">
        <v>1433</v>
      </c>
      <c r="D363" t="s">
        <v>1347</v>
      </c>
      <c r="E363" s="2">
        <v>18499</v>
      </c>
      <c r="F363" s="2">
        <v>25999</v>
      </c>
      <c r="G363" s="1">
        <v>0.28999999999999998</v>
      </c>
      <c r="H363">
        <v>4.0999999999999996</v>
      </c>
      <c r="J363" s="4">
        <v>22318</v>
      </c>
      <c r="K363" t="s">
        <v>7357</v>
      </c>
      <c r="L363" t="s">
        <v>7358</v>
      </c>
      <c r="M363" t="s">
        <v>7359</v>
      </c>
      <c r="N363" t="s">
        <v>7360</v>
      </c>
      <c r="O363" t="s">
        <v>1434</v>
      </c>
      <c r="P363" t="s">
        <v>1435</v>
      </c>
      <c r="Q363" t="s">
        <v>7361</v>
      </c>
      <c r="R363" t="s">
        <v>7362</v>
      </c>
    </row>
    <row r="364" spans="1:18" ht="15.6" x14ac:dyDescent="0.3">
      <c r="A364" t="s">
        <v>1436</v>
      </c>
      <c r="B364" t="s">
        <v>1437</v>
      </c>
      <c r="D364" t="s">
        <v>1362</v>
      </c>
      <c r="E364">
        <v>369</v>
      </c>
      <c r="F364">
        <v>700</v>
      </c>
      <c r="G364" s="1">
        <v>0.47</v>
      </c>
      <c r="H364">
        <v>4.4000000000000004</v>
      </c>
      <c r="J364" s="4">
        <v>67259</v>
      </c>
      <c r="K364" t="s">
        <v>7363</v>
      </c>
      <c r="L364" t="s">
        <v>7261</v>
      </c>
      <c r="M364" t="s">
        <v>7262</v>
      </c>
      <c r="N364" t="s">
        <v>7263</v>
      </c>
      <c r="O364" t="s">
        <v>1363</v>
      </c>
      <c r="P364" t="s">
        <v>1364</v>
      </c>
      <c r="Q364" t="s">
        <v>7364</v>
      </c>
      <c r="R364" t="s">
        <v>7365</v>
      </c>
    </row>
    <row r="365" spans="1:18" ht="15.6" x14ac:dyDescent="0.3">
      <c r="A365" t="s">
        <v>1438</v>
      </c>
      <c r="B365" t="s">
        <v>1439</v>
      </c>
      <c r="D365" t="s">
        <v>1347</v>
      </c>
      <c r="E365" s="2">
        <v>12999</v>
      </c>
      <c r="F365" s="2">
        <v>17999</v>
      </c>
      <c r="G365" s="1">
        <v>0.28000000000000003</v>
      </c>
      <c r="H365">
        <v>4.0999999999999996</v>
      </c>
      <c r="J365" s="4">
        <v>18998</v>
      </c>
      <c r="K365" t="s">
        <v>7366</v>
      </c>
      <c r="L365" t="s">
        <v>7367</v>
      </c>
      <c r="M365" t="s">
        <v>7368</v>
      </c>
      <c r="N365" t="s">
        <v>7369</v>
      </c>
      <c r="O365" t="s">
        <v>1440</v>
      </c>
      <c r="P365" t="s">
        <v>1441</v>
      </c>
      <c r="Q365" t="s">
        <v>7370</v>
      </c>
      <c r="R365" t="s">
        <v>7371</v>
      </c>
    </row>
    <row r="366" spans="1:18" ht="15.6" x14ac:dyDescent="0.3">
      <c r="A366" t="s">
        <v>1442</v>
      </c>
      <c r="B366" t="s">
        <v>1328</v>
      </c>
      <c r="D366" t="s">
        <v>1329</v>
      </c>
      <c r="E366" s="2">
        <v>1799</v>
      </c>
      <c r="F366" s="2">
        <v>19999</v>
      </c>
      <c r="G366" s="1">
        <v>0.91</v>
      </c>
      <c r="H366">
        <v>4.2</v>
      </c>
      <c r="J366" s="4">
        <v>13937</v>
      </c>
      <c r="K366" t="s">
        <v>7372</v>
      </c>
      <c r="L366" t="s">
        <v>7218</v>
      </c>
      <c r="M366" t="s">
        <v>7219</v>
      </c>
      <c r="N366" t="s">
        <v>7220</v>
      </c>
      <c r="O366" t="s">
        <v>1330</v>
      </c>
      <c r="P366" t="s">
        <v>1331</v>
      </c>
      <c r="Q366" t="s">
        <v>7373</v>
      </c>
      <c r="R366" t="s">
        <v>7374</v>
      </c>
    </row>
    <row r="367" spans="1:18" ht="15.6" x14ac:dyDescent="0.3">
      <c r="A367" t="s">
        <v>1443</v>
      </c>
      <c r="B367" t="s">
        <v>1444</v>
      </c>
      <c r="D367" t="s">
        <v>1329</v>
      </c>
      <c r="E367" s="2">
        <v>2199</v>
      </c>
      <c r="F367" s="2">
        <v>9999</v>
      </c>
      <c r="G367" s="1">
        <v>0.78</v>
      </c>
      <c r="H367">
        <v>4.2</v>
      </c>
      <c r="J367" s="4">
        <v>29471</v>
      </c>
      <c r="K367" t="s">
        <v>7375</v>
      </c>
      <c r="L367" t="s">
        <v>7376</v>
      </c>
      <c r="M367" t="s">
        <v>7377</v>
      </c>
      <c r="N367" t="s">
        <v>7378</v>
      </c>
      <c r="O367" t="s">
        <v>1445</v>
      </c>
      <c r="P367" t="s">
        <v>1446</v>
      </c>
      <c r="Q367" t="s">
        <v>7379</v>
      </c>
      <c r="R367" t="s">
        <v>7380</v>
      </c>
    </row>
    <row r="368" spans="1:18" ht="15.6" x14ac:dyDescent="0.3">
      <c r="A368" t="s">
        <v>1447</v>
      </c>
      <c r="B368" t="s">
        <v>1448</v>
      </c>
      <c r="D368" t="s">
        <v>1347</v>
      </c>
      <c r="E368" s="2">
        <v>16999</v>
      </c>
      <c r="F368" s="2">
        <v>24999</v>
      </c>
      <c r="G368" s="1">
        <v>0.32</v>
      </c>
      <c r="H368">
        <v>4.0999999999999996</v>
      </c>
      <c r="J368" s="4">
        <v>22318</v>
      </c>
      <c r="K368" t="s">
        <v>7381</v>
      </c>
      <c r="L368" t="s">
        <v>7358</v>
      </c>
      <c r="M368" t="s">
        <v>7359</v>
      </c>
      <c r="N368" t="s">
        <v>7360</v>
      </c>
      <c r="O368" t="s">
        <v>1434</v>
      </c>
      <c r="P368" t="s">
        <v>1435</v>
      </c>
      <c r="Q368" t="s">
        <v>7382</v>
      </c>
      <c r="R368" t="s">
        <v>7383</v>
      </c>
    </row>
    <row r="369" spans="1:18" ht="15.6" x14ac:dyDescent="0.3">
      <c r="A369" t="s">
        <v>1449</v>
      </c>
      <c r="B369" t="s">
        <v>1450</v>
      </c>
      <c r="D369" t="s">
        <v>1347</v>
      </c>
      <c r="E369" s="2">
        <v>16499</v>
      </c>
      <c r="F369" s="2">
        <v>20999</v>
      </c>
      <c r="G369" s="1">
        <v>0.21</v>
      </c>
      <c r="H369">
        <v>4</v>
      </c>
      <c r="J369" s="4">
        <v>21350</v>
      </c>
      <c r="K369" t="s">
        <v>7384</v>
      </c>
      <c r="L369" t="s">
        <v>7385</v>
      </c>
      <c r="M369" t="s">
        <v>7386</v>
      </c>
      <c r="N369" t="s">
        <v>7387</v>
      </c>
      <c r="O369" t="s">
        <v>1451</v>
      </c>
      <c r="P369" t="s">
        <v>1452</v>
      </c>
      <c r="Q369" t="s">
        <v>7388</v>
      </c>
      <c r="R369" t="s">
        <v>7389</v>
      </c>
    </row>
    <row r="370" spans="1:18" ht="15.6" x14ac:dyDescent="0.3">
      <c r="A370" t="s">
        <v>1453</v>
      </c>
      <c r="B370" t="s">
        <v>1328</v>
      </c>
      <c r="D370" t="s">
        <v>1329</v>
      </c>
      <c r="E370" s="2">
        <v>1799</v>
      </c>
      <c r="F370" s="2">
        <v>19999</v>
      </c>
      <c r="G370" s="1">
        <v>0.91</v>
      </c>
      <c r="H370">
        <v>4.2</v>
      </c>
      <c r="J370" s="4">
        <v>13937</v>
      </c>
      <c r="K370" t="s">
        <v>7372</v>
      </c>
      <c r="L370" t="s">
        <v>7218</v>
      </c>
      <c r="M370" t="s">
        <v>7219</v>
      </c>
      <c r="N370" t="s">
        <v>7220</v>
      </c>
      <c r="O370" t="s">
        <v>1330</v>
      </c>
      <c r="P370" t="s">
        <v>1331</v>
      </c>
      <c r="Q370" t="s">
        <v>7390</v>
      </c>
      <c r="R370" t="s">
        <v>7391</v>
      </c>
    </row>
    <row r="371" spans="1:18" ht="15.6" x14ac:dyDescent="0.3">
      <c r="A371" t="s">
        <v>11</v>
      </c>
      <c r="B371" t="s">
        <v>12</v>
      </c>
      <c r="D371" t="s">
        <v>14</v>
      </c>
      <c r="E371">
        <v>399</v>
      </c>
      <c r="F371" s="2">
        <v>1099</v>
      </c>
      <c r="G371" s="1">
        <v>0.64</v>
      </c>
      <c r="H371">
        <v>4.2</v>
      </c>
      <c r="J371" s="4">
        <v>24270</v>
      </c>
      <c r="K371" t="s">
        <v>5476</v>
      </c>
      <c r="L371" t="s">
        <v>5477</v>
      </c>
      <c r="M371" t="s">
        <v>5478</v>
      </c>
      <c r="N371" t="s">
        <v>5479</v>
      </c>
      <c r="O371" t="s">
        <v>15</v>
      </c>
      <c r="P371" t="s">
        <v>402</v>
      </c>
      <c r="Q371" t="s">
        <v>7392</v>
      </c>
      <c r="R371" t="s">
        <v>7393</v>
      </c>
    </row>
    <row r="372" spans="1:18" ht="15.6" x14ac:dyDescent="0.3">
      <c r="A372" t="s">
        <v>1454</v>
      </c>
      <c r="B372" t="s">
        <v>1455</v>
      </c>
      <c r="D372" t="s">
        <v>1347</v>
      </c>
      <c r="E372" s="2">
        <v>8499</v>
      </c>
      <c r="F372" s="2">
        <v>10999</v>
      </c>
      <c r="G372" s="1">
        <v>0.23</v>
      </c>
      <c r="H372">
        <v>4.0999999999999996</v>
      </c>
      <c r="J372" s="4">
        <v>313836</v>
      </c>
      <c r="K372" t="s">
        <v>7394</v>
      </c>
      <c r="L372" t="s">
        <v>7395</v>
      </c>
      <c r="M372" t="s">
        <v>7396</v>
      </c>
      <c r="N372" t="s">
        <v>7397</v>
      </c>
      <c r="O372" t="s">
        <v>1456</v>
      </c>
      <c r="P372" t="s">
        <v>1457</v>
      </c>
      <c r="Q372" t="s">
        <v>7398</v>
      </c>
      <c r="R372" t="s">
        <v>7399</v>
      </c>
    </row>
    <row r="373" spans="1:18" ht="15.6" x14ac:dyDescent="0.3">
      <c r="A373" t="s">
        <v>1458</v>
      </c>
      <c r="B373" t="s">
        <v>1459</v>
      </c>
      <c r="D373" t="s">
        <v>1347</v>
      </c>
      <c r="E373" s="2">
        <v>6499</v>
      </c>
      <c r="F373" s="2">
        <v>8499</v>
      </c>
      <c r="G373" s="1">
        <v>0.24</v>
      </c>
      <c r="H373">
        <v>4.0999999999999996</v>
      </c>
      <c r="J373" s="4">
        <v>313836</v>
      </c>
      <c r="K373" t="s">
        <v>7400</v>
      </c>
      <c r="L373" t="s">
        <v>7395</v>
      </c>
      <c r="M373" t="s">
        <v>7396</v>
      </c>
      <c r="N373" t="s">
        <v>7397</v>
      </c>
      <c r="O373" t="s">
        <v>1456</v>
      </c>
      <c r="P373" t="s">
        <v>1457</v>
      </c>
      <c r="Q373" t="s">
        <v>7401</v>
      </c>
      <c r="R373" t="s">
        <v>7402</v>
      </c>
    </row>
    <row r="374" spans="1:18" ht="15.6" x14ac:dyDescent="0.3">
      <c r="A374" t="s">
        <v>1460</v>
      </c>
      <c r="B374" t="s">
        <v>1328</v>
      </c>
      <c r="D374" t="s">
        <v>1329</v>
      </c>
      <c r="E374" s="2">
        <v>1799</v>
      </c>
      <c r="F374" s="2">
        <v>19999</v>
      </c>
      <c r="G374" s="1">
        <v>0.91</v>
      </c>
      <c r="H374">
        <v>4.2</v>
      </c>
      <c r="J374" s="4">
        <v>13937</v>
      </c>
      <c r="K374" t="s">
        <v>7403</v>
      </c>
      <c r="L374" t="s">
        <v>7218</v>
      </c>
      <c r="M374" t="s">
        <v>7219</v>
      </c>
      <c r="N374" t="s">
        <v>7220</v>
      </c>
      <c r="O374" t="s">
        <v>1330</v>
      </c>
      <c r="P374" t="s">
        <v>1331</v>
      </c>
      <c r="Q374" t="s">
        <v>7404</v>
      </c>
      <c r="R374" t="s">
        <v>7405</v>
      </c>
    </row>
    <row r="375" spans="1:18" ht="15.6" x14ac:dyDescent="0.3">
      <c r="A375" t="s">
        <v>1461</v>
      </c>
      <c r="B375" t="s">
        <v>1462</v>
      </c>
      <c r="D375" t="s">
        <v>1347</v>
      </c>
      <c r="E375" s="2">
        <v>8999</v>
      </c>
      <c r="F375" s="2">
        <v>11999</v>
      </c>
      <c r="G375" s="1">
        <v>0.25</v>
      </c>
      <c r="H375">
        <v>4</v>
      </c>
      <c r="J375" s="4">
        <v>12796</v>
      </c>
      <c r="K375" t="s">
        <v>7302</v>
      </c>
      <c r="L375" t="s">
        <v>7303</v>
      </c>
      <c r="M375" t="s">
        <v>7304</v>
      </c>
      <c r="N375" t="s">
        <v>7305</v>
      </c>
      <c r="O375" t="s">
        <v>1393</v>
      </c>
      <c r="P375" t="s">
        <v>1394</v>
      </c>
      <c r="Q375" t="s">
        <v>7406</v>
      </c>
      <c r="R375" t="s">
        <v>7407</v>
      </c>
    </row>
    <row r="376" spans="1:18" ht="15.6" x14ac:dyDescent="0.3">
      <c r="A376" t="s">
        <v>1463</v>
      </c>
      <c r="B376" t="s">
        <v>1464</v>
      </c>
      <c r="D376" t="s">
        <v>1465</v>
      </c>
      <c r="E376">
        <v>139</v>
      </c>
      <c r="F376">
        <v>495</v>
      </c>
      <c r="G376" s="1">
        <v>0.72</v>
      </c>
      <c r="H376">
        <v>4.3</v>
      </c>
      <c r="J376" s="4">
        <v>14185</v>
      </c>
      <c r="K376" t="s">
        <v>7408</v>
      </c>
      <c r="L376" t="s">
        <v>6677</v>
      </c>
      <c r="M376" t="s">
        <v>6678</v>
      </c>
      <c r="N376" t="s">
        <v>6679</v>
      </c>
      <c r="O376" t="s">
        <v>955</v>
      </c>
      <c r="P376" t="s">
        <v>1466</v>
      </c>
      <c r="Q376" t="s">
        <v>7409</v>
      </c>
      <c r="R376" t="s">
        <v>7410</v>
      </c>
    </row>
    <row r="377" spans="1:18" ht="15.6" x14ac:dyDescent="0.3">
      <c r="A377" t="s">
        <v>1467</v>
      </c>
      <c r="B377" t="s">
        <v>1468</v>
      </c>
      <c r="D377" t="s">
        <v>1329</v>
      </c>
      <c r="E377" s="2">
        <v>3999</v>
      </c>
      <c r="F377" s="2">
        <v>16999</v>
      </c>
      <c r="G377" s="1">
        <v>0.76</v>
      </c>
      <c r="H377">
        <v>4.3</v>
      </c>
      <c r="J377" s="4">
        <v>17159</v>
      </c>
      <c r="K377" t="s">
        <v>7411</v>
      </c>
      <c r="L377" t="s">
        <v>7412</v>
      </c>
      <c r="M377" t="s">
        <v>7413</v>
      </c>
      <c r="N377" t="s">
        <v>7414</v>
      </c>
      <c r="O377" t="s">
        <v>1469</v>
      </c>
      <c r="P377" t="s">
        <v>1470</v>
      </c>
      <c r="Q377" t="s">
        <v>7415</v>
      </c>
      <c r="R377" t="s">
        <v>7416</v>
      </c>
    </row>
    <row r="378" spans="1:18" ht="15.6" x14ac:dyDescent="0.3">
      <c r="A378" t="s">
        <v>1471</v>
      </c>
      <c r="B378" t="s">
        <v>1472</v>
      </c>
      <c r="D378" t="s">
        <v>1329</v>
      </c>
      <c r="E378" s="2">
        <v>2998</v>
      </c>
      <c r="F378" s="2">
        <v>5999</v>
      </c>
      <c r="G378" s="1">
        <v>0.5</v>
      </c>
      <c r="H378">
        <v>4.0999999999999996</v>
      </c>
      <c r="J378" s="4">
        <v>5179</v>
      </c>
      <c r="K378" t="s">
        <v>7417</v>
      </c>
      <c r="L378" t="s">
        <v>7418</v>
      </c>
      <c r="M378" t="s">
        <v>7419</v>
      </c>
      <c r="N378" t="s">
        <v>7420</v>
      </c>
      <c r="O378" t="s">
        <v>1473</v>
      </c>
      <c r="P378" t="s">
        <v>1474</v>
      </c>
      <c r="Q378" t="s">
        <v>7421</v>
      </c>
      <c r="R378" t="s">
        <v>7422</v>
      </c>
    </row>
    <row r="379" spans="1:18" ht="15.6" x14ac:dyDescent="0.3">
      <c r="A379" t="s">
        <v>17</v>
      </c>
      <c r="B379" t="s">
        <v>18</v>
      </c>
      <c r="D379" t="s">
        <v>14</v>
      </c>
      <c r="E379">
        <v>199</v>
      </c>
      <c r="F379">
        <v>349</v>
      </c>
      <c r="G379" s="1">
        <v>0.43</v>
      </c>
      <c r="H379">
        <v>4</v>
      </c>
      <c r="J379" s="4">
        <v>43993</v>
      </c>
      <c r="K379" t="s">
        <v>5482</v>
      </c>
      <c r="L379" t="s">
        <v>5483</v>
      </c>
      <c r="M379" t="s">
        <v>5484</v>
      </c>
      <c r="N379" t="s">
        <v>5485</v>
      </c>
      <c r="O379" t="s">
        <v>20</v>
      </c>
      <c r="P379" t="s">
        <v>21</v>
      </c>
      <c r="Q379" t="s">
        <v>7423</v>
      </c>
      <c r="R379" t="s">
        <v>7424</v>
      </c>
    </row>
    <row r="380" spans="1:18" ht="15.6" x14ac:dyDescent="0.3">
      <c r="A380" t="s">
        <v>1475</v>
      </c>
      <c r="B380" t="s">
        <v>1476</v>
      </c>
      <c r="D380" t="s">
        <v>1347</v>
      </c>
      <c r="E380" s="2">
        <v>15499</v>
      </c>
      <c r="F380" s="2">
        <v>18999</v>
      </c>
      <c r="G380" s="1">
        <v>0.18</v>
      </c>
      <c r="H380">
        <v>4.0999999999999996</v>
      </c>
      <c r="J380" s="4">
        <v>19252</v>
      </c>
      <c r="K380" t="s">
        <v>7425</v>
      </c>
      <c r="L380" t="s">
        <v>7426</v>
      </c>
      <c r="M380" t="s">
        <v>7427</v>
      </c>
      <c r="N380" t="s">
        <v>7428</v>
      </c>
      <c r="O380" t="s">
        <v>1477</v>
      </c>
      <c r="P380" t="s">
        <v>1478</v>
      </c>
      <c r="Q380" t="s">
        <v>7429</v>
      </c>
      <c r="R380" t="s">
        <v>7430</v>
      </c>
    </row>
    <row r="381" spans="1:18" ht="15.6" x14ac:dyDescent="0.3">
      <c r="A381" t="s">
        <v>22</v>
      </c>
      <c r="B381" t="s">
        <v>23</v>
      </c>
      <c r="D381" t="s">
        <v>14</v>
      </c>
      <c r="E381">
        <v>199</v>
      </c>
      <c r="F381">
        <v>999</v>
      </c>
      <c r="G381" s="1">
        <v>0.8</v>
      </c>
      <c r="H381">
        <v>3.9</v>
      </c>
      <c r="J381" s="4">
        <v>7928</v>
      </c>
      <c r="K381" t="s">
        <v>7431</v>
      </c>
      <c r="L381" t="s">
        <v>5489</v>
      </c>
      <c r="M381" t="s">
        <v>5490</v>
      </c>
      <c r="N381" t="s">
        <v>5491</v>
      </c>
      <c r="O381" t="s">
        <v>25</v>
      </c>
      <c r="P381" t="s">
        <v>1479</v>
      </c>
      <c r="Q381" t="s">
        <v>7432</v>
      </c>
      <c r="R381" t="s">
        <v>7433</v>
      </c>
    </row>
    <row r="382" spans="1:18" ht="15.6" x14ac:dyDescent="0.3">
      <c r="A382" t="s">
        <v>1480</v>
      </c>
      <c r="B382" t="s">
        <v>1328</v>
      </c>
      <c r="D382" t="s">
        <v>1329</v>
      </c>
      <c r="E382" s="2">
        <v>1799</v>
      </c>
      <c r="F382" s="2">
        <v>19999</v>
      </c>
      <c r="G382" s="1">
        <v>0.91</v>
      </c>
      <c r="H382">
        <v>4.2</v>
      </c>
      <c r="J382" s="4">
        <v>13937</v>
      </c>
      <c r="K382" t="s">
        <v>7217</v>
      </c>
      <c r="L382" t="s">
        <v>7218</v>
      </c>
      <c r="M382" t="s">
        <v>7219</v>
      </c>
      <c r="N382" t="s">
        <v>7220</v>
      </c>
      <c r="O382" t="s">
        <v>1330</v>
      </c>
      <c r="P382" t="s">
        <v>1331</v>
      </c>
      <c r="Q382" t="s">
        <v>7434</v>
      </c>
      <c r="R382" t="s">
        <v>7435</v>
      </c>
    </row>
    <row r="383" spans="1:18" ht="15.6" x14ac:dyDescent="0.3">
      <c r="A383" t="s">
        <v>1481</v>
      </c>
      <c r="B383" t="s">
        <v>1482</v>
      </c>
      <c r="D383" t="s">
        <v>1347</v>
      </c>
      <c r="E383" s="2">
        <v>8999</v>
      </c>
      <c r="F383" s="2">
        <v>11999</v>
      </c>
      <c r="G383" s="1">
        <v>0.25</v>
      </c>
      <c r="H383">
        <v>4</v>
      </c>
      <c r="J383" s="4">
        <v>12796</v>
      </c>
      <c r="K383" t="s">
        <v>7302</v>
      </c>
      <c r="L383" t="s">
        <v>7303</v>
      </c>
      <c r="M383" t="s">
        <v>7304</v>
      </c>
      <c r="N383" t="s">
        <v>7305</v>
      </c>
      <c r="O383" t="s">
        <v>1393</v>
      </c>
      <c r="P383" t="s">
        <v>1394</v>
      </c>
      <c r="Q383" t="s">
        <v>7436</v>
      </c>
      <c r="R383" t="s">
        <v>7437</v>
      </c>
    </row>
    <row r="384" spans="1:18" ht="15.6" x14ac:dyDescent="0.3">
      <c r="A384" t="s">
        <v>1483</v>
      </c>
      <c r="B384" t="s">
        <v>1484</v>
      </c>
      <c r="D384" t="s">
        <v>1397</v>
      </c>
      <c r="E384">
        <v>873</v>
      </c>
      <c r="F384" s="2">
        <v>1699</v>
      </c>
      <c r="G384" s="1">
        <v>0.49</v>
      </c>
      <c r="H384">
        <v>4.4000000000000004</v>
      </c>
      <c r="J384" s="4">
        <v>1680</v>
      </c>
      <c r="K384" t="s">
        <v>7438</v>
      </c>
      <c r="L384" t="s">
        <v>7439</v>
      </c>
      <c r="M384" t="s">
        <v>7440</v>
      </c>
      <c r="N384" t="s">
        <v>7441</v>
      </c>
      <c r="O384" t="s">
        <v>1485</v>
      </c>
      <c r="P384" t="s">
        <v>1486</v>
      </c>
      <c r="Q384" t="s">
        <v>7442</v>
      </c>
      <c r="R384" t="s">
        <v>7443</v>
      </c>
    </row>
    <row r="385" spans="1:18" ht="15.6" x14ac:dyDescent="0.3">
      <c r="A385" t="s">
        <v>1487</v>
      </c>
      <c r="B385" t="s">
        <v>1488</v>
      </c>
      <c r="D385" t="s">
        <v>1347</v>
      </c>
      <c r="E385" s="2">
        <v>12999</v>
      </c>
      <c r="F385" s="2">
        <v>15999</v>
      </c>
      <c r="G385" s="1">
        <v>0.19</v>
      </c>
      <c r="H385">
        <v>4.2</v>
      </c>
      <c r="J385" s="4">
        <v>13246</v>
      </c>
      <c r="K385" t="s">
        <v>7444</v>
      </c>
      <c r="L385" t="s">
        <v>7445</v>
      </c>
      <c r="M385" t="s">
        <v>7446</v>
      </c>
      <c r="N385" t="s">
        <v>7447</v>
      </c>
      <c r="O385" t="s">
        <v>1489</v>
      </c>
      <c r="P385" t="s">
        <v>1490</v>
      </c>
      <c r="Q385" t="s">
        <v>7448</v>
      </c>
      <c r="R385" t="s">
        <v>7449</v>
      </c>
    </row>
    <row r="386" spans="1:18" ht="15.6" x14ac:dyDescent="0.3">
      <c r="A386" t="s">
        <v>1491</v>
      </c>
      <c r="B386" t="s">
        <v>1492</v>
      </c>
      <c r="D386" t="s">
        <v>1493</v>
      </c>
      <c r="E386">
        <v>539</v>
      </c>
      <c r="F386" s="2">
        <v>1599</v>
      </c>
      <c r="G386" s="1">
        <v>0.66</v>
      </c>
      <c r="H386">
        <v>3.8</v>
      </c>
      <c r="J386" s="4">
        <v>14648</v>
      </c>
      <c r="K386" t="s">
        <v>7450</v>
      </c>
      <c r="L386" t="s">
        <v>7451</v>
      </c>
      <c r="M386" t="s">
        <v>7452</v>
      </c>
      <c r="N386" t="s">
        <v>7453</v>
      </c>
      <c r="O386" t="s">
        <v>1494</v>
      </c>
      <c r="P386" t="s">
        <v>1495</v>
      </c>
      <c r="Q386" t="s">
        <v>7454</v>
      </c>
      <c r="R386" t="s">
        <v>7455</v>
      </c>
    </row>
    <row r="387" spans="1:18" ht="15.6" x14ac:dyDescent="0.3">
      <c r="A387" t="s">
        <v>1496</v>
      </c>
      <c r="B387" t="s">
        <v>1333</v>
      </c>
      <c r="D387" t="s">
        <v>1329</v>
      </c>
      <c r="E387" s="2">
        <v>1999</v>
      </c>
      <c r="F387" s="2">
        <v>9999</v>
      </c>
      <c r="G387" s="1">
        <v>0.8</v>
      </c>
      <c r="H387">
        <v>4.3</v>
      </c>
      <c r="J387" s="4">
        <v>27696</v>
      </c>
      <c r="K387" t="s">
        <v>7456</v>
      </c>
      <c r="L387" t="s">
        <v>7224</v>
      </c>
      <c r="M387" t="s">
        <v>7225</v>
      </c>
      <c r="N387" t="s">
        <v>7226</v>
      </c>
      <c r="O387" t="s">
        <v>1334</v>
      </c>
      <c r="P387" t="s">
        <v>1335</v>
      </c>
      <c r="Q387" t="s">
        <v>7457</v>
      </c>
      <c r="R387" t="s">
        <v>7458</v>
      </c>
    </row>
    <row r="388" spans="1:18" ht="15.6" x14ac:dyDescent="0.3">
      <c r="A388" t="s">
        <v>1497</v>
      </c>
      <c r="B388" t="s">
        <v>1498</v>
      </c>
      <c r="D388" t="s">
        <v>1347</v>
      </c>
      <c r="E388" s="2">
        <v>15490</v>
      </c>
      <c r="F388" s="2">
        <v>20990</v>
      </c>
      <c r="G388" s="1">
        <v>0.26</v>
      </c>
      <c r="H388">
        <v>4.2</v>
      </c>
      <c r="J388" s="4">
        <v>32916</v>
      </c>
      <c r="K388" t="s">
        <v>7459</v>
      </c>
      <c r="L388" t="s">
        <v>7460</v>
      </c>
      <c r="M388" t="s">
        <v>7461</v>
      </c>
      <c r="N388" t="s">
        <v>7462</v>
      </c>
      <c r="O388" t="s">
        <v>1499</v>
      </c>
      <c r="P388" t="s">
        <v>1500</v>
      </c>
      <c r="Q388" t="s">
        <v>7463</v>
      </c>
      <c r="R388" t="s">
        <v>7464</v>
      </c>
    </row>
    <row r="389" spans="1:18" ht="15.6" x14ac:dyDescent="0.3">
      <c r="A389" t="s">
        <v>1501</v>
      </c>
      <c r="B389" t="s">
        <v>1502</v>
      </c>
      <c r="D389" t="s">
        <v>1347</v>
      </c>
      <c r="E389" s="2">
        <v>19999</v>
      </c>
      <c r="F389" s="2">
        <v>24999</v>
      </c>
      <c r="G389" s="1">
        <v>0.2</v>
      </c>
      <c r="H389">
        <v>3.9</v>
      </c>
      <c r="J389" s="4">
        <v>25824</v>
      </c>
      <c r="K389" t="s">
        <v>7465</v>
      </c>
      <c r="L389" t="s">
        <v>7466</v>
      </c>
      <c r="M389" t="s">
        <v>7467</v>
      </c>
      <c r="N389" t="s">
        <v>7468</v>
      </c>
      <c r="O389" t="s">
        <v>1503</v>
      </c>
      <c r="P389" t="s">
        <v>1504</v>
      </c>
      <c r="Q389" t="s">
        <v>7469</v>
      </c>
      <c r="R389" t="s">
        <v>7470</v>
      </c>
    </row>
    <row r="390" spans="1:18" ht="15.6" x14ac:dyDescent="0.3">
      <c r="A390" t="s">
        <v>1505</v>
      </c>
      <c r="B390" t="s">
        <v>1506</v>
      </c>
      <c r="D390" t="s">
        <v>1421</v>
      </c>
      <c r="E390" s="2">
        <v>1075</v>
      </c>
      <c r="F390" s="2">
        <v>1699</v>
      </c>
      <c r="G390" s="1">
        <v>0.37</v>
      </c>
      <c r="H390">
        <v>4.4000000000000004</v>
      </c>
      <c r="J390" s="4">
        <v>7462</v>
      </c>
      <c r="K390" t="s">
        <v>7471</v>
      </c>
      <c r="L390" t="s">
        <v>7472</v>
      </c>
      <c r="M390" t="s">
        <v>7473</v>
      </c>
      <c r="N390" t="s">
        <v>7474</v>
      </c>
      <c r="O390" t="s">
        <v>1507</v>
      </c>
      <c r="P390" t="s">
        <v>1508</v>
      </c>
      <c r="Q390" t="s">
        <v>7475</v>
      </c>
      <c r="R390" t="s">
        <v>7476</v>
      </c>
    </row>
    <row r="391" spans="1:18" ht="15.6" x14ac:dyDescent="0.3">
      <c r="A391" t="s">
        <v>1509</v>
      </c>
      <c r="B391" t="s">
        <v>1510</v>
      </c>
      <c r="D391" t="s">
        <v>1380</v>
      </c>
      <c r="E391">
        <v>399</v>
      </c>
      <c r="F391">
        <v>699</v>
      </c>
      <c r="G391" s="1">
        <v>0.43</v>
      </c>
      <c r="H391">
        <v>4</v>
      </c>
      <c r="J391" s="4">
        <v>37817</v>
      </c>
      <c r="K391" t="s">
        <v>7477</v>
      </c>
      <c r="L391" t="s">
        <v>7478</v>
      </c>
      <c r="M391" t="s">
        <v>7479</v>
      </c>
      <c r="N391" t="s">
        <v>7480</v>
      </c>
      <c r="O391" t="s">
        <v>1511</v>
      </c>
      <c r="P391" t="s">
        <v>1512</v>
      </c>
      <c r="Q391" t="s">
        <v>7481</v>
      </c>
      <c r="R391" t="s">
        <v>7482</v>
      </c>
    </row>
    <row r="392" spans="1:18" ht="15.6" x14ac:dyDescent="0.3">
      <c r="A392" t="s">
        <v>1513</v>
      </c>
      <c r="B392" t="s">
        <v>1514</v>
      </c>
      <c r="D392" t="s">
        <v>1329</v>
      </c>
      <c r="E392" s="2">
        <v>1999</v>
      </c>
      <c r="F392" s="2">
        <v>3990</v>
      </c>
      <c r="G392" s="1">
        <v>0.5</v>
      </c>
      <c r="H392">
        <v>4</v>
      </c>
      <c r="J392" s="4">
        <v>30254</v>
      </c>
      <c r="K392" t="s">
        <v>7483</v>
      </c>
      <c r="L392" t="s">
        <v>7346</v>
      </c>
      <c r="M392" t="s">
        <v>7347</v>
      </c>
      <c r="N392" t="s">
        <v>7348</v>
      </c>
      <c r="O392" t="s">
        <v>1426</v>
      </c>
      <c r="P392" t="s">
        <v>1427</v>
      </c>
      <c r="Q392" t="s">
        <v>7484</v>
      </c>
      <c r="R392" t="s">
        <v>7485</v>
      </c>
    </row>
    <row r="393" spans="1:18" ht="15.6" x14ac:dyDescent="0.3">
      <c r="A393" t="s">
        <v>1515</v>
      </c>
      <c r="B393" t="s">
        <v>1516</v>
      </c>
      <c r="D393" t="s">
        <v>1329</v>
      </c>
      <c r="E393" s="2">
        <v>1999</v>
      </c>
      <c r="F393" s="2">
        <v>7990</v>
      </c>
      <c r="G393" s="1">
        <v>0.75</v>
      </c>
      <c r="H393">
        <v>3.8</v>
      </c>
      <c r="J393" s="4">
        <v>17831</v>
      </c>
      <c r="K393" t="s">
        <v>7229</v>
      </c>
      <c r="L393" t="s">
        <v>7230</v>
      </c>
      <c r="M393" t="s">
        <v>7231</v>
      </c>
      <c r="N393" t="s">
        <v>7232</v>
      </c>
      <c r="O393" t="s">
        <v>1338</v>
      </c>
      <c r="P393" t="s">
        <v>1339</v>
      </c>
      <c r="Q393" t="s">
        <v>7486</v>
      </c>
      <c r="R393" t="s">
        <v>7487</v>
      </c>
    </row>
    <row r="394" spans="1:18" ht="15.6" x14ac:dyDescent="0.3">
      <c r="A394" t="s">
        <v>27</v>
      </c>
      <c r="B394" t="s">
        <v>28</v>
      </c>
      <c r="D394" t="s">
        <v>14</v>
      </c>
      <c r="E394">
        <v>329</v>
      </c>
      <c r="F394">
        <v>699</v>
      </c>
      <c r="G394" s="1">
        <v>0.53</v>
      </c>
      <c r="H394">
        <v>4.2</v>
      </c>
      <c r="J394" s="4">
        <v>94364</v>
      </c>
      <c r="K394" t="s">
        <v>5494</v>
      </c>
      <c r="L394" t="s">
        <v>5495</v>
      </c>
      <c r="M394" t="s">
        <v>5496</v>
      </c>
      <c r="N394" t="s">
        <v>5497</v>
      </c>
      <c r="O394" t="s">
        <v>30</v>
      </c>
      <c r="P394" t="s">
        <v>31</v>
      </c>
      <c r="Q394" t="s">
        <v>7488</v>
      </c>
      <c r="R394" t="s">
        <v>7489</v>
      </c>
    </row>
    <row r="395" spans="1:18" ht="15.6" x14ac:dyDescent="0.3">
      <c r="A395" t="s">
        <v>32</v>
      </c>
      <c r="B395" t="s">
        <v>33</v>
      </c>
      <c r="D395" t="s">
        <v>14</v>
      </c>
      <c r="E395">
        <v>154</v>
      </c>
      <c r="F395">
        <v>399</v>
      </c>
      <c r="G395" s="1">
        <v>0.61</v>
      </c>
      <c r="H395">
        <v>4.2</v>
      </c>
      <c r="J395" s="4">
        <v>16905</v>
      </c>
      <c r="K395" t="s">
        <v>5500</v>
      </c>
      <c r="L395" t="s">
        <v>5501</v>
      </c>
      <c r="M395" t="s">
        <v>5502</v>
      </c>
      <c r="N395" t="s">
        <v>5503</v>
      </c>
      <c r="O395" t="s">
        <v>35</v>
      </c>
      <c r="P395" t="s">
        <v>36</v>
      </c>
      <c r="Q395" t="s">
        <v>7490</v>
      </c>
      <c r="R395" t="s">
        <v>7491</v>
      </c>
    </row>
    <row r="396" spans="1:18" ht="15.6" x14ac:dyDescent="0.3">
      <c r="A396" t="s">
        <v>1517</v>
      </c>
      <c r="B396" t="s">
        <v>1518</v>
      </c>
      <c r="D396" t="s">
        <v>1347</v>
      </c>
      <c r="E396" s="2">
        <v>28999</v>
      </c>
      <c r="F396" s="2">
        <v>34999</v>
      </c>
      <c r="G396" s="1">
        <v>0.17</v>
      </c>
      <c r="H396">
        <v>4.4000000000000004</v>
      </c>
      <c r="J396" s="4">
        <v>20311</v>
      </c>
      <c r="K396" t="s">
        <v>7492</v>
      </c>
      <c r="L396" t="s">
        <v>7493</v>
      </c>
      <c r="M396" t="s">
        <v>7494</v>
      </c>
      <c r="N396" t="s">
        <v>7495</v>
      </c>
      <c r="O396" t="s">
        <v>1519</v>
      </c>
      <c r="P396" t="s">
        <v>1520</v>
      </c>
      <c r="Q396" t="s">
        <v>7496</v>
      </c>
      <c r="R396" t="s">
        <v>7497</v>
      </c>
    </row>
    <row r="397" spans="1:18" ht="15.6" x14ac:dyDescent="0.3">
      <c r="A397" t="s">
        <v>1521</v>
      </c>
      <c r="B397" t="s">
        <v>1522</v>
      </c>
      <c r="D397" t="s">
        <v>1329</v>
      </c>
      <c r="E397" s="2">
        <v>2299</v>
      </c>
      <c r="F397" s="2">
        <v>7990</v>
      </c>
      <c r="G397" s="1">
        <v>0.71</v>
      </c>
      <c r="H397">
        <v>4.2</v>
      </c>
      <c r="J397" s="4">
        <v>69622</v>
      </c>
      <c r="K397" t="s">
        <v>7498</v>
      </c>
      <c r="L397" t="s">
        <v>7499</v>
      </c>
      <c r="M397" t="s">
        <v>7500</v>
      </c>
      <c r="N397" t="s">
        <v>7501</v>
      </c>
      <c r="O397" t="s">
        <v>1523</v>
      </c>
      <c r="P397" t="s">
        <v>1524</v>
      </c>
      <c r="Q397" t="s">
        <v>7502</v>
      </c>
      <c r="R397" t="s">
        <v>7503</v>
      </c>
    </row>
    <row r="398" spans="1:18" ht="15.6" x14ac:dyDescent="0.3">
      <c r="A398" t="s">
        <v>1525</v>
      </c>
      <c r="B398" t="s">
        <v>1526</v>
      </c>
      <c r="D398" t="s">
        <v>1527</v>
      </c>
      <c r="E398">
        <v>399</v>
      </c>
      <c r="F398" s="2">
        <v>1999</v>
      </c>
      <c r="G398" s="1">
        <v>0.8</v>
      </c>
      <c r="H398">
        <v>4</v>
      </c>
      <c r="J398" s="4">
        <v>3382</v>
      </c>
      <c r="K398" t="s">
        <v>7504</v>
      </c>
      <c r="L398" t="s">
        <v>7505</v>
      </c>
      <c r="M398" t="s">
        <v>7506</v>
      </c>
      <c r="N398" t="s">
        <v>7507</v>
      </c>
      <c r="O398" t="s">
        <v>1528</v>
      </c>
      <c r="P398" t="s">
        <v>1529</v>
      </c>
      <c r="Q398" t="s">
        <v>7508</v>
      </c>
      <c r="R398" t="s">
        <v>7509</v>
      </c>
    </row>
    <row r="399" spans="1:18" ht="15.6" x14ac:dyDescent="0.3">
      <c r="A399" t="s">
        <v>1530</v>
      </c>
      <c r="B399" t="s">
        <v>1531</v>
      </c>
      <c r="D399" t="s">
        <v>1362</v>
      </c>
      <c r="E399" s="2">
        <v>1149</v>
      </c>
      <c r="F399" s="2">
        <v>3999</v>
      </c>
      <c r="G399" s="1">
        <v>0.71</v>
      </c>
      <c r="H399">
        <v>4.3</v>
      </c>
      <c r="J399" s="4">
        <v>140036</v>
      </c>
      <c r="K399" t="s">
        <v>7510</v>
      </c>
      <c r="L399" t="s">
        <v>7511</v>
      </c>
      <c r="M399" t="s">
        <v>7512</v>
      </c>
      <c r="N399" t="s">
        <v>7513</v>
      </c>
      <c r="O399" t="s">
        <v>1532</v>
      </c>
      <c r="P399" t="s">
        <v>1533</v>
      </c>
      <c r="Q399" t="s">
        <v>7514</v>
      </c>
      <c r="R399" t="s">
        <v>7515</v>
      </c>
    </row>
    <row r="400" spans="1:18" ht="15.6" x14ac:dyDescent="0.3">
      <c r="A400" t="s">
        <v>1534</v>
      </c>
      <c r="B400" t="s">
        <v>1535</v>
      </c>
      <c r="D400" t="s">
        <v>1421</v>
      </c>
      <c r="E400">
        <v>529</v>
      </c>
      <c r="F400" s="2">
        <v>1499</v>
      </c>
      <c r="G400" s="1">
        <v>0.65</v>
      </c>
      <c r="H400">
        <v>4.0999999999999996</v>
      </c>
      <c r="J400" s="4">
        <v>8599</v>
      </c>
      <c r="K400" t="s">
        <v>7516</v>
      </c>
      <c r="L400" t="s">
        <v>7517</v>
      </c>
      <c r="M400" t="s">
        <v>7518</v>
      </c>
      <c r="N400" t="s">
        <v>7519</v>
      </c>
      <c r="O400" t="s">
        <v>1536</v>
      </c>
      <c r="P400" t="s">
        <v>1537</v>
      </c>
      <c r="Q400" t="s">
        <v>7520</v>
      </c>
      <c r="R400" t="s">
        <v>7521</v>
      </c>
    </row>
    <row r="401" spans="1:18" ht="15.6" x14ac:dyDescent="0.3">
      <c r="A401" t="s">
        <v>1538</v>
      </c>
      <c r="B401" t="s">
        <v>1539</v>
      </c>
      <c r="D401" t="s">
        <v>1347</v>
      </c>
      <c r="E401" s="2">
        <v>13999</v>
      </c>
      <c r="F401" s="2">
        <v>19499</v>
      </c>
      <c r="G401" s="1">
        <v>0.28000000000000003</v>
      </c>
      <c r="H401">
        <v>4.0999999999999996</v>
      </c>
      <c r="J401" s="4">
        <v>18998</v>
      </c>
      <c r="K401" t="s">
        <v>7522</v>
      </c>
      <c r="L401" t="s">
        <v>7367</v>
      </c>
      <c r="M401" t="s">
        <v>7368</v>
      </c>
      <c r="N401" t="s">
        <v>7369</v>
      </c>
      <c r="O401" t="s">
        <v>1440</v>
      </c>
      <c r="P401" t="s">
        <v>1441</v>
      </c>
      <c r="Q401" t="s">
        <v>7523</v>
      </c>
      <c r="R401" t="s">
        <v>7524</v>
      </c>
    </row>
    <row r="402" spans="1:18" ht="15.6" x14ac:dyDescent="0.3">
      <c r="A402" t="s">
        <v>1540</v>
      </c>
      <c r="B402" t="s">
        <v>1541</v>
      </c>
      <c r="D402" t="s">
        <v>1380</v>
      </c>
      <c r="E402">
        <v>379</v>
      </c>
      <c r="F402">
        <v>999</v>
      </c>
      <c r="G402" s="1">
        <v>0.62</v>
      </c>
      <c r="H402">
        <v>4.0999999999999996</v>
      </c>
      <c r="J402" s="4">
        <v>363713</v>
      </c>
      <c r="K402" t="s">
        <v>7525</v>
      </c>
      <c r="L402" t="s">
        <v>7315</v>
      </c>
      <c r="M402" t="s">
        <v>7316</v>
      </c>
      <c r="N402" t="s">
        <v>7317</v>
      </c>
      <c r="O402" t="s">
        <v>1402</v>
      </c>
      <c r="P402" t="s">
        <v>1403</v>
      </c>
      <c r="Q402" t="s">
        <v>7526</v>
      </c>
      <c r="R402" t="s">
        <v>7527</v>
      </c>
    </row>
    <row r="403" spans="1:18" ht="15.6" x14ac:dyDescent="0.3">
      <c r="A403" t="s">
        <v>1542</v>
      </c>
      <c r="B403" t="s">
        <v>1543</v>
      </c>
      <c r="D403" t="s">
        <v>1347</v>
      </c>
      <c r="E403" s="2">
        <v>13999</v>
      </c>
      <c r="F403" s="2">
        <v>19999</v>
      </c>
      <c r="G403" s="1">
        <v>0.3</v>
      </c>
      <c r="H403">
        <v>4.0999999999999996</v>
      </c>
      <c r="J403" s="4">
        <v>19252</v>
      </c>
      <c r="K403" t="s">
        <v>7528</v>
      </c>
      <c r="L403" t="s">
        <v>7426</v>
      </c>
      <c r="M403" t="s">
        <v>7427</v>
      </c>
      <c r="N403" t="s">
        <v>7428</v>
      </c>
      <c r="O403" t="s">
        <v>1477</v>
      </c>
      <c r="P403" t="s">
        <v>1478</v>
      </c>
      <c r="Q403" t="s">
        <v>7529</v>
      </c>
      <c r="R403" t="s">
        <v>7530</v>
      </c>
    </row>
    <row r="404" spans="1:18" ht="15.6" x14ac:dyDescent="0.3">
      <c r="A404" t="s">
        <v>1544</v>
      </c>
      <c r="B404" t="s">
        <v>1545</v>
      </c>
      <c r="D404" t="s">
        <v>1329</v>
      </c>
      <c r="E404" s="2">
        <v>3999</v>
      </c>
      <c r="F404" s="2">
        <v>9999</v>
      </c>
      <c r="G404" s="1">
        <v>0.6</v>
      </c>
      <c r="H404">
        <v>4.4000000000000004</v>
      </c>
      <c r="J404" s="4">
        <v>73</v>
      </c>
      <c r="K404" t="s">
        <v>7531</v>
      </c>
      <c r="L404" t="s">
        <v>7532</v>
      </c>
      <c r="M404" t="s">
        <v>7533</v>
      </c>
      <c r="N404" t="s">
        <v>7534</v>
      </c>
      <c r="O404" t="s">
        <v>1546</v>
      </c>
      <c r="P404" t="s">
        <v>1547</v>
      </c>
      <c r="Q404" t="s">
        <v>7535</v>
      </c>
      <c r="R404" t="s">
        <v>7536</v>
      </c>
    </row>
    <row r="405" spans="1:18" ht="15.6" x14ac:dyDescent="0.3">
      <c r="A405" t="s">
        <v>37</v>
      </c>
      <c r="B405" t="s">
        <v>38</v>
      </c>
      <c r="D405" t="s">
        <v>14</v>
      </c>
      <c r="E405">
        <v>149</v>
      </c>
      <c r="F405" s="2">
        <v>1000</v>
      </c>
      <c r="G405" s="1">
        <v>0.85</v>
      </c>
      <c r="H405">
        <v>3.9</v>
      </c>
      <c r="J405" s="4">
        <v>24870</v>
      </c>
      <c r="K405" t="s">
        <v>5506</v>
      </c>
      <c r="L405" t="s">
        <v>7537</v>
      </c>
      <c r="M405" t="s">
        <v>7538</v>
      </c>
      <c r="N405" t="s">
        <v>7539</v>
      </c>
      <c r="O405" t="s">
        <v>1548</v>
      </c>
      <c r="P405" t="s">
        <v>1549</v>
      </c>
      <c r="Q405" t="s">
        <v>7540</v>
      </c>
      <c r="R405" t="s">
        <v>7541</v>
      </c>
    </row>
    <row r="406" spans="1:18" ht="15.6" x14ac:dyDescent="0.3">
      <c r="A406" t="s">
        <v>1550</v>
      </c>
      <c r="B406" t="s">
        <v>1551</v>
      </c>
      <c r="D406" t="s">
        <v>1552</v>
      </c>
      <c r="E406">
        <v>99</v>
      </c>
      <c r="F406">
        <v>499</v>
      </c>
      <c r="G406" s="1">
        <v>0.8</v>
      </c>
      <c r="H406">
        <v>4.3</v>
      </c>
      <c r="J406" s="4">
        <v>42641</v>
      </c>
      <c r="K406" t="s">
        <v>7542</v>
      </c>
      <c r="L406" t="s">
        <v>7543</v>
      </c>
      <c r="M406" t="s">
        <v>7544</v>
      </c>
      <c r="N406" t="s">
        <v>7545</v>
      </c>
      <c r="O406" t="s">
        <v>1553</v>
      </c>
      <c r="P406" t="s">
        <v>1554</v>
      </c>
      <c r="Q406" t="s">
        <v>7546</v>
      </c>
      <c r="R406" t="s">
        <v>7547</v>
      </c>
    </row>
    <row r="407" spans="1:18" ht="15.6" x14ac:dyDescent="0.3">
      <c r="A407" t="s">
        <v>1555</v>
      </c>
      <c r="B407" t="s">
        <v>1556</v>
      </c>
      <c r="D407" t="s">
        <v>1380</v>
      </c>
      <c r="E407" s="2">
        <v>4790</v>
      </c>
      <c r="F407" s="2">
        <v>15990</v>
      </c>
      <c r="G407" s="1">
        <v>0.7</v>
      </c>
      <c r="H407">
        <v>4</v>
      </c>
      <c r="J407" s="4">
        <v>4390</v>
      </c>
      <c r="K407" t="s">
        <v>7548</v>
      </c>
      <c r="L407" t="s">
        <v>7549</v>
      </c>
      <c r="M407" t="s">
        <v>7550</v>
      </c>
      <c r="N407" t="s">
        <v>7551</v>
      </c>
      <c r="O407" t="s">
        <v>1557</v>
      </c>
      <c r="P407" t="s">
        <v>1558</v>
      </c>
      <c r="Q407" t="s">
        <v>7552</v>
      </c>
      <c r="R407" t="s">
        <v>7553</v>
      </c>
    </row>
    <row r="408" spans="1:18" ht="15.6" x14ac:dyDescent="0.3">
      <c r="A408" t="s">
        <v>1559</v>
      </c>
      <c r="B408" t="s">
        <v>1560</v>
      </c>
      <c r="D408" t="s">
        <v>1347</v>
      </c>
      <c r="E408" s="2">
        <v>33999</v>
      </c>
      <c r="F408" s="2">
        <v>33999</v>
      </c>
      <c r="G408" s="1">
        <v>0</v>
      </c>
      <c r="H408">
        <v>4.3</v>
      </c>
      <c r="J408" s="4">
        <v>17415</v>
      </c>
      <c r="K408" t="s">
        <v>7554</v>
      </c>
      <c r="L408" t="s">
        <v>7248</v>
      </c>
      <c r="M408" t="s">
        <v>7249</v>
      </c>
      <c r="N408" t="s">
        <v>7250</v>
      </c>
      <c r="O408" t="s">
        <v>1352</v>
      </c>
      <c r="P408" t="s">
        <v>1353</v>
      </c>
      <c r="Q408" t="s">
        <v>7251</v>
      </c>
      <c r="R408" t="s">
        <v>7555</v>
      </c>
    </row>
    <row r="409" spans="1:18" ht="15.6" x14ac:dyDescent="0.3">
      <c r="A409" t="s">
        <v>1561</v>
      </c>
      <c r="B409" t="s">
        <v>1562</v>
      </c>
      <c r="C409" t="str">
        <f>_xlfn.TEXTBEFORE(B409,"Protector") &amp; "Protector"</f>
        <v>Sounce Spiral Charger Cable Protector</v>
      </c>
      <c r="D409" t="s">
        <v>1564</v>
      </c>
      <c r="E409">
        <v>99</v>
      </c>
      <c r="F409">
        <v>999</v>
      </c>
      <c r="G409" s="1">
        <v>0.9</v>
      </c>
      <c r="H409">
        <v>4</v>
      </c>
      <c r="J409" s="4">
        <v>1396</v>
      </c>
      <c r="K409" t="s">
        <v>7556</v>
      </c>
      <c r="L409" t="s">
        <v>7557</v>
      </c>
      <c r="M409" t="s">
        <v>7558</v>
      </c>
      <c r="N409" t="s">
        <v>7559</v>
      </c>
      <c r="O409" t="s">
        <v>1565</v>
      </c>
      <c r="P409" t="s">
        <v>1566</v>
      </c>
      <c r="Q409" t="s">
        <v>7560</v>
      </c>
      <c r="R409" t="s">
        <v>7561</v>
      </c>
    </row>
    <row r="410" spans="1:18" ht="15.6" x14ac:dyDescent="0.3">
      <c r="A410" t="s">
        <v>1567</v>
      </c>
      <c r="B410" t="s">
        <v>1568</v>
      </c>
      <c r="D410" t="s">
        <v>1380</v>
      </c>
      <c r="E410">
        <v>299</v>
      </c>
      <c r="F410" s="2">
        <v>1900</v>
      </c>
      <c r="G410" s="1">
        <v>0.84</v>
      </c>
      <c r="H410">
        <v>3.6</v>
      </c>
      <c r="J410" s="4">
        <v>18202</v>
      </c>
      <c r="K410" t="s">
        <v>7562</v>
      </c>
      <c r="L410" t="s">
        <v>7563</v>
      </c>
      <c r="M410" t="s">
        <v>7564</v>
      </c>
      <c r="N410" t="s">
        <v>7565</v>
      </c>
      <c r="O410" t="s">
        <v>1569</v>
      </c>
      <c r="P410" t="s">
        <v>1570</v>
      </c>
      <c r="Q410" t="s">
        <v>7566</v>
      </c>
      <c r="R410" t="s">
        <v>7567</v>
      </c>
    </row>
    <row r="411" spans="1:18" ht="15.6" x14ac:dyDescent="0.3">
      <c r="A411" t="s">
        <v>1571</v>
      </c>
      <c r="B411" t="s">
        <v>1572</v>
      </c>
      <c r="D411" t="s">
        <v>1347</v>
      </c>
      <c r="E411" s="2">
        <v>10999</v>
      </c>
      <c r="F411" s="2">
        <v>14999</v>
      </c>
      <c r="G411" s="1">
        <v>0.27</v>
      </c>
      <c r="H411">
        <v>4.0999999999999996</v>
      </c>
      <c r="J411" s="4">
        <v>18998</v>
      </c>
      <c r="K411" t="s">
        <v>7568</v>
      </c>
      <c r="L411" t="s">
        <v>7367</v>
      </c>
      <c r="M411" t="s">
        <v>7368</v>
      </c>
      <c r="N411" t="s">
        <v>7369</v>
      </c>
      <c r="O411" t="s">
        <v>1440</v>
      </c>
      <c r="P411" t="s">
        <v>1441</v>
      </c>
      <c r="Q411" t="s">
        <v>7370</v>
      </c>
      <c r="R411" t="s">
        <v>7569</v>
      </c>
    </row>
    <row r="412" spans="1:18" ht="15.6" x14ac:dyDescent="0.3">
      <c r="A412" t="s">
        <v>1573</v>
      </c>
      <c r="B412" t="s">
        <v>1574</v>
      </c>
      <c r="D412" t="s">
        <v>1347</v>
      </c>
      <c r="E412" s="2">
        <v>34999</v>
      </c>
      <c r="F412" s="2">
        <v>38999</v>
      </c>
      <c r="G412" s="1">
        <v>0.1</v>
      </c>
      <c r="H412">
        <v>4.2</v>
      </c>
      <c r="J412" s="4">
        <v>11029</v>
      </c>
      <c r="K412" t="s">
        <v>7570</v>
      </c>
      <c r="L412" t="s">
        <v>7571</v>
      </c>
      <c r="M412" t="s">
        <v>7572</v>
      </c>
      <c r="N412" t="s">
        <v>7573</v>
      </c>
      <c r="O412" t="s">
        <v>1575</v>
      </c>
      <c r="P412" t="s">
        <v>1576</v>
      </c>
      <c r="Q412" t="s">
        <v>7574</v>
      </c>
      <c r="R412" t="s">
        <v>7575</v>
      </c>
    </row>
    <row r="413" spans="1:18" ht="15.6" x14ac:dyDescent="0.3">
      <c r="A413" t="s">
        <v>1577</v>
      </c>
      <c r="B413" t="s">
        <v>1448</v>
      </c>
      <c r="D413" t="s">
        <v>1347</v>
      </c>
      <c r="E413" s="2">
        <v>16999</v>
      </c>
      <c r="F413" s="2">
        <v>24999</v>
      </c>
      <c r="G413" s="1">
        <v>0.32</v>
      </c>
      <c r="H413">
        <v>4.0999999999999996</v>
      </c>
      <c r="J413" s="4">
        <v>22318</v>
      </c>
      <c r="K413" t="s">
        <v>7381</v>
      </c>
      <c r="L413" t="s">
        <v>7358</v>
      </c>
      <c r="M413" t="s">
        <v>7359</v>
      </c>
      <c r="N413" t="s">
        <v>7360</v>
      </c>
      <c r="O413" t="s">
        <v>1434</v>
      </c>
      <c r="P413" t="s">
        <v>1435</v>
      </c>
      <c r="Q413" t="s">
        <v>7382</v>
      </c>
      <c r="R413" t="s">
        <v>7576</v>
      </c>
    </row>
    <row r="414" spans="1:18" ht="15.6" x14ac:dyDescent="0.3">
      <c r="A414" t="s">
        <v>1578</v>
      </c>
      <c r="B414" t="s">
        <v>1579</v>
      </c>
      <c r="D414" t="s">
        <v>1552</v>
      </c>
      <c r="E414">
        <v>199</v>
      </c>
      <c r="F414">
        <v>499</v>
      </c>
      <c r="G414" s="1">
        <v>0.6</v>
      </c>
      <c r="H414">
        <v>4.0999999999999996</v>
      </c>
      <c r="J414" s="4">
        <v>1786</v>
      </c>
      <c r="K414" t="s">
        <v>7577</v>
      </c>
      <c r="L414" t="s">
        <v>7578</v>
      </c>
      <c r="M414" t="s">
        <v>7579</v>
      </c>
      <c r="N414" t="s">
        <v>7580</v>
      </c>
      <c r="O414" t="s">
        <v>1580</v>
      </c>
      <c r="P414" t="s">
        <v>1581</v>
      </c>
      <c r="Q414" t="s">
        <v>7581</v>
      </c>
      <c r="R414" t="s">
        <v>7582</v>
      </c>
    </row>
    <row r="415" spans="1:18" ht="15.6" x14ac:dyDescent="0.3">
      <c r="A415" t="s">
        <v>1582</v>
      </c>
      <c r="B415" t="s">
        <v>1583</v>
      </c>
      <c r="D415" t="s">
        <v>1342</v>
      </c>
      <c r="E415">
        <v>999</v>
      </c>
      <c r="F415" s="2">
        <v>1599</v>
      </c>
      <c r="G415" s="1">
        <v>0.38</v>
      </c>
      <c r="H415">
        <v>4</v>
      </c>
      <c r="J415" s="4">
        <v>7222</v>
      </c>
      <c r="K415" t="s">
        <v>7583</v>
      </c>
      <c r="L415" t="s">
        <v>7584</v>
      </c>
      <c r="M415" t="s">
        <v>7585</v>
      </c>
      <c r="N415" t="s">
        <v>7586</v>
      </c>
      <c r="O415" t="s">
        <v>1584</v>
      </c>
      <c r="P415" t="s">
        <v>1585</v>
      </c>
      <c r="Q415" t="s">
        <v>7587</v>
      </c>
      <c r="R415" t="s">
        <v>7588</v>
      </c>
    </row>
    <row r="416" spans="1:18" ht="15.6" x14ac:dyDescent="0.3">
      <c r="A416" t="s">
        <v>1586</v>
      </c>
      <c r="B416" t="s">
        <v>1587</v>
      </c>
      <c r="D416" t="s">
        <v>1371</v>
      </c>
      <c r="E416" s="2">
        <v>1299</v>
      </c>
      <c r="F416" s="2">
        <v>1599</v>
      </c>
      <c r="G416" s="1">
        <v>0.19</v>
      </c>
      <c r="H416">
        <v>4</v>
      </c>
      <c r="J416" s="4">
        <v>128311</v>
      </c>
      <c r="K416" t="s">
        <v>7272</v>
      </c>
      <c r="L416" t="s">
        <v>7273</v>
      </c>
      <c r="M416" t="s">
        <v>7274</v>
      </c>
      <c r="N416" t="s">
        <v>7275</v>
      </c>
      <c r="O416" t="s">
        <v>1372</v>
      </c>
      <c r="P416" t="s">
        <v>1373</v>
      </c>
      <c r="Q416" t="s">
        <v>7589</v>
      </c>
      <c r="R416" t="s">
        <v>7590</v>
      </c>
    </row>
    <row r="417" spans="1:18" ht="15.6" x14ac:dyDescent="0.3">
      <c r="A417" t="s">
        <v>1588</v>
      </c>
      <c r="B417" t="s">
        <v>1589</v>
      </c>
      <c r="D417" t="s">
        <v>1380</v>
      </c>
      <c r="E417">
        <v>599</v>
      </c>
      <c r="F417" s="2">
        <v>1800</v>
      </c>
      <c r="G417" s="1">
        <v>0.67</v>
      </c>
      <c r="H417">
        <v>3.5</v>
      </c>
      <c r="J417" s="4">
        <v>83996</v>
      </c>
      <c r="K417" t="s">
        <v>7591</v>
      </c>
      <c r="L417" t="s">
        <v>7592</v>
      </c>
      <c r="M417" t="s">
        <v>7593</v>
      </c>
      <c r="N417" t="s">
        <v>7594</v>
      </c>
      <c r="O417" t="s">
        <v>1590</v>
      </c>
      <c r="P417" t="s">
        <v>1591</v>
      </c>
      <c r="Q417" t="s">
        <v>7595</v>
      </c>
      <c r="R417" t="s">
        <v>7596</v>
      </c>
    </row>
    <row r="418" spans="1:18" ht="15.6" x14ac:dyDescent="0.3">
      <c r="A418" t="s">
        <v>1592</v>
      </c>
      <c r="B418" t="s">
        <v>1593</v>
      </c>
      <c r="D418" t="s">
        <v>1362</v>
      </c>
      <c r="E418">
        <v>599</v>
      </c>
      <c r="F418" s="2">
        <v>1899</v>
      </c>
      <c r="G418" s="1">
        <v>0.68</v>
      </c>
      <c r="H418">
        <v>4.3</v>
      </c>
      <c r="J418" s="4">
        <v>140036</v>
      </c>
      <c r="K418" t="s">
        <v>7510</v>
      </c>
      <c r="L418" t="s">
        <v>7511</v>
      </c>
      <c r="M418" t="s">
        <v>7512</v>
      </c>
      <c r="N418" t="s">
        <v>7513</v>
      </c>
      <c r="O418" t="s">
        <v>1532</v>
      </c>
      <c r="P418" t="s">
        <v>1533</v>
      </c>
      <c r="Q418" t="s">
        <v>7597</v>
      </c>
      <c r="R418" t="s">
        <v>7598</v>
      </c>
    </row>
    <row r="419" spans="1:18" ht="15.6" x14ac:dyDescent="0.3">
      <c r="A419" t="s">
        <v>1594</v>
      </c>
      <c r="B419" t="s">
        <v>1595</v>
      </c>
      <c r="D419" t="s">
        <v>1342</v>
      </c>
      <c r="E419" s="2">
        <v>1799</v>
      </c>
      <c r="F419" s="2">
        <v>2499</v>
      </c>
      <c r="G419" s="1">
        <v>0.28000000000000003</v>
      </c>
      <c r="H419">
        <v>4.0999999999999996</v>
      </c>
      <c r="J419" s="4">
        <v>18678</v>
      </c>
      <c r="K419" t="s">
        <v>7599</v>
      </c>
      <c r="L419" t="s">
        <v>7600</v>
      </c>
      <c r="M419" t="s">
        <v>7601</v>
      </c>
      <c r="N419" t="s">
        <v>7602</v>
      </c>
      <c r="O419" t="s">
        <v>1596</v>
      </c>
      <c r="P419" t="s">
        <v>1597</v>
      </c>
      <c r="Q419" t="s">
        <v>7603</v>
      </c>
      <c r="R419" t="s">
        <v>7604</v>
      </c>
    </row>
    <row r="420" spans="1:18" ht="15.6" x14ac:dyDescent="0.3">
      <c r="A420" t="s">
        <v>42</v>
      </c>
      <c r="B420" t="s">
        <v>43</v>
      </c>
      <c r="D420" t="s">
        <v>14</v>
      </c>
      <c r="E420">
        <v>176.63</v>
      </c>
      <c r="F420">
        <v>499</v>
      </c>
      <c r="G420" s="1">
        <v>0.65</v>
      </c>
      <c r="H420">
        <v>4.0999999999999996</v>
      </c>
      <c r="J420" s="4">
        <v>15189</v>
      </c>
      <c r="K420" t="s">
        <v>5512</v>
      </c>
      <c r="L420" t="s">
        <v>5513</v>
      </c>
      <c r="M420" t="s">
        <v>5514</v>
      </c>
      <c r="N420" t="s">
        <v>5515</v>
      </c>
      <c r="O420" t="s">
        <v>45</v>
      </c>
      <c r="P420" t="s">
        <v>46</v>
      </c>
      <c r="Q420" t="s">
        <v>7605</v>
      </c>
      <c r="R420" t="s">
        <v>7606</v>
      </c>
    </row>
    <row r="421" spans="1:18" ht="15.6" x14ac:dyDescent="0.3">
      <c r="A421" t="s">
        <v>1598</v>
      </c>
      <c r="B421" t="s">
        <v>1599</v>
      </c>
      <c r="D421" t="s">
        <v>1347</v>
      </c>
      <c r="E421" s="2">
        <v>10999</v>
      </c>
      <c r="F421" s="2">
        <v>14999</v>
      </c>
      <c r="G421" s="1">
        <v>0.27</v>
      </c>
      <c r="H421">
        <v>4.0999999999999996</v>
      </c>
      <c r="J421" s="4">
        <v>18998</v>
      </c>
      <c r="K421" t="s">
        <v>7568</v>
      </c>
      <c r="L421" t="s">
        <v>7367</v>
      </c>
      <c r="M421" t="s">
        <v>7368</v>
      </c>
      <c r="N421" t="s">
        <v>7369</v>
      </c>
      <c r="O421" t="s">
        <v>1440</v>
      </c>
      <c r="P421" t="s">
        <v>1441</v>
      </c>
      <c r="Q421" t="s">
        <v>7607</v>
      </c>
      <c r="R421" t="s">
        <v>7608</v>
      </c>
    </row>
    <row r="422" spans="1:18" ht="15.6" x14ac:dyDescent="0.3">
      <c r="A422" t="s">
        <v>1600</v>
      </c>
      <c r="B422" t="s">
        <v>1601</v>
      </c>
      <c r="D422" t="s">
        <v>1329</v>
      </c>
      <c r="E422" s="2">
        <v>2999</v>
      </c>
      <c r="F422" s="2">
        <v>7990</v>
      </c>
      <c r="G422" s="1">
        <v>0.62</v>
      </c>
      <c r="H422">
        <v>4.0999999999999996</v>
      </c>
      <c r="J422" s="4">
        <v>48449</v>
      </c>
      <c r="K422" t="s">
        <v>7498</v>
      </c>
      <c r="L422" t="s">
        <v>7609</v>
      </c>
      <c r="M422" t="s">
        <v>7610</v>
      </c>
      <c r="N422" t="s">
        <v>7611</v>
      </c>
      <c r="O422" t="s">
        <v>1602</v>
      </c>
      <c r="P422" t="s">
        <v>1603</v>
      </c>
      <c r="Q422" t="s">
        <v>7612</v>
      </c>
      <c r="R422" t="s">
        <v>7613</v>
      </c>
    </row>
    <row r="423" spans="1:18" ht="15.6" x14ac:dyDescent="0.3">
      <c r="A423" t="s">
        <v>1604</v>
      </c>
      <c r="B423" t="s">
        <v>1605</v>
      </c>
      <c r="D423" t="s">
        <v>1329</v>
      </c>
      <c r="E423" s="2">
        <v>1999</v>
      </c>
      <c r="F423" s="2">
        <v>7990</v>
      </c>
      <c r="G423" s="1">
        <v>0.75</v>
      </c>
      <c r="H423">
        <v>3.8</v>
      </c>
      <c r="J423" s="4">
        <v>17831</v>
      </c>
      <c r="K423" t="s">
        <v>7229</v>
      </c>
      <c r="L423" t="s">
        <v>7230</v>
      </c>
      <c r="M423" t="s">
        <v>7231</v>
      </c>
      <c r="N423" t="s">
        <v>7232</v>
      </c>
      <c r="O423" t="s">
        <v>1338</v>
      </c>
      <c r="P423" t="s">
        <v>1339</v>
      </c>
      <c r="Q423" t="s">
        <v>7614</v>
      </c>
      <c r="R423" t="s">
        <v>7615</v>
      </c>
    </row>
    <row r="424" spans="1:18" ht="15.6" x14ac:dyDescent="0.3">
      <c r="A424" t="s">
        <v>47</v>
      </c>
      <c r="B424" t="s">
        <v>48</v>
      </c>
      <c r="D424" t="s">
        <v>14</v>
      </c>
      <c r="E424">
        <v>229</v>
      </c>
      <c r="F424">
        <v>299</v>
      </c>
      <c r="G424" s="1">
        <v>0.23</v>
      </c>
      <c r="H424">
        <v>4.3</v>
      </c>
      <c r="J424" s="4">
        <v>30411</v>
      </c>
      <c r="K424" t="s">
        <v>5518</v>
      </c>
      <c r="L424" t="s">
        <v>5519</v>
      </c>
      <c r="M424" t="s">
        <v>5520</v>
      </c>
      <c r="N424" t="s">
        <v>5521</v>
      </c>
      <c r="O424" t="s">
        <v>50</v>
      </c>
      <c r="P424" t="s">
        <v>51</v>
      </c>
      <c r="Q424" t="s">
        <v>7616</v>
      </c>
      <c r="R424" t="s">
        <v>7617</v>
      </c>
    </row>
    <row r="425" spans="1:18" ht="15.6" x14ac:dyDescent="0.3">
      <c r="A425" t="s">
        <v>57</v>
      </c>
      <c r="B425" t="s">
        <v>58</v>
      </c>
      <c r="D425" t="s">
        <v>14</v>
      </c>
      <c r="E425">
        <v>199</v>
      </c>
      <c r="F425">
        <v>299</v>
      </c>
      <c r="G425" s="1">
        <v>0.33</v>
      </c>
      <c r="H425">
        <v>4</v>
      </c>
      <c r="J425" s="4">
        <v>43994</v>
      </c>
      <c r="K425" t="s">
        <v>5530</v>
      </c>
      <c r="L425" t="s">
        <v>5483</v>
      </c>
      <c r="M425" t="s">
        <v>5484</v>
      </c>
      <c r="N425" t="s">
        <v>5485</v>
      </c>
      <c r="O425" t="s">
        <v>20</v>
      </c>
      <c r="P425" t="s">
        <v>21</v>
      </c>
      <c r="Q425" t="s">
        <v>7618</v>
      </c>
      <c r="R425" t="s">
        <v>7619</v>
      </c>
    </row>
    <row r="426" spans="1:18" ht="15.6" x14ac:dyDescent="0.3">
      <c r="A426" t="s">
        <v>1606</v>
      </c>
      <c r="B426" t="s">
        <v>1607</v>
      </c>
      <c r="D426" t="s">
        <v>1421</v>
      </c>
      <c r="E426">
        <v>649</v>
      </c>
      <c r="F426">
        <v>999</v>
      </c>
      <c r="G426" s="1">
        <v>0.35</v>
      </c>
      <c r="H426">
        <v>4.2</v>
      </c>
      <c r="J426" s="4">
        <v>1315</v>
      </c>
      <c r="K426" t="s">
        <v>7620</v>
      </c>
      <c r="L426" t="s">
        <v>7621</v>
      </c>
      <c r="M426" t="s">
        <v>7622</v>
      </c>
      <c r="N426" t="s">
        <v>7623</v>
      </c>
      <c r="O426" t="s">
        <v>1608</v>
      </c>
      <c r="P426" t="s">
        <v>1609</v>
      </c>
      <c r="Q426" t="s">
        <v>7624</v>
      </c>
      <c r="R426" t="s">
        <v>7625</v>
      </c>
    </row>
    <row r="427" spans="1:18" ht="15.6" x14ac:dyDescent="0.3">
      <c r="A427" t="s">
        <v>1610</v>
      </c>
      <c r="B427" t="s">
        <v>1539</v>
      </c>
      <c r="D427" t="s">
        <v>1347</v>
      </c>
      <c r="E427" s="2">
        <v>13999</v>
      </c>
      <c r="F427" s="2">
        <v>19499</v>
      </c>
      <c r="G427" s="1">
        <v>0.28000000000000003</v>
      </c>
      <c r="H427">
        <v>4.0999999999999996</v>
      </c>
      <c r="J427" s="4">
        <v>18998</v>
      </c>
      <c r="K427" t="s">
        <v>7522</v>
      </c>
      <c r="L427" t="s">
        <v>7367</v>
      </c>
      <c r="M427" t="s">
        <v>7368</v>
      </c>
      <c r="N427" t="s">
        <v>7369</v>
      </c>
      <c r="O427" t="s">
        <v>1440</v>
      </c>
      <c r="P427" t="s">
        <v>1441</v>
      </c>
      <c r="Q427" t="s">
        <v>7523</v>
      </c>
      <c r="R427" t="s">
        <v>7626</v>
      </c>
    </row>
    <row r="428" spans="1:18" ht="15.6" x14ac:dyDescent="0.3">
      <c r="A428" t="s">
        <v>1611</v>
      </c>
      <c r="B428" t="s">
        <v>1612</v>
      </c>
      <c r="D428" t="s">
        <v>1613</v>
      </c>
      <c r="E428">
        <v>119</v>
      </c>
      <c r="F428">
        <v>299</v>
      </c>
      <c r="G428" s="1">
        <v>0.6</v>
      </c>
      <c r="H428">
        <v>4.0999999999999996</v>
      </c>
      <c r="J428" s="4">
        <v>5999</v>
      </c>
      <c r="K428" t="s">
        <v>7627</v>
      </c>
      <c r="L428" t="s">
        <v>7628</v>
      </c>
      <c r="M428" t="s">
        <v>7629</v>
      </c>
      <c r="N428" t="s">
        <v>7630</v>
      </c>
      <c r="O428" t="s">
        <v>1614</v>
      </c>
      <c r="P428" t="s">
        <v>1615</v>
      </c>
      <c r="Q428" t="s">
        <v>7631</v>
      </c>
      <c r="R428" t="s">
        <v>7632</v>
      </c>
    </row>
    <row r="429" spans="1:18" ht="15.6" x14ac:dyDescent="0.3">
      <c r="A429" t="s">
        <v>1616</v>
      </c>
      <c r="B429" t="s">
        <v>1617</v>
      </c>
      <c r="D429" t="s">
        <v>1347</v>
      </c>
      <c r="E429" s="2">
        <v>12999</v>
      </c>
      <c r="F429" s="2">
        <v>17999</v>
      </c>
      <c r="G429" s="1">
        <v>0.28000000000000003</v>
      </c>
      <c r="H429">
        <v>4.0999999999999996</v>
      </c>
      <c r="J429" s="4">
        <v>50772</v>
      </c>
      <c r="K429" t="s">
        <v>7633</v>
      </c>
      <c r="L429" t="s">
        <v>7634</v>
      </c>
      <c r="M429" t="s">
        <v>7635</v>
      </c>
      <c r="N429" t="s">
        <v>7636</v>
      </c>
      <c r="O429" t="s">
        <v>1618</v>
      </c>
      <c r="P429" t="s">
        <v>1619</v>
      </c>
      <c r="Q429" t="s">
        <v>7637</v>
      </c>
      <c r="R429" t="s">
        <v>7638</v>
      </c>
    </row>
    <row r="430" spans="1:18" ht="15.6" x14ac:dyDescent="0.3">
      <c r="A430" t="s">
        <v>60</v>
      </c>
      <c r="B430" t="s">
        <v>61</v>
      </c>
      <c r="D430" t="s">
        <v>14</v>
      </c>
      <c r="E430">
        <v>154</v>
      </c>
      <c r="F430">
        <v>339</v>
      </c>
      <c r="G430" s="1">
        <v>0.55000000000000004</v>
      </c>
      <c r="H430">
        <v>4.3</v>
      </c>
      <c r="J430" s="4">
        <v>13391</v>
      </c>
      <c r="K430" t="s">
        <v>6085</v>
      </c>
      <c r="L430" t="s">
        <v>5534</v>
      </c>
      <c r="M430" t="s">
        <v>5535</v>
      </c>
      <c r="N430" t="s">
        <v>5536</v>
      </c>
      <c r="O430" t="s">
        <v>63</v>
      </c>
      <c r="P430" t="s">
        <v>64</v>
      </c>
      <c r="Q430" t="s">
        <v>5537</v>
      </c>
      <c r="R430" t="s">
        <v>7639</v>
      </c>
    </row>
    <row r="431" spans="1:18" ht="15.6" x14ac:dyDescent="0.3">
      <c r="A431" t="s">
        <v>1620</v>
      </c>
      <c r="B431" t="s">
        <v>1621</v>
      </c>
      <c r="D431" t="s">
        <v>1347</v>
      </c>
      <c r="E431" s="2">
        <v>20999</v>
      </c>
      <c r="F431" s="2">
        <v>26999</v>
      </c>
      <c r="G431" s="1">
        <v>0.22</v>
      </c>
      <c r="H431">
        <v>3.9</v>
      </c>
      <c r="J431" s="4">
        <v>25824</v>
      </c>
      <c r="K431" t="s">
        <v>7640</v>
      </c>
      <c r="L431" t="s">
        <v>7466</v>
      </c>
      <c r="M431" t="s">
        <v>7467</v>
      </c>
      <c r="N431" t="s">
        <v>7468</v>
      </c>
      <c r="O431" t="s">
        <v>1503</v>
      </c>
      <c r="P431" t="s">
        <v>1504</v>
      </c>
      <c r="Q431" t="s">
        <v>7641</v>
      </c>
      <c r="R431" t="s">
        <v>7642</v>
      </c>
    </row>
    <row r="432" spans="1:18" ht="15.6" x14ac:dyDescent="0.3">
      <c r="A432" t="s">
        <v>1622</v>
      </c>
      <c r="B432" t="s">
        <v>1623</v>
      </c>
      <c r="D432" t="s">
        <v>1421</v>
      </c>
      <c r="E432">
        <v>249</v>
      </c>
      <c r="F432">
        <v>649</v>
      </c>
      <c r="G432" s="1">
        <v>0.62</v>
      </c>
      <c r="H432">
        <v>4</v>
      </c>
      <c r="J432" s="4">
        <v>14404</v>
      </c>
      <c r="K432" t="s">
        <v>7643</v>
      </c>
      <c r="L432" t="s">
        <v>7644</v>
      </c>
      <c r="M432" t="s">
        <v>7645</v>
      </c>
      <c r="N432" t="s">
        <v>7646</v>
      </c>
      <c r="O432" t="s">
        <v>1624</v>
      </c>
      <c r="P432" t="s">
        <v>1625</v>
      </c>
      <c r="Q432" t="s">
        <v>7647</v>
      </c>
      <c r="R432" t="s">
        <v>7648</v>
      </c>
    </row>
    <row r="433" spans="1:18" ht="15.6" x14ac:dyDescent="0.3">
      <c r="A433" t="s">
        <v>1626</v>
      </c>
      <c r="B433" t="s">
        <v>1627</v>
      </c>
      <c r="D433" t="s">
        <v>1421</v>
      </c>
      <c r="E433">
        <v>99</v>
      </c>
      <c r="F433">
        <v>171</v>
      </c>
      <c r="G433" s="1">
        <v>0.42</v>
      </c>
      <c r="H433">
        <v>4.5</v>
      </c>
      <c r="J433" s="4">
        <v>11339</v>
      </c>
      <c r="K433" t="s">
        <v>7649</v>
      </c>
      <c r="L433" t="s">
        <v>7650</v>
      </c>
      <c r="M433" t="s">
        <v>7651</v>
      </c>
      <c r="N433" t="s">
        <v>7652</v>
      </c>
      <c r="O433" t="s">
        <v>1628</v>
      </c>
      <c r="P433" t="s">
        <v>1629</v>
      </c>
      <c r="Q433" t="s">
        <v>7653</v>
      </c>
      <c r="R433" t="s">
        <v>7654</v>
      </c>
    </row>
    <row r="434" spans="1:18" ht="15.6" x14ac:dyDescent="0.3">
      <c r="A434" t="s">
        <v>1630</v>
      </c>
      <c r="B434" t="s">
        <v>1631</v>
      </c>
      <c r="D434" t="s">
        <v>1416</v>
      </c>
      <c r="E434">
        <v>489</v>
      </c>
      <c r="F434" s="2">
        <v>1999</v>
      </c>
      <c r="G434" s="1">
        <v>0.76</v>
      </c>
      <c r="H434">
        <v>4</v>
      </c>
      <c r="J434" s="4">
        <v>3626</v>
      </c>
      <c r="K434" t="s">
        <v>7655</v>
      </c>
      <c r="L434" t="s">
        <v>7656</v>
      </c>
      <c r="M434" t="s">
        <v>7657</v>
      </c>
      <c r="N434" t="s">
        <v>7658</v>
      </c>
      <c r="O434" t="s">
        <v>1632</v>
      </c>
      <c r="P434" t="s">
        <v>1633</v>
      </c>
      <c r="Q434" t="s">
        <v>7659</v>
      </c>
      <c r="R434" t="s">
        <v>7660</v>
      </c>
    </row>
    <row r="435" spans="1:18" ht="15.6" x14ac:dyDescent="0.3">
      <c r="A435" t="s">
        <v>1634</v>
      </c>
      <c r="B435" t="s">
        <v>1635</v>
      </c>
      <c r="D435" t="s">
        <v>1362</v>
      </c>
      <c r="E435">
        <v>369</v>
      </c>
      <c r="F435" s="2">
        <v>1600</v>
      </c>
      <c r="G435" s="1">
        <v>0.77</v>
      </c>
      <c r="H435">
        <v>4</v>
      </c>
      <c r="J435" s="4">
        <v>32625</v>
      </c>
      <c r="K435" t="s">
        <v>7661</v>
      </c>
      <c r="L435" t="s">
        <v>7662</v>
      </c>
      <c r="M435" t="s">
        <v>7663</v>
      </c>
      <c r="N435" t="s">
        <v>7664</v>
      </c>
      <c r="O435" t="s">
        <v>1636</v>
      </c>
      <c r="P435" t="s">
        <v>1637</v>
      </c>
      <c r="Q435" t="s">
        <v>7665</v>
      </c>
      <c r="R435" t="s">
        <v>7666</v>
      </c>
    </row>
    <row r="436" spans="1:18" ht="15.6" x14ac:dyDescent="0.3">
      <c r="A436" t="s">
        <v>1638</v>
      </c>
      <c r="B436" t="s">
        <v>1639</v>
      </c>
      <c r="D436" t="s">
        <v>1347</v>
      </c>
      <c r="E436" s="2">
        <v>15499</v>
      </c>
      <c r="F436" s="2">
        <v>20999</v>
      </c>
      <c r="G436" s="1">
        <v>0.26</v>
      </c>
      <c r="H436">
        <v>4.0999999999999996</v>
      </c>
      <c r="J436" s="4">
        <v>19252</v>
      </c>
      <c r="K436" t="s">
        <v>7667</v>
      </c>
      <c r="L436" t="s">
        <v>7426</v>
      </c>
      <c r="M436" t="s">
        <v>7427</v>
      </c>
      <c r="N436" t="s">
        <v>7428</v>
      </c>
      <c r="O436" t="s">
        <v>1477</v>
      </c>
      <c r="P436" t="s">
        <v>1478</v>
      </c>
      <c r="Q436" t="s">
        <v>7529</v>
      </c>
      <c r="R436" t="s">
        <v>7668</v>
      </c>
    </row>
    <row r="437" spans="1:18" ht="15.6" x14ac:dyDescent="0.3">
      <c r="A437" t="s">
        <v>1640</v>
      </c>
      <c r="B437" t="s">
        <v>1641</v>
      </c>
      <c r="D437" t="s">
        <v>1347</v>
      </c>
      <c r="E437" s="2">
        <v>15499</v>
      </c>
      <c r="F437" s="2">
        <v>18999</v>
      </c>
      <c r="G437" s="1">
        <v>0.18</v>
      </c>
      <c r="H437">
        <v>4.0999999999999996</v>
      </c>
      <c r="J437" s="4">
        <v>19252</v>
      </c>
      <c r="K437" t="s">
        <v>7425</v>
      </c>
      <c r="L437" t="s">
        <v>7426</v>
      </c>
      <c r="M437" t="s">
        <v>7427</v>
      </c>
      <c r="N437" t="s">
        <v>7428</v>
      </c>
      <c r="O437" t="s">
        <v>1477</v>
      </c>
      <c r="P437" t="s">
        <v>1478</v>
      </c>
      <c r="Q437" t="s">
        <v>7669</v>
      </c>
      <c r="R437" t="s">
        <v>7670</v>
      </c>
    </row>
    <row r="438" spans="1:18" ht="15.6" x14ac:dyDescent="0.3">
      <c r="A438" t="s">
        <v>1642</v>
      </c>
      <c r="B438" t="s">
        <v>1643</v>
      </c>
      <c r="D438" t="s">
        <v>1347</v>
      </c>
      <c r="E438" s="2">
        <v>22999</v>
      </c>
      <c r="F438" s="2">
        <v>28999</v>
      </c>
      <c r="G438" s="1">
        <v>0.21</v>
      </c>
      <c r="H438">
        <v>3.9</v>
      </c>
      <c r="J438" s="4">
        <v>25824</v>
      </c>
      <c r="K438" t="s">
        <v>7671</v>
      </c>
      <c r="L438" t="s">
        <v>7466</v>
      </c>
      <c r="M438" t="s">
        <v>7467</v>
      </c>
      <c r="N438" t="s">
        <v>7468</v>
      </c>
      <c r="O438" t="s">
        <v>1503</v>
      </c>
      <c r="P438" t="s">
        <v>1504</v>
      </c>
      <c r="Q438" t="s">
        <v>7469</v>
      </c>
      <c r="R438" t="s">
        <v>7672</v>
      </c>
    </row>
    <row r="439" spans="1:18" ht="15.6" x14ac:dyDescent="0.3">
      <c r="A439" t="s">
        <v>1644</v>
      </c>
      <c r="B439" t="s">
        <v>1645</v>
      </c>
      <c r="D439" t="s">
        <v>1380</v>
      </c>
      <c r="E439">
        <v>599</v>
      </c>
      <c r="F439" s="2">
        <v>1490</v>
      </c>
      <c r="G439" s="1">
        <v>0.6</v>
      </c>
      <c r="H439">
        <v>4.0999999999999996</v>
      </c>
      <c r="J439" s="4">
        <v>161679</v>
      </c>
      <c r="K439" t="s">
        <v>7673</v>
      </c>
      <c r="L439" t="s">
        <v>7674</v>
      </c>
      <c r="M439" t="s">
        <v>7675</v>
      </c>
      <c r="N439" t="s">
        <v>7676</v>
      </c>
      <c r="O439" t="s">
        <v>1646</v>
      </c>
      <c r="P439" t="s">
        <v>1647</v>
      </c>
      <c r="Q439" t="s">
        <v>7677</v>
      </c>
      <c r="R439" t="s">
        <v>7678</v>
      </c>
    </row>
    <row r="440" spans="1:18" ht="15.6" x14ac:dyDescent="0.3">
      <c r="A440" t="s">
        <v>1648</v>
      </c>
      <c r="B440" t="s">
        <v>1649</v>
      </c>
      <c r="D440" t="s">
        <v>1552</v>
      </c>
      <c r="E440">
        <v>134</v>
      </c>
      <c r="F440">
        <v>699</v>
      </c>
      <c r="G440" s="1">
        <v>0.81</v>
      </c>
      <c r="H440">
        <v>4.0999999999999996</v>
      </c>
      <c r="J440" s="4">
        <v>16685</v>
      </c>
      <c r="K440" t="s">
        <v>7679</v>
      </c>
      <c r="L440" t="s">
        <v>7680</v>
      </c>
      <c r="M440" t="s">
        <v>7681</v>
      </c>
      <c r="N440" t="s">
        <v>7682</v>
      </c>
      <c r="O440" t="s">
        <v>1650</v>
      </c>
      <c r="P440" t="s">
        <v>1651</v>
      </c>
      <c r="Q440" t="s">
        <v>7683</v>
      </c>
      <c r="R440" t="s">
        <v>7684</v>
      </c>
    </row>
    <row r="441" spans="1:18" ht="15.6" x14ac:dyDescent="0.3">
      <c r="A441" t="s">
        <v>1652</v>
      </c>
      <c r="B441" t="s">
        <v>1653</v>
      </c>
      <c r="D441" t="s">
        <v>1347</v>
      </c>
      <c r="E441" s="2">
        <v>7499</v>
      </c>
      <c r="F441" s="2">
        <v>7999</v>
      </c>
      <c r="G441" s="1">
        <v>0.06</v>
      </c>
      <c r="H441">
        <v>4</v>
      </c>
      <c r="J441" s="4">
        <v>30907</v>
      </c>
      <c r="K441" t="s">
        <v>7685</v>
      </c>
      <c r="L441" t="s">
        <v>7686</v>
      </c>
      <c r="M441" t="s">
        <v>7687</v>
      </c>
      <c r="N441" t="s">
        <v>7688</v>
      </c>
      <c r="O441" t="s">
        <v>1654</v>
      </c>
      <c r="P441" t="s">
        <v>1655</v>
      </c>
      <c r="Q441" t="s">
        <v>7689</v>
      </c>
      <c r="R441" t="s">
        <v>7690</v>
      </c>
    </row>
    <row r="442" spans="1:18" ht="15.6" x14ac:dyDescent="0.3">
      <c r="A442" t="s">
        <v>1656</v>
      </c>
      <c r="B442" t="s">
        <v>1657</v>
      </c>
      <c r="D442" t="s">
        <v>1342</v>
      </c>
      <c r="E442" s="2">
        <v>1149</v>
      </c>
      <c r="F442" s="2">
        <v>2199</v>
      </c>
      <c r="G442" s="1">
        <v>0.48</v>
      </c>
      <c r="H442">
        <v>4.3</v>
      </c>
      <c r="J442" s="4">
        <v>178912</v>
      </c>
      <c r="K442" t="s">
        <v>7691</v>
      </c>
      <c r="L442" t="s">
        <v>7236</v>
      </c>
      <c r="M442" t="s">
        <v>7237</v>
      </c>
      <c r="N442" t="s">
        <v>7238</v>
      </c>
      <c r="O442" t="s">
        <v>1343</v>
      </c>
      <c r="P442" t="s">
        <v>1344</v>
      </c>
      <c r="Q442" t="s">
        <v>7692</v>
      </c>
      <c r="R442" t="s">
        <v>7693</v>
      </c>
    </row>
    <row r="443" spans="1:18" ht="15.6" x14ac:dyDescent="0.3">
      <c r="A443" t="s">
        <v>1658</v>
      </c>
      <c r="B443" t="s">
        <v>1659</v>
      </c>
      <c r="D443" t="s">
        <v>1371</v>
      </c>
      <c r="E443" s="2">
        <v>1324</v>
      </c>
      <c r="F443" s="2">
        <v>1699</v>
      </c>
      <c r="G443" s="1">
        <v>0.22</v>
      </c>
      <c r="H443">
        <v>4</v>
      </c>
      <c r="J443" s="4">
        <v>128311</v>
      </c>
      <c r="K443" t="s">
        <v>7694</v>
      </c>
      <c r="L443" t="s">
        <v>7273</v>
      </c>
      <c r="M443" t="s">
        <v>7274</v>
      </c>
      <c r="N443" t="s">
        <v>7275</v>
      </c>
      <c r="O443" t="s">
        <v>1372</v>
      </c>
      <c r="P443" t="s">
        <v>1373</v>
      </c>
      <c r="Q443" t="s">
        <v>7695</v>
      </c>
      <c r="R443" t="s">
        <v>7696</v>
      </c>
    </row>
    <row r="444" spans="1:18" ht="15.6" x14ac:dyDescent="0.3">
      <c r="A444" t="s">
        <v>1660</v>
      </c>
      <c r="B444" t="s">
        <v>1661</v>
      </c>
      <c r="D444" t="s">
        <v>1347</v>
      </c>
      <c r="E444" s="2">
        <v>13999</v>
      </c>
      <c r="F444" s="2">
        <v>19999</v>
      </c>
      <c r="G444" s="1">
        <v>0.3</v>
      </c>
      <c r="H444">
        <v>4.0999999999999996</v>
      </c>
      <c r="J444" s="4">
        <v>19252</v>
      </c>
      <c r="K444" t="s">
        <v>7667</v>
      </c>
      <c r="L444" t="s">
        <v>7426</v>
      </c>
      <c r="M444" t="s">
        <v>7427</v>
      </c>
      <c r="N444" t="s">
        <v>7428</v>
      </c>
      <c r="O444" t="s">
        <v>1477</v>
      </c>
      <c r="P444" t="s">
        <v>1478</v>
      </c>
      <c r="Q444" t="s">
        <v>7697</v>
      </c>
      <c r="R444" t="s">
        <v>7698</v>
      </c>
    </row>
    <row r="445" spans="1:18" ht="15.6" x14ac:dyDescent="0.3">
      <c r="A445" t="s">
        <v>65</v>
      </c>
      <c r="B445" t="s">
        <v>66</v>
      </c>
      <c r="D445" t="s">
        <v>14</v>
      </c>
      <c r="E445">
        <v>299</v>
      </c>
      <c r="F445">
        <v>799</v>
      </c>
      <c r="G445" s="1">
        <v>0.63</v>
      </c>
      <c r="H445">
        <v>4.2</v>
      </c>
      <c r="J445" s="4">
        <v>94364</v>
      </c>
      <c r="K445" t="s">
        <v>5539</v>
      </c>
      <c r="L445" t="s">
        <v>5495</v>
      </c>
      <c r="M445" t="s">
        <v>5496</v>
      </c>
      <c r="N445" t="s">
        <v>5497</v>
      </c>
      <c r="O445" t="s">
        <v>30</v>
      </c>
      <c r="P445" t="s">
        <v>31</v>
      </c>
      <c r="Q445" t="s">
        <v>7699</v>
      </c>
      <c r="R445" t="s">
        <v>7700</v>
      </c>
    </row>
    <row r="446" spans="1:18" ht="15.6" x14ac:dyDescent="0.3">
      <c r="A446" t="s">
        <v>1662</v>
      </c>
      <c r="B446" t="s">
        <v>1663</v>
      </c>
      <c r="D446" t="s">
        <v>1342</v>
      </c>
      <c r="E446">
        <v>999</v>
      </c>
      <c r="F446" s="2">
        <v>1599</v>
      </c>
      <c r="G446" s="1">
        <v>0.38</v>
      </c>
      <c r="H446">
        <v>4</v>
      </c>
      <c r="J446" s="4">
        <v>7222</v>
      </c>
      <c r="K446" t="s">
        <v>7701</v>
      </c>
      <c r="L446" t="s">
        <v>7584</v>
      </c>
      <c r="M446" t="s">
        <v>7585</v>
      </c>
      <c r="N446" t="s">
        <v>7586</v>
      </c>
      <c r="O446" t="s">
        <v>1584</v>
      </c>
      <c r="P446" t="s">
        <v>1585</v>
      </c>
      <c r="Q446" t="s">
        <v>7702</v>
      </c>
      <c r="R446" t="s">
        <v>7703</v>
      </c>
    </row>
    <row r="447" spans="1:18" ht="15.6" x14ac:dyDescent="0.3">
      <c r="A447" t="s">
        <v>1664</v>
      </c>
      <c r="B447" t="s">
        <v>1665</v>
      </c>
      <c r="D447" t="s">
        <v>1347</v>
      </c>
      <c r="E447" s="2">
        <v>12999</v>
      </c>
      <c r="F447" s="2">
        <v>17999</v>
      </c>
      <c r="G447" s="1">
        <v>0.28000000000000003</v>
      </c>
      <c r="H447">
        <v>4.0999999999999996</v>
      </c>
      <c r="J447" s="4">
        <v>18998</v>
      </c>
      <c r="K447" t="s">
        <v>7366</v>
      </c>
      <c r="L447" t="s">
        <v>7367</v>
      </c>
      <c r="M447" t="s">
        <v>7368</v>
      </c>
      <c r="N447" t="s">
        <v>7369</v>
      </c>
      <c r="O447" t="s">
        <v>1440</v>
      </c>
      <c r="P447" t="s">
        <v>1441</v>
      </c>
      <c r="Q447" t="s">
        <v>7704</v>
      </c>
      <c r="R447" t="s">
        <v>7705</v>
      </c>
    </row>
    <row r="448" spans="1:18" ht="15.6" x14ac:dyDescent="0.3">
      <c r="A448" t="s">
        <v>1666</v>
      </c>
      <c r="B448" t="s">
        <v>1667</v>
      </c>
      <c r="D448" t="s">
        <v>1347</v>
      </c>
      <c r="E448" s="2">
        <v>15490</v>
      </c>
      <c r="F448" s="2">
        <v>20990</v>
      </c>
      <c r="G448" s="1">
        <v>0.26</v>
      </c>
      <c r="H448">
        <v>4.2</v>
      </c>
      <c r="J448" s="4">
        <v>32916</v>
      </c>
      <c r="K448" t="s">
        <v>7706</v>
      </c>
      <c r="L448" t="s">
        <v>7460</v>
      </c>
      <c r="M448" t="s">
        <v>7461</v>
      </c>
      <c r="N448" t="s">
        <v>7462</v>
      </c>
      <c r="O448" t="s">
        <v>1499</v>
      </c>
      <c r="P448" t="s">
        <v>1500</v>
      </c>
      <c r="Q448" t="s">
        <v>7707</v>
      </c>
      <c r="R448" t="s">
        <v>7708</v>
      </c>
    </row>
    <row r="449" spans="1:18" ht="15.6" x14ac:dyDescent="0.3">
      <c r="A449" t="s">
        <v>1668</v>
      </c>
      <c r="B449" t="s">
        <v>1669</v>
      </c>
      <c r="D449" t="s">
        <v>1670</v>
      </c>
      <c r="E449">
        <v>999</v>
      </c>
      <c r="F449" s="2">
        <v>2899</v>
      </c>
      <c r="G449" s="1">
        <v>0.66</v>
      </c>
      <c r="H449">
        <v>4.5999999999999996</v>
      </c>
      <c r="J449" s="4">
        <v>26603</v>
      </c>
      <c r="K449" t="s">
        <v>7709</v>
      </c>
      <c r="L449" t="s">
        <v>7710</v>
      </c>
      <c r="M449" t="s">
        <v>7711</v>
      </c>
      <c r="N449" t="s">
        <v>7712</v>
      </c>
      <c r="O449" t="s">
        <v>1671</v>
      </c>
      <c r="P449" t="s">
        <v>1672</v>
      </c>
      <c r="Q449" t="s">
        <v>7713</v>
      </c>
      <c r="R449" t="s">
        <v>7714</v>
      </c>
    </row>
    <row r="450" spans="1:18" ht="15.6" x14ac:dyDescent="0.3">
      <c r="A450" t="s">
        <v>1673</v>
      </c>
      <c r="B450" t="s">
        <v>1674</v>
      </c>
      <c r="D450" t="s">
        <v>1329</v>
      </c>
      <c r="E450" s="2">
        <v>1599</v>
      </c>
      <c r="F450" s="2">
        <v>4999</v>
      </c>
      <c r="G450" s="1">
        <v>0.68</v>
      </c>
      <c r="H450">
        <v>4</v>
      </c>
      <c r="J450" s="4">
        <v>67950</v>
      </c>
      <c r="K450" t="s">
        <v>7715</v>
      </c>
      <c r="L450" t="s">
        <v>7716</v>
      </c>
      <c r="M450" t="s">
        <v>7717</v>
      </c>
      <c r="N450" t="s">
        <v>7718</v>
      </c>
      <c r="O450" t="s">
        <v>1675</v>
      </c>
      <c r="P450" t="s">
        <v>1676</v>
      </c>
      <c r="Q450" t="s">
        <v>7719</v>
      </c>
      <c r="R450" t="s">
        <v>7720</v>
      </c>
    </row>
    <row r="451" spans="1:18" ht="15.6" x14ac:dyDescent="0.3">
      <c r="A451" t="s">
        <v>1677</v>
      </c>
      <c r="B451" t="s">
        <v>1678</v>
      </c>
      <c r="D451" t="s">
        <v>1371</v>
      </c>
      <c r="E451" s="2">
        <v>1324</v>
      </c>
      <c r="F451" s="2">
        <v>1699</v>
      </c>
      <c r="G451" s="1">
        <v>0.22</v>
      </c>
      <c r="H451">
        <v>4</v>
      </c>
      <c r="J451" s="4">
        <v>128311</v>
      </c>
      <c r="K451" t="s">
        <v>7694</v>
      </c>
      <c r="L451" t="s">
        <v>7273</v>
      </c>
      <c r="M451" t="s">
        <v>7274</v>
      </c>
      <c r="N451" t="s">
        <v>7275</v>
      </c>
      <c r="O451" t="s">
        <v>1372</v>
      </c>
      <c r="P451" t="s">
        <v>1373</v>
      </c>
      <c r="Q451" t="s">
        <v>7276</v>
      </c>
      <c r="R451" t="s">
        <v>7721</v>
      </c>
    </row>
    <row r="452" spans="1:18" ht="15.6" x14ac:dyDescent="0.3">
      <c r="A452" t="s">
        <v>1679</v>
      </c>
      <c r="B452" t="s">
        <v>1680</v>
      </c>
      <c r="D452" t="s">
        <v>1347</v>
      </c>
      <c r="E452" s="2">
        <v>20999</v>
      </c>
      <c r="F452" s="2">
        <v>29990</v>
      </c>
      <c r="G452" s="1">
        <v>0.3</v>
      </c>
      <c r="H452">
        <v>4.3</v>
      </c>
      <c r="J452" s="4">
        <v>9499</v>
      </c>
      <c r="K452" t="s">
        <v>7722</v>
      </c>
      <c r="L452" t="s">
        <v>7723</v>
      </c>
      <c r="M452" t="s">
        <v>7724</v>
      </c>
      <c r="N452" t="s">
        <v>7725</v>
      </c>
      <c r="O452" t="s">
        <v>1681</v>
      </c>
      <c r="P452" t="s">
        <v>1682</v>
      </c>
      <c r="Q452" t="s">
        <v>7726</v>
      </c>
      <c r="R452" t="s">
        <v>7727</v>
      </c>
    </row>
    <row r="453" spans="1:18" ht="15.6" x14ac:dyDescent="0.3">
      <c r="A453" t="s">
        <v>1683</v>
      </c>
      <c r="B453" t="s">
        <v>1684</v>
      </c>
      <c r="D453" t="s">
        <v>1421</v>
      </c>
      <c r="E453">
        <v>999</v>
      </c>
      <c r="F453" s="2">
        <v>1999</v>
      </c>
      <c r="G453" s="1">
        <v>0.5</v>
      </c>
      <c r="H453">
        <v>4.3</v>
      </c>
      <c r="J453" s="4">
        <v>1777</v>
      </c>
      <c r="K453" t="s">
        <v>7728</v>
      </c>
      <c r="L453" t="s">
        <v>7729</v>
      </c>
      <c r="M453" t="s">
        <v>7730</v>
      </c>
      <c r="N453" t="s">
        <v>7731</v>
      </c>
      <c r="O453" t="s">
        <v>1685</v>
      </c>
      <c r="P453" t="s">
        <v>1686</v>
      </c>
      <c r="Q453" t="s">
        <v>7732</v>
      </c>
      <c r="R453" t="s">
        <v>7733</v>
      </c>
    </row>
    <row r="454" spans="1:18" ht="15.6" x14ac:dyDescent="0.3">
      <c r="A454" t="s">
        <v>1687</v>
      </c>
      <c r="B454" t="s">
        <v>1688</v>
      </c>
      <c r="D454" t="s">
        <v>1347</v>
      </c>
      <c r="E454" s="2">
        <v>12490</v>
      </c>
      <c r="F454" s="2">
        <v>15990</v>
      </c>
      <c r="G454" s="1">
        <v>0.22</v>
      </c>
      <c r="H454">
        <v>4.2</v>
      </c>
      <c r="J454" s="4">
        <v>58506</v>
      </c>
      <c r="K454" t="s">
        <v>7734</v>
      </c>
      <c r="L454" t="s">
        <v>7735</v>
      </c>
      <c r="M454" t="s">
        <v>7736</v>
      </c>
      <c r="N454" t="s">
        <v>7737</v>
      </c>
      <c r="O454" t="s">
        <v>1689</v>
      </c>
      <c r="P454" t="s">
        <v>1690</v>
      </c>
      <c r="Q454" t="s">
        <v>7738</v>
      </c>
      <c r="R454" t="s">
        <v>7739</v>
      </c>
    </row>
    <row r="455" spans="1:18" ht="15.6" x14ac:dyDescent="0.3">
      <c r="A455" t="s">
        <v>1691</v>
      </c>
      <c r="B455" t="s">
        <v>1692</v>
      </c>
      <c r="D455" t="s">
        <v>1347</v>
      </c>
      <c r="E455" s="2">
        <v>17999</v>
      </c>
      <c r="F455" s="2">
        <v>21990</v>
      </c>
      <c r="G455" s="1">
        <v>0.18</v>
      </c>
      <c r="H455">
        <v>4</v>
      </c>
      <c r="J455" s="4">
        <v>21350</v>
      </c>
      <c r="K455" t="s">
        <v>7740</v>
      </c>
      <c r="L455" t="s">
        <v>7385</v>
      </c>
      <c r="M455" t="s">
        <v>7386</v>
      </c>
      <c r="N455" t="s">
        <v>7387</v>
      </c>
      <c r="O455" t="s">
        <v>1451</v>
      </c>
      <c r="P455" t="s">
        <v>1452</v>
      </c>
      <c r="Q455" t="s">
        <v>7388</v>
      </c>
      <c r="R455" t="s">
        <v>7741</v>
      </c>
    </row>
    <row r="456" spans="1:18" ht="15.6" x14ac:dyDescent="0.3">
      <c r="A456" t="s">
        <v>73</v>
      </c>
      <c r="B456" t="s">
        <v>74</v>
      </c>
      <c r="D456" t="s">
        <v>14</v>
      </c>
      <c r="E456">
        <v>350</v>
      </c>
      <c r="F456">
        <v>899</v>
      </c>
      <c r="G456" s="1">
        <v>0.61</v>
      </c>
      <c r="H456">
        <v>4.2</v>
      </c>
      <c r="J456" s="4">
        <v>2263</v>
      </c>
      <c r="K456" t="s">
        <v>5548</v>
      </c>
      <c r="L456" t="s">
        <v>5549</v>
      </c>
      <c r="M456" t="s">
        <v>5550</v>
      </c>
      <c r="N456" t="s">
        <v>5551</v>
      </c>
      <c r="O456" t="s">
        <v>76</v>
      </c>
      <c r="P456" t="s">
        <v>77</v>
      </c>
      <c r="Q456" t="s">
        <v>7742</v>
      </c>
      <c r="R456" t="s">
        <v>7743</v>
      </c>
    </row>
    <row r="457" spans="1:18" ht="15.6" x14ac:dyDescent="0.3">
      <c r="A457" t="s">
        <v>1693</v>
      </c>
      <c r="B457" t="s">
        <v>1694</v>
      </c>
      <c r="D457" t="s">
        <v>1371</v>
      </c>
      <c r="E457" s="2">
        <v>1399</v>
      </c>
      <c r="F457" s="2">
        <v>1630</v>
      </c>
      <c r="G457" s="1">
        <v>0.14000000000000001</v>
      </c>
      <c r="H457">
        <v>4</v>
      </c>
      <c r="J457" s="4">
        <v>9378</v>
      </c>
      <c r="K457" t="s">
        <v>7744</v>
      </c>
      <c r="L457" t="s">
        <v>7745</v>
      </c>
      <c r="M457" t="s">
        <v>7746</v>
      </c>
      <c r="N457" t="s">
        <v>7747</v>
      </c>
      <c r="O457" t="s">
        <v>1695</v>
      </c>
      <c r="P457" t="s">
        <v>1696</v>
      </c>
      <c r="Q457" t="s">
        <v>7748</v>
      </c>
      <c r="R457" t="s">
        <v>7749</v>
      </c>
    </row>
    <row r="458" spans="1:18" ht="15.6" x14ac:dyDescent="0.3">
      <c r="A458" t="s">
        <v>78</v>
      </c>
      <c r="B458" t="s">
        <v>79</v>
      </c>
      <c r="D458" t="s">
        <v>14</v>
      </c>
      <c r="E458">
        <v>159</v>
      </c>
      <c r="F458">
        <v>399</v>
      </c>
      <c r="G458" s="1">
        <v>0.6</v>
      </c>
      <c r="H458">
        <v>4.0999999999999996</v>
      </c>
      <c r="J458" s="4">
        <v>4768</v>
      </c>
      <c r="K458" t="s">
        <v>5500</v>
      </c>
      <c r="L458" t="s">
        <v>5554</v>
      </c>
      <c r="M458" t="s">
        <v>5555</v>
      </c>
      <c r="N458" t="s">
        <v>5556</v>
      </c>
      <c r="O458" t="s">
        <v>81</v>
      </c>
      <c r="P458" t="s">
        <v>82</v>
      </c>
      <c r="Q458" t="s">
        <v>7750</v>
      </c>
      <c r="R458" t="s">
        <v>7751</v>
      </c>
    </row>
    <row r="459" spans="1:18" ht="15.6" x14ac:dyDescent="0.3">
      <c r="A459" t="s">
        <v>1697</v>
      </c>
      <c r="B459" t="s">
        <v>1698</v>
      </c>
      <c r="D459" t="s">
        <v>1329</v>
      </c>
      <c r="E459" s="2">
        <v>1499</v>
      </c>
      <c r="F459" s="2">
        <v>6990</v>
      </c>
      <c r="G459" s="1">
        <v>0.79</v>
      </c>
      <c r="H459">
        <v>3.9</v>
      </c>
      <c r="J459" s="4">
        <v>21796</v>
      </c>
      <c r="K459" t="s">
        <v>7278</v>
      </c>
      <c r="L459" t="s">
        <v>7279</v>
      </c>
      <c r="M459" t="s">
        <v>7280</v>
      </c>
      <c r="N459" t="s">
        <v>7281</v>
      </c>
      <c r="O459" t="s">
        <v>1376</v>
      </c>
      <c r="P459" t="s">
        <v>1377</v>
      </c>
      <c r="Q459" t="s">
        <v>7752</v>
      </c>
      <c r="R459" t="s">
        <v>7753</v>
      </c>
    </row>
    <row r="460" spans="1:18" ht="15.6" x14ac:dyDescent="0.3">
      <c r="A460" t="s">
        <v>1699</v>
      </c>
      <c r="B460" t="s">
        <v>1700</v>
      </c>
      <c r="D460" t="s">
        <v>1329</v>
      </c>
      <c r="E460" s="2">
        <v>1999</v>
      </c>
      <c r="F460" s="2">
        <v>7990</v>
      </c>
      <c r="G460" s="1">
        <v>0.75</v>
      </c>
      <c r="H460">
        <v>3.8</v>
      </c>
      <c r="J460" s="4">
        <v>17833</v>
      </c>
      <c r="K460" t="s">
        <v>7229</v>
      </c>
      <c r="L460" t="s">
        <v>7230</v>
      </c>
      <c r="M460" t="s">
        <v>7231</v>
      </c>
      <c r="N460" t="s">
        <v>7232</v>
      </c>
      <c r="O460" t="s">
        <v>1338</v>
      </c>
      <c r="P460" t="s">
        <v>1339</v>
      </c>
      <c r="Q460" t="s">
        <v>7754</v>
      </c>
      <c r="R460" t="s">
        <v>7755</v>
      </c>
    </row>
    <row r="461" spans="1:18" ht="15.6" x14ac:dyDescent="0.3">
      <c r="A461" t="s">
        <v>1701</v>
      </c>
      <c r="B461" t="s">
        <v>1702</v>
      </c>
      <c r="D461" t="s">
        <v>1670</v>
      </c>
      <c r="E461">
        <v>999</v>
      </c>
      <c r="F461" s="2">
        <v>2899</v>
      </c>
      <c r="G461" s="1">
        <v>0.66</v>
      </c>
      <c r="H461">
        <v>4.7</v>
      </c>
      <c r="J461" s="4">
        <v>7779</v>
      </c>
      <c r="K461" t="s">
        <v>7756</v>
      </c>
      <c r="L461" t="s">
        <v>7757</v>
      </c>
      <c r="M461" t="s">
        <v>7758</v>
      </c>
      <c r="N461" t="s">
        <v>7759</v>
      </c>
      <c r="O461" t="s">
        <v>1703</v>
      </c>
      <c r="P461" t="s">
        <v>1704</v>
      </c>
      <c r="Q461" t="s">
        <v>7760</v>
      </c>
      <c r="R461" t="s">
        <v>7761</v>
      </c>
    </row>
    <row r="462" spans="1:18" ht="15.6" x14ac:dyDescent="0.3">
      <c r="A462" t="s">
        <v>1705</v>
      </c>
      <c r="B462" t="s">
        <v>1706</v>
      </c>
      <c r="D462" t="s">
        <v>1707</v>
      </c>
      <c r="E462" s="2">
        <v>2099</v>
      </c>
      <c r="F462" s="2">
        <v>5999</v>
      </c>
      <c r="G462" s="1">
        <v>0.65</v>
      </c>
      <c r="H462">
        <v>4.3</v>
      </c>
      <c r="J462" s="4">
        <v>17129</v>
      </c>
      <c r="K462" t="s">
        <v>7762</v>
      </c>
      <c r="L462" t="s">
        <v>7763</v>
      </c>
      <c r="M462" t="s">
        <v>7764</v>
      </c>
      <c r="N462" t="s">
        <v>7765</v>
      </c>
      <c r="O462" t="s">
        <v>1708</v>
      </c>
      <c r="P462" t="s">
        <v>1709</v>
      </c>
      <c r="Q462" t="s">
        <v>7766</v>
      </c>
      <c r="R462" t="s">
        <v>7767</v>
      </c>
    </row>
    <row r="463" spans="1:18" ht="15.6" x14ac:dyDescent="0.3">
      <c r="A463" t="s">
        <v>1710</v>
      </c>
      <c r="B463" t="s">
        <v>1711</v>
      </c>
      <c r="D463" t="s">
        <v>1397</v>
      </c>
      <c r="E463">
        <v>337</v>
      </c>
      <c r="F463">
        <v>699</v>
      </c>
      <c r="G463" s="1">
        <v>0.52</v>
      </c>
      <c r="H463">
        <v>4.2</v>
      </c>
      <c r="J463" s="4">
        <v>4969</v>
      </c>
      <c r="K463" t="s">
        <v>7768</v>
      </c>
      <c r="L463" t="s">
        <v>7769</v>
      </c>
      <c r="M463" t="s">
        <v>7770</v>
      </c>
      <c r="N463" t="s">
        <v>7771</v>
      </c>
      <c r="O463" t="s">
        <v>1712</v>
      </c>
      <c r="P463" t="s">
        <v>1713</v>
      </c>
      <c r="Q463" t="s">
        <v>7772</v>
      </c>
      <c r="R463" t="s">
        <v>7773</v>
      </c>
    </row>
    <row r="464" spans="1:18" ht="15.6" x14ac:dyDescent="0.3">
      <c r="A464" t="s">
        <v>1714</v>
      </c>
      <c r="B464" t="s">
        <v>1715</v>
      </c>
      <c r="D464" t="s">
        <v>1329</v>
      </c>
      <c r="E464" s="2">
        <v>2999</v>
      </c>
      <c r="F464" s="2">
        <v>7990</v>
      </c>
      <c r="G464" s="1">
        <v>0.62</v>
      </c>
      <c r="H464">
        <v>4.0999999999999996</v>
      </c>
      <c r="J464" s="4">
        <v>154</v>
      </c>
      <c r="K464" t="s">
        <v>7774</v>
      </c>
      <c r="L464" t="s">
        <v>7775</v>
      </c>
      <c r="M464" t="s">
        <v>7776</v>
      </c>
      <c r="N464" t="s">
        <v>7777</v>
      </c>
      <c r="O464" t="s">
        <v>1716</v>
      </c>
      <c r="P464" t="s">
        <v>1717</v>
      </c>
      <c r="Q464" t="s">
        <v>7778</v>
      </c>
      <c r="R464" t="s">
        <v>7779</v>
      </c>
    </row>
    <row r="465" spans="1:18" ht="15.6" x14ac:dyDescent="0.3">
      <c r="A465" t="s">
        <v>1718</v>
      </c>
      <c r="B465" t="s">
        <v>1719</v>
      </c>
      <c r="D465" t="s">
        <v>1329</v>
      </c>
      <c r="E465" s="2">
        <v>1299</v>
      </c>
      <c r="F465" s="2">
        <v>5999</v>
      </c>
      <c r="G465" s="1">
        <v>0.78</v>
      </c>
      <c r="H465">
        <v>3.3</v>
      </c>
      <c r="J465" s="4">
        <v>4415</v>
      </c>
      <c r="K465" t="s">
        <v>7780</v>
      </c>
      <c r="L465" t="s">
        <v>7781</v>
      </c>
      <c r="M465" t="s">
        <v>7782</v>
      </c>
      <c r="N465" t="s">
        <v>7783</v>
      </c>
      <c r="O465" t="s">
        <v>1720</v>
      </c>
      <c r="P465" t="s">
        <v>1721</v>
      </c>
      <c r="Q465" t="s">
        <v>7784</v>
      </c>
      <c r="R465" t="s">
        <v>7785</v>
      </c>
    </row>
    <row r="466" spans="1:18" ht="15.6" x14ac:dyDescent="0.3">
      <c r="A466" t="s">
        <v>83</v>
      </c>
      <c r="B466" t="s">
        <v>84</v>
      </c>
      <c r="D466" t="s">
        <v>14</v>
      </c>
      <c r="E466">
        <v>349</v>
      </c>
      <c r="F466">
        <v>399</v>
      </c>
      <c r="G466" s="1">
        <v>0.13</v>
      </c>
      <c r="H466">
        <v>4.4000000000000004</v>
      </c>
      <c r="J466" s="4">
        <v>18757</v>
      </c>
      <c r="K466" t="s">
        <v>5559</v>
      </c>
      <c r="L466" t="s">
        <v>5560</v>
      </c>
      <c r="M466" t="s">
        <v>5561</v>
      </c>
      <c r="N466" t="s">
        <v>5562</v>
      </c>
      <c r="O466" t="s">
        <v>86</v>
      </c>
      <c r="P466" t="s">
        <v>1722</v>
      </c>
      <c r="Q466" t="s">
        <v>7786</v>
      </c>
      <c r="R466" t="s">
        <v>7787</v>
      </c>
    </row>
    <row r="467" spans="1:18" ht="15.6" x14ac:dyDescent="0.3">
      <c r="A467" t="s">
        <v>1723</v>
      </c>
      <c r="B467" t="s">
        <v>1724</v>
      </c>
      <c r="D467" t="s">
        <v>1347</v>
      </c>
      <c r="E467" s="2">
        <v>16499</v>
      </c>
      <c r="F467" s="2">
        <v>20990</v>
      </c>
      <c r="G467" s="1">
        <v>0.21</v>
      </c>
      <c r="H467">
        <v>4</v>
      </c>
      <c r="J467" s="4">
        <v>21350</v>
      </c>
      <c r="K467" t="s">
        <v>7740</v>
      </c>
      <c r="L467" t="s">
        <v>7385</v>
      </c>
      <c r="M467" t="s">
        <v>7386</v>
      </c>
      <c r="N467" t="s">
        <v>7387</v>
      </c>
      <c r="O467" t="s">
        <v>1451</v>
      </c>
      <c r="P467" t="s">
        <v>1452</v>
      </c>
      <c r="Q467" t="s">
        <v>7788</v>
      </c>
      <c r="R467" t="s">
        <v>7789</v>
      </c>
    </row>
    <row r="468" spans="1:18" ht="15.6" x14ac:dyDescent="0.3">
      <c r="A468" t="s">
        <v>1725</v>
      </c>
      <c r="B468" t="s">
        <v>1726</v>
      </c>
      <c r="D468" t="s">
        <v>1380</v>
      </c>
      <c r="E468">
        <v>499</v>
      </c>
      <c r="F468">
        <v>499</v>
      </c>
      <c r="G468" s="1">
        <v>0</v>
      </c>
      <c r="H468">
        <v>4.2</v>
      </c>
      <c r="J468" s="4">
        <v>31539</v>
      </c>
      <c r="K468" t="s">
        <v>7790</v>
      </c>
      <c r="L468" t="s">
        <v>7791</v>
      </c>
      <c r="M468" t="s">
        <v>7792</v>
      </c>
      <c r="N468" t="s">
        <v>7793</v>
      </c>
      <c r="O468" t="s">
        <v>1727</v>
      </c>
      <c r="P468" t="s">
        <v>1728</v>
      </c>
      <c r="Q468" t="s">
        <v>7794</v>
      </c>
      <c r="R468" t="s">
        <v>7795</v>
      </c>
    </row>
    <row r="469" spans="1:18" ht="15.6" x14ac:dyDescent="0.3">
      <c r="A469" t="s">
        <v>105</v>
      </c>
      <c r="B469" t="s">
        <v>106</v>
      </c>
      <c r="D469" t="s">
        <v>14</v>
      </c>
      <c r="E469">
        <v>970</v>
      </c>
      <c r="F469" s="2">
        <v>1799</v>
      </c>
      <c r="G469" s="1">
        <v>0.46</v>
      </c>
      <c r="H469">
        <v>4.5</v>
      </c>
      <c r="J469" s="4">
        <v>815</v>
      </c>
      <c r="K469" t="s">
        <v>5586</v>
      </c>
      <c r="L469" t="s">
        <v>5587</v>
      </c>
      <c r="M469" t="s">
        <v>5588</v>
      </c>
      <c r="N469" t="s">
        <v>5589</v>
      </c>
      <c r="O469" t="s">
        <v>108</v>
      </c>
      <c r="P469" t="s">
        <v>109</v>
      </c>
      <c r="Q469" t="s">
        <v>7796</v>
      </c>
      <c r="R469" t="s">
        <v>7797</v>
      </c>
    </row>
    <row r="470" spans="1:18" ht="15.6" x14ac:dyDescent="0.3">
      <c r="A470" t="s">
        <v>1729</v>
      </c>
      <c r="B470" t="s">
        <v>1730</v>
      </c>
      <c r="D470" t="s">
        <v>1670</v>
      </c>
      <c r="E470">
        <v>999</v>
      </c>
      <c r="F470" s="2">
        <v>2899</v>
      </c>
      <c r="G470" s="1">
        <v>0.66</v>
      </c>
      <c r="H470">
        <v>4.5999999999999996</v>
      </c>
      <c r="J470" s="4">
        <v>6129</v>
      </c>
      <c r="K470" t="s">
        <v>7798</v>
      </c>
      <c r="L470" t="s">
        <v>7799</v>
      </c>
      <c r="M470" t="s">
        <v>7800</v>
      </c>
      <c r="N470" t="s">
        <v>7801</v>
      </c>
      <c r="O470" t="s">
        <v>1731</v>
      </c>
      <c r="P470" t="s">
        <v>1732</v>
      </c>
      <c r="Q470" t="s">
        <v>7802</v>
      </c>
      <c r="R470" t="s">
        <v>7803</v>
      </c>
    </row>
    <row r="471" spans="1:18" ht="15.6" x14ac:dyDescent="0.3">
      <c r="A471" t="s">
        <v>1733</v>
      </c>
      <c r="B471" t="s">
        <v>1734</v>
      </c>
      <c r="D471" t="s">
        <v>1347</v>
      </c>
      <c r="E471" s="2">
        <v>10499</v>
      </c>
      <c r="F471" s="2">
        <v>13499</v>
      </c>
      <c r="G471" s="1">
        <v>0.22</v>
      </c>
      <c r="H471">
        <v>4.2</v>
      </c>
      <c r="J471" s="4">
        <v>284</v>
      </c>
      <c r="K471" t="s">
        <v>7290</v>
      </c>
      <c r="L471" t="s">
        <v>7291</v>
      </c>
      <c r="M471" t="s">
        <v>7292</v>
      </c>
      <c r="N471" t="s">
        <v>7293</v>
      </c>
      <c r="O471" t="s">
        <v>1385</v>
      </c>
      <c r="P471" t="s">
        <v>1386</v>
      </c>
      <c r="Q471" t="s">
        <v>7294</v>
      </c>
      <c r="R471" t="s">
        <v>7804</v>
      </c>
    </row>
    <row r="472" spans="1:18" ht="15.6" x14ac:dyDescent="0.3">
      <c r="A472" t="s">
        <v>93</v>
      </c>
      <c r="B472" t="s">
        <v>94</v>
      </c>
      <c r="D472" t="s">
        <v>14</v>
      </c>
      <c r="E472">
        <v>249</v>
      </c>
      <c r="F472">
        <v>399</v>
      </c>
      <c r="G472" s="1">
        <v>0.38</v>
      </c>
      <c r="H472">
        <v>4</v>
      </c>
      <c r="J472" s="4">
        <v>43994</v>
      </c>
      <c r="K472" t="s">
        <v>5571</v>
      </c>
      <c r="L472" t="s">
        <v>5483</v>
      </c>
      <c r="M472" t="s">
        <v>5484</v>
      </c>
      <c r="N472" t="s">
        <v>5485</v>
      </c>
      <c r="O472" t="s">
        <v>20</v>
      </c>
      <c r="P472" t="s">
        <v>21</v>
      </c>
      <c r="Q472" t="s">
        <v>7805</v>
      </c>
      <c r="R472" t="s">
        <v>7806</v>
      </c>
    </row>
    <row r="473" spans="1:18" ht="15.6" x14ac:dyDescent="0.3">
      <c r="A473" t="s">
        <v>1735</v>
      </c>
      <c r="B473" t="s">
        <v>1736</v>
      </c>
      <c r="D473" t="s">
        <v>1737</v>
      </c>
      <c r="E473">
        <v>251</v>
      </c>
      <c r="F473">
        <v>999</v>
      </c>
      <c r="G473" s="1">
        <v>0.75</v>
      </c>
      <c r="H473">
        <v>3.7</v>
      </c>
      <c r="J473" s="4">
        <v>3234</v>
      </c>
      <c r="K473" t="s">
        <v>7807</v>
      </c>
      <c r="L473" t="s">
        <v>7808</v>
      </c>
      <c r="M473" t="s">
        <v>7809</v>
      </c>
      <c r="N473" t="s">
        <v>7810</v>
      </c>
      <c r="O473" t="s">
        <v>1738</v>
      </c>
      <c r="P473" t="s">
        <v>1739</v>
      </c>
      <c r="Q473" t="s">
        <v>7811</v>
      </c>
      <c r="R473" t="s">
        <v>7812</v>
      </c>
    </row>
    <row r="474" spans="1:18" ht="15.6" x14ac:dyDescent="0.3">
      <c r="A474" t="s">
        <v>96</v>
      </c>
      <c r="B474" t="s">
        <v>97</v>
      </c>
      <c r="D474" t="s">
        <v>14</v>
      </c>
      <c r="E474">
        <v>199</v>
      </c>
      <c r="F474">
        <v>499</v>
      </c>
      <c r="G474" s="1">
        <v>0.6</v>
      </c>
      <c r="H474">
        <v>4.0999999999999996</v>
      </c>
      <c r="J474" s="4">
        <v>13045</v>
      </c>
      <c r="K474" t="s">
        <v>5574</v>
      </c>
      <c r="L474" t="s">
        <v>7813</v>
      </c>
      <c r="M474" t="s">
        <v>7814</v>
      </c>
      <c r="N474" t="s">
        <v>7815</v>
      </c>
      <c r="O474" t="s">
        <v>1740</v>
      </c>
      <c r="P474" t="s">
        <v>1741</v>
      </c>
      <c r="Q474" t="s">
        <v>7816</v>
      </c>
      <c r="R474" t="s">
        <v>7817</v>
      </c>
    </row>
    <row r="475" spans="1:18" ht="15.6" x14ac:dyDescent="0.3">
      <c r="A475" t="s">
        <v>1742</v>
      </c>
      <c r="B475" t="s">
        <v>1743</v>
      </c>
      <c r="D475" t="s">
        <v>1347</v>
      </c>
      <c r="E475" s="2">
        <v>6499</v>
      </c>
      <c r="F475" s="2">
        <v>7999</v>
      </c>
      <c r="G475" s="1">
        <v>0.19</v>
      </c>
      <c r="H475">
        <v>4.0999999999999996</v>
      </c>
      <c r="J475" s="4">
        <v>313832</v>
      </c>
      <c r="K475" t="s">
        <v>7818</v>
      </c>
      <c r="L475" t="s">
        <v>7395</v>
      </c>
      <c r="M475" t="s">
        <v>7396</v>
      </c>
      <c r="N475" t="s">
        <v>7397</v>
      </c>
      <c r="O475" t="s">
        <v>1456</v>
      </c>
      <c r="P475" t="s">
        <v>1457</v>
      </c>
      <c r="Q475" t="s">
        <v>7819</v>
      </c>
      <c r="R475" t="s">
        <v>7820</v>
      </c>
    </row>
    <row r="476" spans="1:18" ht="15.6" x14ac:dyDescent="0.3">
      <c r="A476" t="s">
        <v>1744</v>
      </c>
      <c r="B476" t="s">
        <v>1745</v>
      </c>
      <c r="D476" t="s">
        <v>1329</v>
      </c>
      <c r="E476" s="2">
        <v>2999</v>
      </c>
      <c r="F476" s="2">
        <v>9999</v>
      </c>
      <c r="G476" s="1">
        <v>0.7</v>
      </c>
      <c r="H476">
        <v>4.2</v>
      </c>
      <c r="J476" s="4">
        <v>20879</v>
      </c>
      <c r="K476" t="s">
        <v>7821</v>
      </c>
      <c r="L476" t="s">
        <v>7822</v>
      </c>
      <c r="M476" t="s">
        <v>7823</v>
      </c>
      <c r="N476" t="s">
        <v>7824</v>
      </c>
      <c r="O476" t="s">
        <v>1746</v>
      </c>
      <c r="P476" t="s">
        <v>1747</v>
      </c>
      <c r="Q476" t="s">
        <v>7825</v>
      </c>
      <c r="R476" t="s">
        <v>7826</v>
      </c>
    </row>
    <row r="477" spans="1:18" ht="15.6" x14ac:dyDescent="0.3">
      <c r="A477" t="s">
        <v>1748</v>
      </c>
      <c r="B477" t="s">
        <v>1749</v>
      </c>
      <c r="D477" t="s">
        <v>1750</v>
      </c>
      <c r="E477">
        <v>279</v>
      </c>
      <c r="F477" s="2">
        <v>1499</v>
      </c>
      <c r="G477" s="1">
        <v>0.81</v>
      </c>
      <c r="H477">
        <v>4.2</v>
      </c>
      <c r="J477" s="4">
        <v>2646</v>
      </c>
      <c r="K477" t="s">
        <v>7827</v>
      </c>
      <c r="L477" t="s">
        <v>7828</v>
      </c>
      <c r="M477" t="s">
        <v>7829</v>
      </c>
      <c r="N477" t="s">
        <v>7830</v>
      </c>
      <c r="O477" t="s">
        <v>1751</v>
      </c>
      <c r="P477" t="s">
        <v>1752</v>
      </c>
      <c r="Q477" t="s">
        <v>7831</v>
      </c>
      <c r="R477" t="s">
        <v>7832</v>
      </c>
    </row>
    <row r="478" spans="1:18" ht="15.6" x14ac:dyDescent="0.3">
      <c r="A478" t="s">
        <v>1753</v>
      </c>
      <c r="B478" t="s">
        <v>1754</v>
      </c>
      <c r="D478" t="s">
        <v>1552</v>
      </c>
      <c r="E478">
        <v>269</v>
      </c>
      <c r="F478" s="2">
        <v>1499</v>
      </c>
      <c r="G478" s="1">
        <v>0.82</v>
      </c>
      <c r="H478">
        <v>4.5</v>
      </c>
      <c r="J478" s="4">
        <v>28978</v>
      </c>
      <c r="K478" t="s">
        <v>7833</v>
      </c>
      <c r="L478" t="s">
        <v>7834</v>
      </c>
      <c r="M478" t="s">
        <v>7835</v>
      </c>
      <c r="N478" t="s">
        <v>7836</v>
      </c>
      <c r="O478" t="s">
        <v>1755</v>
      </c>
      <c r="P478" t="s">
        <v>1756</v>
      </c>
      <c r="Q478" t="s">
        <v>7837</v>
      </c>
      <c r="R478" t="s">
        <v>7838</v>
      </c>
    </row>
    <row r="479" spans="1:18" ht="15.6" x14ac:dyDescent="0.3">
      <c r="A479" t="s">
        <v>1757</v>
      </c>
      <c r="B479" t="s">
        <v>1758</v>
      </c>
      <c r="D479" t="s">
        <v>1347</v>
      </c>
      <c r="E479" s="2">
        <v>8999</v>
      </c>
      <c r="F479" s="2">
        <v>13499</v>
      </c>
      <c r="G479" s="1">
        <v>0.33</v>
      </c>
      <c r="H479">
        <v>3.8</v>
      </c>
      <c r="J479" s="4">
        <v>3145</v>
      </c>
      <c r="K479" t="s">
        <v>7839</v>
      </c>
      <c r="L479" t="s">
        <v>7840</v>
      </c>
      <c r="M479" t="s">
        <v>7841</v>
      </c>
      <c r="N479" t="s">
        <v>7842</v>
      </c>
      <c r="O479" t="s">
        <v>1759</v>
      </c>
      <c r="P479" t="s">
        <v>1760</v>
      </c>
      <c r="Q479" t="s">
        <v>7843</v>
      </c>
      <c r="R479" t="s">
        <v>7844</v>
      </c>
    </row>
    <row r="480" spans="1:18" ht="15.6" x14ac:dyDescent="0.3">
      <c r="A480" t="s">
        <v>118</v>
      </c>
      <c r="B480" t="s">
        <v>119</v>
      </c>
      <c r="D480" t="s">
        <v>14</v>
      </c>
      <c r="E480">
        <v>59</v>
      </c>
      <c r="F480">
        <v>199</v>
      </c>
      <c r="G480" s="1">
        <v>0.7</v>
      </c>
      <c r="H480">
        <v>4</v>
      </c>
      <c r="J480" s="4">
        <v>9377</v>
      </c>
      <c r="K480" t="s">
        <v>5604</v>
      </c>
      <c r="L480" t="s">
        <v>5605</v>
      </c>
      <c r="M480" t="s">
        <v>5606</v>
      </c>
      <c r="N480" t="s">
        <v>5607</v>
      </c>
      <c r="O480" t="s">
        <v>121</v>
      </c>
      <c r="P480" t="s">
        <v>122</v>
      </c>
      <c r="Q480" t="s">
        <v>7845</v>
      </c>
      <c r="R480" t="s">
        <v>7846</v>
      </c>
    </row>
    <row r="481" spans="1:18" ht="15.6" x14ac:dyDescent="0.3">
      <c r="A481" t="s">
        <v>1761</v>
      </c>
      <c r="B481" t="s">
        <v>1762</v>
      </c>
      <c r="D481" t="s">
        <v>1380</v>
      </c>
      <c r="E481">
        <v>599</v>
      </c>
      <c r="F481" s="2">
        <v>1299</v>
      </c>
      <c r="G481" s="1">
        <v>0.54</v>
      </c>
      <c r="H481">
        <v>4.0999999999999996</v>
      </c>
      <c r="J481" s="4">
        <v>192589</v>
      </c>
      <c r="K481" t="s">
        <v>7847</v>
      </c>
      <c r="L481" t="s">
        <v>7285</v>
      </c>
      <c r="M481" t="s">
        <v>7286</v>
      </c>
      <c r="N481" t="s">
        <v>7287</v>
      </c>
      <c r="O481" t="s">
        <v>1381</v>
      </c>
      <c r="P481" t="s">
        <v>1382</v>
      </c>
      <c r="Q481" t="s">
        <v>7848</v>
      </c>
      <c r="R481" t="s">
        <v>7849</v>
      </c>
    </row>
    <row r="482" spans="1:18" ht="15.6" x14ac:dyDescent="0.3">
      <c r="A482" t="s">
        <v>1763</v>
      </c>
      <c r="B482" t="s">
        <v>1764</v>
      </c>
      <c r="D482" t="s">
        <v>1707</v>
      </c>
      <c r="E482">
        <v>349</v>
      </c>
      <c r="F482">
        <v>999</v>
      </c>
      <c r="G482" s="1">
        <v>0.65</v>
      </c>
      <c r="H482">
        <v>3.8</v>
      </c>
      <c r="J482" s="4">
        <v>16557</v>
      </c>
      <c r="K482" t="s">
        <v>7850</v>
      </c>
      <c r="L482" t="s">
        <v>7851</v>
      </c>
      <c r="M482" t="s">
        <v>7852</v>
      </c>
      <c r="N482" t="s">
        <v>7853</v>
      </c>
      <c r="O482" t="s">
        <v>1765</v>
      </c>
      <c r="P482" t="s">
        <v>1766</v>
      </c>
      <c r="Q482" t="s">
        <v>7854</v>
      </c>
      <c r="R482" t="s">
        <v>7855</v>
      </c>
    </row>
    <row r="483" spans="1:18" ht="15.6" x14ac:dyDescent="0.3">
      <c r="A483" t="s">
        <v>1767</v>
      </c>
      <c r="B483" t="s">
        <v>1539</v>
      </c>
      <c r="D483" t="s">
        <v>1347</v>
      </c>
      <c r="E483" s="2">
        <v>13999</v>
      </c>
      <c r="F483" s="2">
        <v>19499</v>
      </c>
      <c r="G483" s="1">
        <v>0.28000000000000003</v>
      </c>
      <c r="H483">
        <v>4.0999999999999996</v>
      </c>
      <c r="J483" s="4">
        <v>18998</v>
      </c>
      <c r="K483" t="s">
        <v>7522</v>
      </c>
      <c r="L483" t="s">
        <v>7367</v>
      </c>
      <c r="M483" t="s">
        <v>7368</v>
      </c>
      <c r="N483" t="s">
        <v>7369</v>
      </c>
      <c r="O483" t="s">
        <v>1440</v>
      </c>
      <c r="P483" t="s">
        <v>1441</v>
      </c>
      <c r="Q483" t="s">
        <v>7523</v>
      </c>
      <c r="R483" t="s">
        <v>7856</v>
      </c>
    </row>
    <row r="484" spans="1:18" ht="15.6" x14ac:dyDescent="0.3">
      <c r="A484" t="s">
        <v>1768</v>
      </c>
      <c r="B484" t="s">
        <v>1769</v>
      </c>
      <c r="D484" t="s">
        <v>1707</v>
      </c>
      <c r="E484">
        <v>349</v>
      </c>
      <c r="F484">
        <v>999</v>
      </c>
      <c r="G484" s="1">
        <v>0.65</v>
      </c>
      <c r="H484">
        <v>3.8</v>
      </c>
      <c r="J484" s="4">
        <v>16557</v>
      </c>
      <c r="K484" t="s">
        <v>7857</v>
      </c>
      <c r="L484" t="s">
        <v>7851</v>
      </c>
      <c r="M484" t="s">
        <v>7852</v>
      </c>
      <c r="N484" t="s">
        <v>7853</v>
      </c>
      <c r="O484" t="s">
        <v>1765</v>
      </c>
      <c r="P484" t="s">
        <v>1766</v>
      </c>
      <c r="Q484" t="s">
        <v>7858</v>
      </c>
      <c r="R484" t="s">
        <v>7859</v>
      </c>
    </row>
    <row r="485" spans="1:18" ht="15.6" x14ac:dyDescent="0.3">
      <c r="A485" t="s">
        <v>1770</v>
      </c>
      <c r="B485" t="s">
        <v>1771</v>
      </c>
      <c r="D485" t="s">
        <v>1421</v>
      </c>
      <c r="E485">
        <v>499</v>
      </c>
      <c r="F485">
        <v>599</v>
      </c>
      <c r="G485" s="1">
        <v>0.17</v>
      </c>
      <c r="H485">
        <v>4.2</v>
      </c>
      <c r="J485" s="4">
        <v>21916</v>
      </c>
      <c r="K485" t="s">
        <v>7860</v>
      </c>
      <c r="L485" t="s">
        <v>7861</v>
      </c>
      <c r="M485" t="s">
        <v>7862</v>
      </c>
      <c r="N485" t="s">
        <v>7863</v>
      </c>
      <c r="O485" t="s">
        <v>1772</v>
      </c>
      <c r="P485" t="s">
        <v>1773</v>
      </c>
      <c r="Q485" t="s">
        <v>7864</v>
      </c>
      <c r="R485" t="s">
        <v>7865</v>
      </c>
    </row>
    <row r="486" spans="1:18" ht="15.6" x14ac:dyDescent="0.3">
      <c r="A486" t="s">
        <v>1774</v>
      </c>
      <c r="B486" t="s">
        <v>1444</v>
      </c>
      <c r="D486" t="s">
        <v>1329</v>
      </c>
      <c r="E486" s="2">
        <v>2199</v>
      </c>
      <c r="F486" s="2">
        <v>9999</v>
      </c>
      <c r="G486" s="1">
        <v>0.78</v>
      </c>
      <c r="H486">
        <v>4.2</v>
      </c>
      <c r="J486" s="4">
        <v>29472</v>
      </c>
      <c r="K486" t="s">
        <v>7866</v>
      </c>
      <c r="L486" t="s">
        <v>7376</v>
      </c>
      <c r="M486" t="s">
        <v>7377</v>
      </c>
      <c r="N486" t="s">
        <v>7378</v>
      </c>
      <c r="O486" t="s">
        <v>1445</v>
      </c>
      <c r="P486" t="s">
        <v>1446</v>
      </c>
      <c r="Q486" t="s">
        <v>7867</v>
      </c>
      <c r="R486" t="s">
        <v>7868</v>
      </c>
    </row>
    <row r="487" spans="1:18" ht="15.6" x14ac:dyDescent="0.3">
      <c r="A487" t="s">
        <v>1775</v>
      </c>
      <c r="B487" t="s">
        <v>1776</v>
      </c>
      <c r="D487" t="s">
        <v>1613</v>
      </c>
      <c r="E487">
        <v>95</v>
      </c>
      <c r="F487">
        <v>499</v>
      </c>
      <c r="G487" s="1">
        <v>0.81</v>
      </c>
      <c r="H487">
        <v>4.2</v>
      </c>
      <c r="J487" s="4">
        <v>1949</v>
      </c>
      <c r="K487" t="s">
        <v>7869</v>
      </c>
      <c r="L487" t="s">
        <v>7870</v>
      </c>
      <c r="M487" t="s">
        <v>7871</v>
      </c>
      <c r="N487" t="s">
        <v>7872</v>
      </c>
      <c r="O487" t="s">
        <v>1777</v>
      </c>
      <c r="P487" t="s">
        <v>1778</v>
      </c>
      <c r="Q487" t="s">
        <v>7873</v>
      </c>
      <c r="R487" t="s">
        <v>7874</v>
      </c>
    </row>
    <row r="488" spans="1:18" ht="15.6" x14ac:dyDescent="0.3">
      <c r="A488" t="s">
        <v>1779</v>
      </c>
      <c r="B488" t="s">
        <v>1780</v>
      </c>
      <c r="D488" t="s">
        <v>14</v>
      </c>
      <c r="E488">
        <v>139</v>
      </c>
      <c r="F488">
        <v>249</v>
      </c>
      <c r="G488" s="1">
        <v>0.44</v>
      </c>
      <c r="H488">
        <v>4</v>
      </c>
      <c r="J488" s="4">
        <v>9377</v>
      </c>
      <c r="K488" t="s">
        <v>5922</v>
      </c>
      <c r="L488" t="s">
        <v>5605</v>
      </c>
      <c r="M488" t="s">
        <v>5606</v>
      </c>
      <c r="N488" t="s">
        <v>5607</v>
      </c>
      <c r="O488" t="s">
        <v>121</v>
      </c>
      <c r="P488" t="s">
        <v>122</v>
      </c>
      <c r="Q488" t="s">
        <v>7875</v>
      </c>
      <c r="R488" t="s">
        <v>7876</v>
      </c>
    </row>
    <row r="489" spans="1:18" ht="15.6" x14ac:dyDescent="0.3">
      <c r="A489" t="s">
        <v>1781</v>
      </c>
      <c r="B489" t="s">
        <v>1782</v>
      </c>
      <c r="D489" t="s">
        <v>1329</v>
      </c>
      <c r="E489" s="2">
        <v>4499</v>
      </c>
      <c r="F489" s="2">
        <v>7999</v>
      </c>
      <c r="G489" s="1">
        <v>0.44</v>
      </c>
      <c r="H489">
        <v>3.5</v>
      </c>
      <c r="J489" s="4">
        <v>37</v>
      </c>
      <c r="K489" t="s">
        <v>7877</v>
      </c>
      <c r="L489" t="s">
        <v>7878</v>
      </c>
      <c r="M489" t="s">
        <v>7879</v>
      </c>
      <c r="N489" t="s">
        <v>7880</v>
      </c>
      <c r="O489" t="s">
        <v>1783</v>
      </c>
      <c r="P489" t="s">
        <v>1784</v>
      </c>
      <c r="Q489" t="s">
        <v>7881</v>
      </c>
      <c r="R489" t="s">
        <v>7882</v>
      </c>
    </row>
    <row r="490" spans="1:18" ht="15.6" x14ac:dyDescent="0.3">
      <c r="A490" t="s">
        <v>1785</v>
      </c>
      <c r="B490" t="s">
        <v>1786</v>
      </c>
      <c r="D490" t="s">
        <v>1552</v>
      </c>
      <c r="E490">
        <v>89</v>
      </c>
      <c r="F490">
        <v>599</v>
      </c>
      <c r="G490" s="1">
        <v>0.85</v>
      </c>
      <c r="H490">
        <v>4.3</v>
      </c>
      <c r="J490" s="4">
        <v>2351</v>
      </c>
      <c r="K490" t="s">
        <v>7883</v>
      </c>
      <c r="L490" t="s">
        <v>7884</v>
      </c>
      <c r="M490" t="s">
        <v>7885</v>
      </c>
      <c r="N490" t="s">
        <v>7886</v>
      </c>
      <c r="O490" t="s">
        <v>1787</v>
      </c>
      <c r="P490" t="s">
        <v>1788</v>
      </c>
      <c r="Q490" t="s">
        <v>7887</v>
      </c>
      <c r="R490" t="s">
        <v>7888</v>
      </c>
    </row>
    <row r="491" spans="1:18" ht="15.6" x14ac:dyDescent="0.3">
      <c r="A491" t="s">
        <v>1789</v>
      </c>
      <c r="B491" t="s">
        <v>1790</v>
      </c>
      <c r="D491" t="s">
        <v>1347</v>
      </c>
      <c r="E491" s="2">
        <v>15499</v>
      </c>
      <c r="F491" s="2">
        <v>20999</v>
      </c>
      <c r="G491" s="1">
        <v>0.26</v>
      </c>
      <c r="H491">
        <v>4.0999999999999996</v>
      </c>
      <c r="J491" s="4">
        <v>19253</v>
      </c>
      <c r="K491" t="s">
        <v>7667</v>
      </c>
      <c r="L491" t="s">
        <v>7426</v>
      </c>
      <c r="M491" t="s">
        <v>7427</v>
      </c>
      <c r="N491" t="s">
        <v>7428</v>
      </c>
      <c r="O491" t="s">
        <v>1477</v>
      </c>
      <c r="P491" t="s">
        <v>1478</v>
      </c>
      <c r="Q491" t="s">
        <v>7697</v>
      </c>
      <c r="R491" t="s">
        <v>7889</v>
      </c>
    </row>
    <row r="492" spans="1:18" ht="15.6" x14ac:dyDescent="0.3">
      <c r="A492" t="s">
        <v>1791</v>
      </c>
      <c r="B492" t="s">
        <v>1792</v>
      </c>
      <c r="D492" t="s">
        <v>1347</v>
      </c>
      <c r="E492" s="2">
        <v>13999</v>
      </c>
      <c r="F492" s="2">
        <v>15999</v>
      </c>
      <c r="G492" s="1">
        <v>0.13</v>
      </c>
      <c r="H492">
        <v>3.9</v>
      </c>
      <c r="J492" s="4">
        <v>2180</v>
      </c>
      <c r="K492" t="s">
        <v>7890</v>
      </c>
      <c r="L492" t="s">
        <v>7891</v>
      </c>
      <c r="M492" t="s">
        <v>7892</v>
      </c>
      <c r="N492" t="s">
        <v>7893</v>
      </c>
      <c r="O492" t="s">
        <v>1793</v>
      </c>
      <c r="P492" t="s">
        <v>1794</v>
      </c>
      <c r="Q492" t="s">
        <v>7894</v>
      </c>
      <c r="R492" t="s">
        <v>7895</v>
      </c>
    </row>
    <row r="493" spans="1:18" ht="15.6" x14ac:dyDescent="0.3">
      <c r="A493" t="s">
        <v>1795</v>
      </c>
      <c r="B493" t="s">
        <v>1796</v>
      </c>
      <c r="D493" t="s">
        <v>1329</v>
      </c>
      <c r="E493" s="2">
        <v>1999</v>
      </c>
      <c r="F493" s="2">
        <v>4999</v>
      </c>
      <c r="G493" s="1">
        <v>0.6</v>
      </c>
      <c r="H493">
        <v>3.9</v>
      </c>
      <c r="J493" s="4">
        <v>7571</v>
      </c>
      <c r="K493" t="s">
        <v>7896</v>
      </c>
      <c r="L493" t="s">
        <v>7897</v>
      </c>
      <c r="M493" t="s">
        <v>7898</v>
      </c>
      <c r="N493" t="s">
        <v>7899</v>
      </c>
      <c r="O493" t="s">
        <v>1797</v>
      </c>
      <c r="P493" t="s">
        <v>1798</v>
      </c>
      <c r="Q493" t="s">
        <v>7900</v>
      </c>
      <c r="R493" t="s">
        <v>7901</v>
      </c>
    </row>
    <row r="494" spans="1:18" ht="15.6" x14ac:dyDescent="0.3">
      <c r="A494" t="s">
        <v>1799</v>
      </c>
      <c r="B494" t="s">
        <v>1800</v>
      </c>
      <c r="D494" t="s">
        <v>1329</v>
      </c>
      <c r="E494" s="2">
        <v>1399</v>
      </c>
      <c r="F494" s="2">
        <v>5999</v>
      </c>
      <c r="G494" s="1">
        <v>0.77</v>
      </c>
      <c r="H494">
        <v>3.3</v>
      </c>
      <c r="J494" s="4">
        <v>4415</v>
      </c>
      <c r="K494" t="s">
        <v>7902</v>
      </c>
      <c r="L494" t="s">
        <v>7781</v>
      </c>
      <c r="M494" t="s">
        <v>7782</v>
      </c>
      <c r="N494" t="s">
        <v>7783</v>
      </c>
      <c r="O494" t="s">
        <v>1720</v>
      </c>
      <c r="P494" t="s">
        <v>1721</v>
      </c>
      <c r="Q494" t="s">
        <v>7903</v>
      </c>
      <c r="R494" t="s">
        <v>7904</v>
      </c>
    </row>
    <row r="495" spans="1:18" ht="15.6" x14ac:dyDescent="0.3">
      <c r="A495" t="s">
        <v>1801</v>
      </c>
      <c r="B495" t="s">
        <v>1802</v>
      </c>
      <c r="D495" t="s">
        <v>1416</v>
      </c>
      <c r="E495">
        <v>599</v>
      </c>
      <c r="F495">
        <v>999</v>
      </c>
      <c r="G495" s="1">
        <v>0.4</v>
      </c>
      <c r="H495">
        <v>4</v>
      </c>
      <c r="J495" s="4">
        <v>18654</v>
      </c>
      <c r="K495" t="s">
        <v>7905</v>
      </c>
      <c r="L495" t="s">
        <v>7906</v>
      </c>
      <c r="M495" t="s">
        <v>7907</v>
      </c>
      <c r="N495" t="s">
        <v>7908</v>
      </c>
      <c r="O495" t="s">
        <v>1803</v>
      </c>
      <c r="P495" t="s">
        <v>1804</v>
      </c>
      <c r="Q495" t="s">
        <v>7909</v>
      </c>
      <c r="R495" t="s">
        <v>7910</v>
      </c>
    </row>
    <row r="496" spans="1:18" ht="15.6" x14ac:dyDescent="0.3">
      <c r="A496" t="s">
        <v>1805</v>
      </c>
      <c r="B496" t="s">
        <v>1806</v>
      </c>
      <c r="D496" t="s">
        <v>1421</v>
      </c>
      <c r="E496">
        <v>199</v>
      </c>
      <c r="F496" s="2">
        <v>1099</v>
      </c>
      <c r="G496" s="1">
        <v>0.82</v>
      </c>
      <c r="H496">
        <v>4</v>
      </c>
      <c r="J496" s="4">
        <v>3197</v>
      </c>
      <c r="K496" t="s">
        <v>7911</v>
      </c>
      <c r="L496" t="s">
        <v>7912</v>
      </c>
      <c r="M496" t="s">
        <v>7913</v>
      </c>
      <c r="N496" t="s">
        <v>7914</v>
      </c>
      <c r="O496" t="s">
        <v>1807</v>
      </c>
      <c r="P496" t="s">
        <v>1808</v>
      </c>
      <c r="Q496" t="s">
        <v>7915</v>
      </c>
      <c r="R496" t="s">
        <v>7916</v>
      </c>
    </row>
    <row r="497" spans="1:18" ht="15.6" x14ac:dyDescent="0.3">
      <c r="A497" t="s">
        <v>1809</v>
      </c>
      <c r="B497" t="s">
        <v>1810</v>
      </c>
      <c r="D497" t="s">
        <v>1329</v>
      </c>
      <c r="E497" s="2">
        <v>1799</v>
      </c>
      <c r="F497" s="2">
        <v>6990</v>
      </c>
      <c r="G497" s="1">
        <v>0.74</v>
      </c>
      <c r="H497">
        <v>4</v>
      </c>
      <c r="J497" s="4">
        <v>26880</v>
      </c>
      <c r="K497" t="s">
        <v>7917</v>
      </c>
      <c r="L497" t="s">
        <v>7918</v>
      </c>
      <c r="M497" t="s">
        <v>7919</v>
      </c>
      <c r="N497" t="s">
        <v>7920</v>
      </c>
      <c r="O497" t="s">
        <v>1811</v>
      </c>
      <c r="P497" t="s">
        <v>1812</v>
      </c>
      <c r="Q497" t="s">
        <v>7921</v>
      </c>
      <c r="R497" t="s">
        <v>7922</v>
      </c>
    </row>
    <row r="498" spans="1:18" ht="15.6" x14ac:dyDescent="0.3">
      <c r="A498" t="s">
        <v>1813</v>
      </c>
      <c r="B498" t="s">
        <v>1814</v>
      </c>
      <c r="D498" t="s">
        <v>1329</v>
      </c>
      <c r="E498" s="2">
        <v>1499</v>
      </c>
      <c r="F498" s="2">
        <v>6990</v>
      </c>
      <c r="G498" s="1">
        <v>0.79</v>
      </c>
      <c r="H498">
        <v>3.9</v>
      </c>
      <c r="J498" s="4">
        <v>21796</v>
      </c>
      <c r="K498" t="s">
        <v>7278</v>
      </c>
      <c r="L498" t="s">
        <v>7279</v>
      </c>
      <c r="M498" t="s">
        <v>7280</v>
      </c>
      <c r="N498" t="s">
        <v>7281</v>
      </c>
      <c r="O498" t="s">
        <v>1376</v>
      </c>
      <c r="P498" t="s">
        <v>1377</v>
      </c>
      <c r="Q498" t="s">
        <v>7923</v>
      </c>
      <c r="R498" t="s">
        <v>7924</v>
      </c>
    </row>
    <row r="499" spans="1:18" ht="15.6" x14ac:dyDescent="0.3">
      <c r="A499" t="s">
        <v>1815</v>
      </c>
      <c r="B499" t="s">
        <v>1816</v>
      </c>
      <c r="D499" t="s">
        <v>1347</v>
      </c>
      <c r="E499" s="2">
        <v>20999</v>
      </c>
      <c r="F499" s="2">
        <v>29990</v>
      </c>
      <c r="G499" s="1">
        <v>0.3</v>
      </c>
      <c r="H499">
        <v>4.3</v>
      </c>
      <c r="J499" s="4">
        <v>9499</v>
      </c>
      <c r="K499" t="s">
        <v>7722</v>
      </c>
      <c r="L499" t="s">
        <v>7723</v>
      </c>
      <c r="M499" t="s">
        <v>7724</v>
      </c>
      <c r="N499" t="s">
        <v>7725</v>
      </c>
      <c r="O499" t="s">
        <v>1681</v>
      </c>
      <c r="P499" t="s">
        <v>1682</v>
      </c>
      <c r="Q499" t="s">
        <v>7925</v>
      </c>
      <c r="R499" t="s">
        <v>7926</v>
      </c>
    </row>
    <row r="500" spans="1:18" ht="15.6" x14ac:dyDescent="0.3">
      <c r="A500" t="s">
        <v>1817</v>
      </c>
      <c r="B500" t="s">
        <v>1818</v>
      </c>
      <c r="D500" t="s">
        <v>1347</v>
      </c>
      <c r="E500" s="2">
        <v>12999</v>
      </c>
      <c r="F500" s="2">
        <v>13499</v>
      </c>
      <c r="G500" s="1">
        <v>0.04</v>
      </c>
      <c r="H500">
        <v>4.0999999999999996</v>
      </c>
      <c r="J500" s="4">
        <v>56098</v>
      </c>
      <c r="K500" t="s">
        <v>7927</v>
      </c>
      <c r="L500" t="s">
        <v>7928</v>
      </c>
      <c r="M500" t="s">
        <v>7929</v>
      </c>
      <c r="N500" t="s">
        <v>7930</v>
      </c>
      <c r="O500" t="s">
        <v>1819</v>
      </c>
      <c r="P500" t="s">
        <v>1820</v>
      </c>
      <c r="Q500" t="s">
        <v>7931</v>
      </c>
      <c r="R500" t="s">
        <v>7932</v>
      </c>
    </row>
    <row r="501" spans="1:18" ht="15.6" x14ac:dyDescent="0.3">
      <c r="A501" t="s">
        <v>1821</v>
      </c>
      <c r="B501" t="s">
        <v>1822</v>
      </c>
      <c r="D501" t="s">
        <v>1347</v>
      </c>
      <c r="E501" s="2">
        <v>16999</v>
      </c>
      <c r="F501" s="2">
        <v>20999</v>
      </c>
      <c r="G501" s="1">
        <v>0.19</v>
      </c>
      <c r="H501">
        <v>4.0999999999999996</v>
      </c>
      <c r="J501" s="4">
        <v>31822</v>
      </c>
      <c r="K501" t="s">
        <v>7933</v>
      </c>
      <c r="L501" t="s">
        <v>7934</v>
      </c>
      <c r="M501" t="s">
        <v>7935</v>
      </c>
      <c r="N501" t="s">
        <v>7936</v>
      </c>
      <c r="O501" t="s">
        <v>1823</v>
      </c>
      <c r="P501" t="s">
        <v>1824</v>
      </c>
      <c r="Q501" t="s">
        <v>7937</v>
      </c>
      <c r="R501" t="s">
        <v>7938</v>
      </c>
    </row>
    <row r="502" spans="1:18" ht="15.6" x14ac:dyDescent="0.3">
      <c r="A502" t="s">
        <v>1825</v>
      </c>
      <c r="B502" t="s">
        <v>1826</v>
      </c>
      <c r="D502" t="s">
        <v>1347</v>
      </c>
      <c r="E502" s="2">
        <v>19999</v>
      </c>
      <c r="F502" s="2">
        <v>27990</v>
      </c>
      <c r="G502" s="1">
        <v>0.28999999999999998</v>
      </c>
      <c r="H502">
        <v>4.3</v>
      </c>
      <c r="J502" s="4">
        <v>9499</v>
      </c>
      <c r="K502" t="s">
        <v>7939</v>
      </c>
      <c r="L502" t="s">
        <v>7723</v>
      </c>
      <c r="M502" t="s">
        <v>7724</v>
      </c>
      <c r="N502" t="s">
        <v>7725</v>
      </c>
      <c r="O502" t="s">
        <v>1681</v>
      </c>
      <c r="P502" t="s">
        <v>1682</v>
      </c>
      <c r="Q502" t="s">
        <v>7726</v>
      </c>
      <c r="R502" t="s">
        <v>7940</v>
      </c>
    </row>
    <row r="503" spans="1:18" ht="15.6" x14ac:dyDescent="0.3">
      <c r="A503" t="s">
        <v>1827</v>
      </c>
      <c r="B503" t="s">
        <v>1828</v>
      </c>
      <c r="D503" t="s">
        <v>1347</v>
      </c>
      <c r="E503" s="2">
        <v>12999</v>
      </c>
      <c r="F503" s="2">
        <v>18999</v>
      </c>
      <c r="G503" s="1">
        <v>0.32</v>
      </c>
      <c r="H503">
        <v>4.0999999999999996</v>
      </c>
      <c r="J503" s="4">
        <v>50772</v>
      </c>
      <c r="K503" t="s">
        <v>7941</v>
      </c>
      <c r="L503" t="s">
        <v>7634</v>
      </c>
      <c r="M503" t="s">
        <v>7635</v>
      </c>
      <c r="N503" t="s">
        <v>7636</v>
      </c>
      <c r="O503" t="s">
        <v>1618</v>
      </c>
      <c r="P503" t="s">
        <v>1619</v>
      </c>
      <c r="Q503" t="s">
        <v>7942</v>
      </c>
      <c r="R503" t="s">
        <v>7943</v>
      </c>
    </row>
    <row r="504" spans="1:18" ht="15.6" x14ac:dyDescent="0.3">
      <c r="A504" t="s">
        <v>1829</v>
      </c>
      <c r="B504" t="s">
        <v>1830</v>
      </c>
      <c r="D504" t="s">
        <v>1329</v>
      </c>
      <c r="E504" s="2">
        <v>2999</v>
      </c>
      <c r="F504" s="2">
        <v>5999</v>
      </c>
      <c r="G504" s="1">
        <v>0.5</v>
      </c>
      <c r="H504">
        <v>4.0999999999999996</v>
      </c>
      <c r="J504" s="4">
        <v>7148</v>
      </c>
      <c r="K504" t="s">
        <v>7944</v>
      </c>
      <c r="L504" t="s">
        <v>7945</v>
      </c>
      <c r="M504" t="s">
        <v>7946</v>
      </c>
      <c r="N504" t="s">
        <v>7947</v>
      </c>
      <c r="O504" t="s">
        <v>1831</v>
      </c>
      <c r="P504" t="s">
        <v>1832</v>
      </c>
      <c r="Q504" t="s">
        <v>7948</v>
      </c>
      <c r="R504" t="s">
        <v>7949</v>
      </c>
    </row>
    <row r="505" spans="1:18" ht="15.6" x14ac:dyDescent="0.3">
      <c r="A505" t="s">
        <v>145</v>
      </c>
      <c r="B505" t="s">
        <v>146</v>
      </c>
      <c r="D505" t="s">
        <v>14</v>
      </c>
      <c r="E505">
        <v>299</v>
      </c>
      <c r="F505">
        <v>999</v>
      </c>
      <c r="G505" s="1">
        <v>0.7</v>
      </c>
      <c r="H505">
        <v>4.3</v>
      </c>
      <c r="J505" s="4">
        <v>20850</v>
      </c>
      <c r="K505" t="s">
        <v>5640</v>
      </c>
      <c r="L505" t="s">
        <v>7950</v>
      </c>
      <c r="M505" t="s">
        <v>7951</v>
      </c>
      <c r="N505" t="s">
        <v>7952</v>
      </c>
      <c r="O505" t="s">
        <v>1833</v>
      </c>
      <c r="P505" t="s">
        <v>1834</v>
      </c>
      <c r="Q505" t="s">
        <v>7953</v>
      </c>
      <c r="R505" t="s">
        <v>7954</v>
      </c>
    </row>
    <row r="506" spans="1:18" ht="15.6" x14ac:dyDescent="0.3">
      <c r="A506" t="s">
        <v>140</v>
      </c>
      <c r="B506" t="s">
        <v>141</v>
      </c>
      <c r="D506" t="s">
        <v>14</v>
      </c>
      <c r="E506">
        <v>970</v>
      </c>
      <c r="F506" s="2">
        <v>1999</v>
      </c>
      <c r="G506" s="1">
        <v>0.51</v>
      </c>
      <c r="H506">
        <v>4.4000000000000004</v>
      </c>
      <c r="J506" s="4">
        <v>184</v>
      </c>
      <c r="K506" t="s">
        <v>5634</v>
      </c>
      <c r="L506" t="s">
        <v>5635</v>
      </c>
      <c r="M506" t="s">
        <v>5636</v>
      </c>
      <c r="N506" t="s">
        <v>5637</v>
      </c>
      <c r="O506" t="s">
        <v>143</v>
      </c>
      <c r="P506" t="s">
        <v>144</v>
      </c>
      <c r="Q506" t="s">
        <v>7955</v>
      </c>
      <c r="R506" t="s">
        <v>7956</v>
      </c>
    </row>
    <row r="507" spans="1:18" ht="15.6" x14ac:dyDescent="0.3">
      <c r="A507" t="s">
        <v>1835</v>
      </c>
      <c r="B507" t="s">
        <v>1836</v>
      </c>
      <c r="D507" t="s">
        <v>1421</v>
      </c>
      <c r="E507">
        <v>329</v>
      </c>
      <c r="F507">
        <v>999</v>
      </c>
      <c r="G507" s="1">
        <v>0.67</v>
      </c>
      <c r="H507">
        <v>4.2</v>
      </c>
      <c r="J507" s="4">
        <v>3492</v>
      </c>
      <c r="K507" t="s">
        <v>7957</v>
      </c>
      <c r="L507" t="s">
        <v>7958</v>
      </c>
      <c r="M507" t="s">
        <v>7959</v>
      </c>
      <c r="N507" t="s">
        <v>7960</v>
      </c>
      <c r="O507" t="s">
        <v>1837</v>
      </c>
      <c r="P507" t="s">
        <v>1838</v>
      </c>
      <c r="Q507" t="s">
        <v>7961</v>
      </c>
      <c r="R507" t="s">
        <v>7962</v>
      </c>
    </row>
    <row r="508" spans="1:18" ht="15.6" x14ac:dyDescent="0.3">
      <c r="A508" t="s">
        <v>1839</v>
      </c>
      <c r="B508" t="s">
        <v>1840</v>
      </c>
      <c r="D508" t="s">
        <v>1329</v>
      </c>
      <c r="E508" s="2">
        <v>1299</v>
      </c>
      <c r="F508" s="2">
        <v>5999</v>
      </c>
      <c r="G508" s="1">
        <v>0.78</v>
      </c>
      <c r="H508">
        <v>3.3</v>
      </c>
      <c r="J508" s="4">
        <v>4415</v>
      </c>
      <c r="K508" t="s">
        <v>7963</v>
      </c>
      <c r="L508" t="s">
        <v>7781</v>
      </c>
      <c r="M508" t="s">
        <v>7782</v>
      </c>
      <c r="N508" t="s">
        <v>7783</v>
      </c>
      <c r="O508" t="s">
        <v>1720</v>
      </c>
      <c r="P508" t="s">
        <v>1721</v>
      </c>
      <c r="Q508" t="s">
        <v>7964</v>
      </c>
      <c r="R508" t="s">
        <v>7965</v>
      </c>
    </row>
    <row r="509" spans="1:18" ht="15.6" x14ac:dyDescent="0.3">
      <c r="A509" t="s">
        <v>1841</v>
      </c>
      <c r="B509" t="s">
        <v>1842</v>
      </c>
      <c r="D509" t="s">
        <v>1362</v>
      </c>
      <c r="E509" s="2">
        <v>1989</v>
      </c>
      <c r="F509" s="2">
        <v>3500</v>
      </c>
      <c r="G509" s="1">
        <v>0.43</v>
      </c>
      <c r="H509">
        <v>4.4000000000000004</v>
      </c>
      <c r="J509" s="4">
        <v>67260</v>
      </c>
      <c r="K509" t="s">
        <v>7966</v>
      </c>
      <c r="L509" t="s">
        <v>7261</v>
      </c>
      <c r="M509" t="s">
        <v>7262</v>
      </c>
      <c r="N509" t="s">
        <v>7263</v>
      </c>
      <c r="O509" t="s">
        <v>1363</v>
      </c>
      <c r="P509" t="s">
        <v>1364</v>
      </c>
      <c r="Q509" t="s">
        <v>7967</v>
      </c>
      <c r="R509" t="s">
        <v>7968</v>
      </c>
    </row>
    <row r="510" spans="1:18" ht="15.6" x14ac:dyDescent="0.3">
      <c r="A510" t="s">
        <v>1843</v>
      </c>
      <c r="B510" t="s">
        <v>1333</v>
      </c>
      <c r="D510" t="s">
        <v>1329</v>
      </c>
      <c r="E510" s="2">
        <v>1999</v>
      </c>
      <c r="F510" s="2">
        <v>9999</v>
      </c>
      <c r="G510" s="1">
        <v>0.8</v>
      </c>
      <c r="H510">
        <v>4.3</v>
      </c>
      <c r="J510" s="4">
        <v>27704</v>
      </c>
      <c r="K510" t="s">
        <v>7456</v>
      </c>
      <c r="L510" t="s">
        <v>7224</v>
      </c>
      <c r="M510" t="s">
        <v>7225</v>
      </c>
      <c r="N510" t="s">
        <v>7226</v>
      </c>
      <c r="O510" t="s">
        <v>1334</v>
      </c>
      <c r="P510" t="s">
        <v>1335</v>
      </c>
      <c r="Q510" t="s">
        <v>7969</v>
      </c>
      <c r="R510" t="s">
        <v>7970</v>
      </c>
    </row>
    <row r="511" spans="1:18" ht="15.6" x14ac:dyDescent="0.3">
      <c r="A511" t="s">
        <v>1844</v>
      </c>
      <c r="B511" t="s">
        <v>1845</v>
      </c>
      <c r="D511" t="s">
        <v>1347</v>
      </c>
      <c r="E511" s="2">
        <v>12999</v>
      </c>
      <c r="F511" s="2">
        <v>18999</v>
      </c>
      <c r="G511" s="1">
        <v>0.32</v>
      </c>
      <c r="H511">
        <v>4.0999999999999996</v>
      </c>
      <c r="J511" s="4">
        <v>50772</v>
      </c>
      <c r="K511" t="s">
        <v>7941</v>
      </c>
      <c r="L511" t="s">
        <v>7634</v>
      </c>
      <c r="M511" t="s">
        <v>7635</v>
      </c>
      <c r="N511" t="s">
        <v>7636</v>
      </c>
      <c r="O511" t="s">
        <v>1618</v>
      </c>
      <c r="P511" t="s">
        <v>1619</v>
      </c>
      <c r="Q511" t="s">
        <v>7637</v>
      </c>
      <c r="R511" t="s">
        <v>7971</v>
      </c>
    </row>
    <row r="512" spans="1:18" ht="15.6" x14ac:dyDescent="0.3">
      <c r="A512" t="s">
        <v>1846</v>
      </c>
      <c r="B512" t="s">
        <v>1847</v>
      </c>
      <c r="D512" t="s">
        <v>1329</v>
      </c>
      <c r="E512" s="2">
        <v>1499</v>
      </c>
      <c r="F512" s="2">
        <v>4999</v>
      </c>
      <c r="G512" s="1">
        <v>0.7</v>
      </c>
      <c r="H512">
        <v>4</v>
      </c>
      <c r="J512" s="4">
        <v>92588</v>
      </c>
      <c r="K512" t="s">
        <v>7972</v>
      </c>
      <c r="L512" t="s">
        <v>7973</v>
      </c>
      <c r="M512" t="s">
        <v>7974</v>
      </c>
      <c r="N512" t="s">
        <v>7975</v>
      </c>
      <c r="O512" t="s">
        <v>1848</v>
      </c>
      <c r="P512" t="s">
        <v>1849</v>
      </c>
      <c r="Q512" t="s">
        <v>7976</v>
      </c>
      <c r="R512" t="s">
        <v>7977</v>
      </c>
    </row>
    <row r="513" spans="1:18" ht="15.6" x14ac:dyDescent="0.3">
      <c r="A513" t="s">
        <v>1850</v>
      </c>
      <c r="B513" t="s">
        <v>1851</v>
      </c>
      <c r="D513" t="s">
        <v>1347</v>
      </c>
      <c r="E513" s="2">
        <v>16999</v>
      </c>
      <c r="F513" s="2">
        <v>20999</v>
      </c>
      <c r="G513" s="1">
        <v>0.19</v>
      </c>
      <c r="H513">
        <v>4.0999999999999996</v>
      </c>
      <c r="J513" s="4">
        <v>31822</v>
      </c>
      <c r="K513" t="s">
        <v>7978</v>
      </c>
      <c r="L513" t="s">
        <v>7934</v>
      </c>
      <c r="M513" t="s">
        <v>7935</v>
      </c>
      <c r="N513" t="s">
        <v>7936</v>
      </c>
      <c r="O513" t="s">
        <v>1823</v>
      </c>
      <c r="P513" t="s">
        <v>1824</v>
      </c>
      <c r="Q513" t="s">
        <v>7979</v>
      </c>
      <c r="R513" t="s">
        <v>7980</v>
      </c>
    </row>
    <row r="514" spans="1:18" ht="15.6" x14ac:dyDescent="0.3">
      <c r="A514" t="s">
        <v>1852</v>
      </c>
      <c r="B514" t="s">
        <v>1853</v>
      </c>
      <c r="D514" t="s">
        <v>1329</v>
      </c>
      <c r="E514" s="2">
        <v>1999</v>
      </c>
      <c r="F514" s="2">
        <v>8499</v>
      </c>
      <c r="G514" s="1">
        <v>0.76</v>
      </c>
      <c r="H514">
        <v>4.3</v>
      </c>
      <c r="J514" s="4">
        <v>240</v>
      </c>
      <c r="K514" t="s">
        <v>7981</v>
      </c>
      <c r="L514" t="s">
        <v>7982</v>
      </c>
      <c r="M514" t="s">
        <v>7983</v>
      </c>
      <c r="N514" t="s">
        <v>7984</v>
      </c>
      <c r="O514" t="s">
        <v>1854</v>
      </c>
      <c r="P514" t="s">
        <v>1855</v>
      </c>
      <c r="Q514" t="s">
        <v>7985</v>
      </c>
      <c r="R514" t="s">
        <v>7986</v>
      </c>
    </row>
    <row r="515" spans="1:18" ht="15.6" x14ac:dyDescent="0.3">
      <c r="A515" t="s">
        <v>1856</v>
      </c>
      <c r="B515" t="s">
        <v>1857</v>
      </c>
      <c r="D515" t="s">
        <v>1329</v>
      </c>
      <c r="E515" s="2">
        <v>4999</v>
      </c>
      <c r="F515" s="2">
        <v>6999</v>
      </c>
      <c r="G515" s="1">
        <v>0.28999999999999998</v>
      </c>
      <c r="H515">
        <v>3.8</v>
      </c>
      <c r="J515" s="4">
        <v>758</v>
      </c>
      <c r="K515" t="s">
        <v>7987</v>
      </c>
      <c r="L515" t="s">
        <v>7988</v>
      </c>
      <c r="M515" t="s">
        <v>7989</v>
      </c>
      <c r="N515" t="s">
        <v>7990</v>
      </c>
      <c r="O515" t="s">
        <v>1858</v>
      </c>
      <c r="P515" t="s">
        <v>1859</v>
      </c>
      <c r="Q515" t="s">
        <v>7991</v>
      </c>
      <c r="R515" t="s">
        <v>7992</v>
      </c>
    </row>
    <row r="516" spans="1:18" ht="15.6" x14ac:dyDescent="0.3">
      <c r="A516" t="s">
        <v>175</v>
      </c>
      <c r="B516" t="s">
        <v>176</v>
      </c>
      <c r="D516" t="s">
        <v>14</v>
      </c>
      <c r="E516">
        <v>99</v>
      </c>
      <c r="F516">
        <v>666.66</v>
      </c>
      <c r="G516" s="1">
        <v>0.85</v>
      </c>
      <c r="H516">
        <v>3.9</v>
      </c>
      <c r="J516" s="4">
        <v>24870</v>
      </c>
      <c r="K516" t="s">
        <v>5676</v>
      </c>
      <c r="L516" t="s">
        <v>7537</v>
      </c>
      <c r="M516" t="s">
        <v>7538</v>
      </c>
      <c r="N516" t="s">
        <v>7539</v>
      </c>
      <c r="O516" t="s">
        <v>1548</v>
      </c>
      <c r="P516" t="s">
        <v>1549</v>
      </c>
      <c r="Q516" t="s">
        <v>7993</v>
      </c>
      <c r="R516" t="s">
        <v>7994</v>
      </c>
    </row>
    <row r="517" spans="1:18" ht="15.6" x14ac:dyDescent="0.3">
      <c r="A517" t="s">
        <v>1860</v>
      </c>
      <c r="B517" t="s">
        <v>1861</v>
      </c>
      <c r="D517" t="s">
        <v>1329</v>
      </c>
      <c r="E517" s="2">
        <v>2499</v>
      </c>
      <c r="F517" s="2">
        <v>5999</v>
      </c>
      <c r="G517" s="1">
        <v>0.57999999999999996</v>
      </c>
      <c r="H517">
        <v>3.7</v>
      </c>
      <c r="J517" s="4">
        <v>828</v>
      </c>
      <c r="K517" t="s">
        <v>7995</v>
      </c>
      <c r="L517" t="s">
        <v>7996</v>
      </c>
      <c r="M517" t="s">
        <v>7997</v>
      </c>
      <c r="N517" t="s">
        <v>7998</v>
      </c>
      <c r="O517" t="s">
        <v>1862</v>
      </c>
      <c r="P517" t="s">
        <v>1863</v>
      </c>
      <c r="Q517" t="s">
        <v>7999</v>
      </c>
      <c r="R517" t="s">
        <v>8000</v>
      </c>
    </row>
    <row r="518" spans="1:18" ht="15.6" x14ac:dyDescent="0.3">
      <c r="A518" t="s">
        <v>1864</v>
      </c>
      <c r="B518" t="s">
        <v>1865</v>
      </c>
      <c r="D518" t="s">
        <v>1371</v>
      </c>
      <c r="E518" s="2">
        <v>1399</v>
      </c>
      <c r="F518" s="2">
        <v>1630</v>
      </c>
      <c r="G518" s="1">
        <v>0.14000000000000001</v>
      </c>
      <c r="H518">
        <v>4</v>
      </c>
      <c r="J518" s="4">
        <v>9378</v>
      </c>
      <c r="K518" t="s">
        <v>8001</v>
      </c>
      <c r="L518" t="s">
        <v>7745</v>
      </c>
      <c r="M518" t="s">
        <v>7746</v>
      </c>
      <c r="N518" t="s">
        <v>7747</v>
      </c>
      <c r="O518" t="s">
        <v>1695</v>
      </c>
      <c r="P518" t="s">
        <v>1696</v>
      </c>
      <c r="Q518" t="s">
        <v>8002</v>
      </c>
      <c r="R518" t="s">
        <v>8003</v>
      </c>
    </row>
    <row r="519" spans="1:18" ht="15.6" x14ac:dyDescent="0.3">
      <c r="A519" t="s">
        <v>1866</v>
      </c>
      <c r="B519" t="s">
        <v>1867</v>
      </c>
      <c r="D519" t="s">
        <v>1329</v>
      </c>
      <c r="E519" s="2">
        <v>1499</v>
      </c>
      <c r="F519" s="2">
        <v>9999</v>
      </c>
      <c r="G519" s="1">
        <v>0.85</v>
      </c>
      <c r="H519">
        <v>4.2</v>
      </c>
      <c r="J519" s="4">
        <v>22638</v>
      </c>
      <c r="K519" t="s">
        <v>8004</v>
      </c>
      <c r="L519" t="s">
        <v>7352</v>
      </c>
      <c r="M519" t="s">
        <v>7353</v>
      </c>
      <c r="N519" t="s">
        <v>7354</v>
      </c>
      <c r="O519" t="s">
        <v>1430</v>
      </c>
      <c r="P519" t="s">
        <v>1431</v>
      </c>
      <c r="Q519" t="s">
        <v>8005</v>
      </c>
      <c r="R519" t="s">
        <v>8006</v>
      </c>
    </row>
    <row r="520" spans="1:18" ht="15.6" x14ac:dyDescent="0.3">
      <c r="A520" t="s">
        <v>179</v>
      </c>
      <c r="B520" t="s">
        <v>180</v>
      </c>
      <c r="D520" t="s">
        <v>14</v>
      </c>
      <c r="E520">
        <v>899</v>
      </c>
      <c r="F520" s="2">
        <v>1900</v>
      </c>
      <c r="G520" s="1">
        <v>0.53</v>
      </c>
      <c r="H520">
        <v>4.4000000000000004</v>
      </c>
      <c r="J520" s="4">
        <v>13552</v>
      </c>
      <c r="K520" t="s">
        <v>5679</v>
      </c>
      <c r="L520" t="s">
        <v>5680</v>
      </c>
      <c r="M520" t="s">
        <v>5681</v>
      </c>
      <c r="N520" t="s">
        <v>5682</v>
      </c>
      <c r="O520" t="s">
        <v>182</v>
      </c>
      <c r="P520" t="s">
        <v>183</v>
      </c>
      <c r="Q520" t="s">
        <v>8007</v>
      </c>
      <c r="R520" t="s">
        <v>8008</v>
      </c>
    </row>
    <row r="521" spans="1:18" ht="15.6" x14ac:dyDescent="0.3">
      <c r="A521" t="s">
        <v>1868</v>
      </c>
      <c r="B521" t="s">
        <v>1869</v>
      </c>
      <c r="D521" t="s">
        <v>1421</v>
      </c>
      <c r="E521">
        <v>249</v>
      </c>
      <c r="F521">
        <v>599</v>
      </c>
      <c r="G521" s="1">
        <v>0.57999999999999996</v>
      </c>
      <c r="H521">
        <v>3.9</v>
      </c>
      <c r="J521" s="4">
        <v>2147</v>
      </c>
      <c r="K521" t="s">
        <v>8009</v>
      </c>
      <c r="L521" t="s">
        <v>8010</v>
      </c>
      <c r="M521" t="s">
        <v>8011</v>
      </c>
      <c r="N521" t="s">
        <v>8012</v>
      </c>
      <c r="O521" t="s">
        <v>1870</v>
      </c>
      <c r="P521" t="s">
        <v>1871</v>
      </c>
      <c r="Q521" t="s">
        <v>8013</v>
      </c>
      <c r="R521" t="s">
        <v>8014</v>
      </c>
    </row>
    <row r="522" spans="1:18" ht="15.6" x14ac:dyDescent="0.3">
      <c r="A522" t="s">
        <v>1872</v>
      </c>
      <c r="B522" t="s">
        <v>1873</v>
      </c>
      <c r="D522" t="s">
        <v>1670</v>
      </c>
      <c r="E522">
        <v>299</v>
      </c>
      <c r="F522" s="2">
        <v>1199</v>
      </c>
      <c r="G522" s="1">
        <v>0.75</v>
      </c>
      <c r="H522">
        <v>4.5</v>
      </c>
      <c r="J522" s="4">
        <v>596</v>
      </c>
      <c r="K522" t="s">
        <v>8015</v>
      </c>
      <c r="L522" t="s">
        <v>8016</v>
      </c>
      <c r="M522" t="s">
        <v>8017</v>
      </c>
      <c r="N522" t="s">
        <v>8018</v>
      </c>
      <c r="O522" t="s">
        <v>1874</v>
      </c>
      <c r="P522" t="s">
        <v>1875</v>
      </c>
      <c r="Q522" t="s">
        <v>8019</v>
      </c>
      <c r="R522" t="s">
        <v>8020</v>
      </c>
    </row>
    <row r="523" spans="1:18" ht="15.6" x14ac:dyDescent="0.3">
      <c r="A523" t="s">
        <v>1876</v>
      </c>
      <c r="B523" t="s">
        <v>1877</v>
      </c>
      <c r="D523" t="s">
        <v>1613</v>
      </c>
      <c r="E523">
        <v>79</v>
      </c>
      <c r="F523">
        <v>499</v>
      </c>
      <c r="G523" s="1">
        <v>0.84</v>
      </c>
      <c r="H523">
        <v>4.2</v>
      </c>
      <c r="J523" s="4">
        <v>1949</v>
      </c>
      <c r="K523" t="s">
        <v>8021</v>
      </c>
      <c r="L523" t="s">
        <v>7870</v>
      </c>
      <c r="M523" t="s">
        <v>7871</v>
      </c>
      <c r="N523" t="s">
        <v>7872</v>
      </c>
      <c r="O523" t="s">
        <v>1777</v>
      </c>
      <c r="P523" t="s">
        <v>1778</v>
      </c>
      <c r="Q523" t="s">
        <v>8022</v>
      </c>
      <c r="R523" t="s">
        <v>8023</v>
      </c>
    </row>
    <row r="524" spans="1:18" ht="15.6" x14ac:dyDescent="0.3">
      <c r="A524" t="s">
        <v>1878</v>
      </c>
      <c r="B524" t="s">
        <v>1879</v>
      </c>
      <c r="D524" t="s">
        <v>1347</v>
      </c>
      <c r="E524" s="2">
        <v>13999</v>
      </c>
      <c r="F524" s="2">
        <v>15999</v>
      </c>
      <c r="G524" s="1">
        <v>0.13</v>
      </c>
      <c r="H524">
        <v>3.9</v>
      </c>
      <c r="J524" s="4">
        <v>2180</v>
      </c>
      <c r="K524" t="s">
        <v>7890</v>
      </c>
      <c r="L524" t="s">
        <v>8024</v>
      </c>
      <c r="M524" t="s">
        <v>8025</v>
      </c>
      <c r="N524" t="s">
        <v>8026</v>
      </c>
      <c r="O524" t="s">
        <v>1880</v>
      </c>
      <c r="P524" t="s">
        <v>1881</v>
      </c>
      <c r="Q524" t="s">
        <v>8027</v>
      </c>
      <c r="R524" t="s">
        <v>8028</v>
      </c>
    </row>
    <row r="525" spans="1:18" ht="15.6" x14ac:dyDescent="0.3">
      <c r="A525" t="s">
        <v>1882</v>
      </c>
      <c r="B525" t="s">
        <v>1883</v>
      </c>
      <c r="D525" t="s">
        <v>1380</v>
      </c>
      <c r="E525">
        <v>949</v>
      </c>
      <c r="F525">
        <v>999</v>
      </c>
      <c r="G525" s="1">
        <v>0.05</v>
      </c>
      <c r="H525">
        <v>4.2</v>
      </c>
      <c r="J525" s="4">
        <v>31539</v>
      </c>
      <c r="K525" t="s">
        <v>8029</v>
      </c>
      <c r="L525" t="s">
        <v>7791</v>
      </c>
      <c r="M525" t="s">
        <v>7792</v>
      </c>
      <c r="N525" t="s">
        <v>7793</v>
      </c>
      <c r="O525" t="s">
        <v>1727</v>
      </c>
      <c r="P525" t="s">
        <v>1728</v>
      </c>
      <c r="Q525" t="s">
        <v>8030</v>
      </c>
      <c r="R525" t="s">
        <v>8031</v>
      </c>
    </row>
    <row r="526" spans="1:18" ht="15.6" x14ac:dyDescent="0.3">
      <c r="A526" t="s">
        <v>1884</v>
      </c>
      <c r="B526" t="s">
        <v>1885</v>
      </c>
      <c r="D526" t="s">
        <v>1552</v>
      </c>
      <c r="E526">
        <v>99</v>
      </c>
      <c r="F526">
        <v>499</v>
      </c>
      <c r="G526" s="1">
        <v>0.8</v>
      </c>
      <c r="H526">
        <v>4.0999999999999996</v>
      </c>
      <c r="J526" s="4">
        <v>2451</v>
      </c>
      <c r="K526" t="s">
        <v>8032</v>
      </c>
      <c r="L526" t="s">
        <v>8033</v>
      </c>
      <c r="M526" t="s">
        <v>8034</v>
      </c>
      <c r="N526" t="s">
        <v>8035</v>
      </c>
      <c r="O526" t="s">
        <v>1886</v>
      </c>
      <c r="P526" t="s">
        <v>1887</v>
      </c>
      <c r="Q526" t="s">
        <v>8036</v>
      </c>
      <c r="R526" t="s">
        <v>8037</v>
      </c>
    </row>
    <row r="527" spans="1:18" ht="15.6" x14ac:dyDescent="0.3">
      <c r="A527" t="s">
        <v>1888</v>
      </c>
      <c r="B527" t="s">
        <v>1889</v>
      </c>
      <c r="D527" t="s">
        <v>1329</v>
      </c>
      <c r="E527" s="2">
        <v>2499</v>
      </c>
      <c r="F527" s="2">
        <v>7990</v>
      </c>
      <c r="G527" s="1">
        <v>0.69</v>
      </c>
      <c r="H527">
        <v>4.0999999999999996</v>
      </c>
      <c r="J527" s="4">
        <v>154</v>
      </c>
      <c r="K527" t="s">
        <v>8038</v>
      </c>
      <c r="L527" t="s">
        <v>7775</v>
      </c>
      <c r="M527" t="s">
        <v>7776</v>
      </c>
      <c r="N527" t="s">
        <v>7777</v>
      </c>
      <c r="O527" t="s">
        <v>1716</v>
      </c>
      <c r="P527" t="s">
        <v>1717</v>
      </c>
      <c r="Q527" t="s">
        <v>8039</v>
      </c>
      <c r="R527" t="s">
        <v>8040</v>
      </c>
    </row>
    <row r="528" spans="1:18" ht="15.6" x14ac:dyDescent="0.3">
      <c r="A528" t="s">
        <v>1890</v>
      </c>
      <c r="B528" t="s">
        <v>1891</v>
      </c>
      <c r="D528" t="s">
        <v>1892</v>
      </c>
      <c r="E528">
        <v>689</v>
      </c>
      <c r="F528" s="2">
        <v>1999</v>
      </c>
      <c r="G528" s="1">
        <v>0.66</v>
      </c>
      <c r="H528">
        <v>4.3</v>
      </c>
      <c r="J528" s="4">
        <v>1193</v>
      </c>
      <c r="K528" t="s">
        <v>8041</v>
      </c>
      <c r="L528" t="s">
        <v>8042</v>
      </c>
      <c r="M528" t="s">
        <v>8043</v>
      </c>
      <c r="N528" t="s">
        <v>8044</v>
      </c>
      <c r="O528" t="s">
        <v>1893</v>
      </c>
      <c r="P528" t="s">
        <v>1894</v>
      </c>
      <c r="Q528" t="s">
        <v>8045</v>
      </c>
      <c r="R528" t="s">
        <v>8046</v>
      </c>
    </row>
    <row r="529" spans="1:18" ht="15.6" x14ac:dyDescent="0.3">
      <c r="A529" t="s">
        <v>1895</v>
      </c>
      <c r="B529" t="s">
        <v>1896</v>
      </c>
      <c r="D529" t="s">
        <v>1737</v>
      </c>
      <c r="E529">
        <v>499</v>
      </c>
      <c r="F529" s="2">
        <v>1899</v>
      </c>
      <c r="G529" s="1">
        <v>0.74</v>
      </c>
      <c r="H529">
        <v>4.0999999999999996</v>
      </c>
      <c r="J529" s="4">
        <v>1475</v>
      </c>
      <c r="K529" t="s">
        <v>8047</v>
      </c>
      <c r="L529" t="s">
        <v>8048</v>
      </c>
      <c r="M529" t="s">
        <v>8049</v>
      </c>
      <c r="N529" t="s">
        <v>8050</v>
      </c>
      <c r="O529" t="s">
        <v>1897</v>
      </c>
      <c r="P529" t="s">
        <v>1898</v>
      </c>
      <c r="Q529" t="s">
        <v>8051</v>
      </c>
      <c r="R529" t="s">
        <v>8052</v>
      </c>
    </row>
    <row r="530" spans="1:18" ht="15.6" x14ac:dyDescent="0.3">
      <c r="A530" t="s">
        <v>1899</v>
      </c>
      <c r="B530" t="s">
        <v>1900</v>
      </c>
      <c r="D530" t="s">
        <v>1670</v>
      </c>
      <c r="E530">
        <v>299</v>
      </c>
      <c r="F530">
        <v>999</v>
      </c>
      <c r="G530" s="1">
        <v>0.7</v>
      </c>
      <c r="H530">
        <v>4.3</v>
      </c>
      <c r="J530" s="4">
        <v>8891</v>
      </c>
      <c r="K530" t="s">
        <v>8053</v>
      </c>
      <c r="L530" t="s">
        <v>8054</v>
      </c>
      <c r="M530" t="s">
        <v>8055</v>
      </c>
      <c r="N530" t="s">
        <v>8056</v>
      </c>
      <c r="O530" t="s">
        <v>1901</v>
      </c>
      <c r="P530" t="s">
        <v>1902</v>
      </c>
      <c r="Q530" t="s">
        <v>8057</v>
      </c>
      <c r="R530" t="s">
        <v>8058</v>
      </c>
    </row>
    <row r="531" spans="1:18" ht="15.6" x14ac:dyDescent="0.3">
      <c r="A531" t="s">
        <v>1903</v>
      </c>
      <c r="B531" t="s">
        <v>1904</v>
      </c>
      <c r="D531" t="s">
        <v>1552</v>
      </c>
      <c r="E531">
        <v>209</v>
      </c>
      <c r="F531">
        <v>499</v>
      </c>
      <c r="G531" s="1">
        <v>0.57999999999999996</v>
      </c>
      <c r="H531">
        <v>3.6</v>
      </c>
      <c r="J531" s="4">
        <v>104</v>
      </c>
      <c r="K531" t="s">
        <v>8059</v>
      </c>
      <c r="L531" t="s">
        <v>8060</v>
      </c>
      <c r="M531" t="s">
        <v>8061</v>
      </c>
      <c r="N531" t="s">
        <v>8062</v>
      </c>
      <c r="O531" t="s">
        <v>1905</v>
      </c>
      <c r="P531" t="s">
        <v>1906</v>
      </c>
      <c r="Q531" t="s">
        <v>8063</v>
      </c>
      <c r="R531" t="s">
        <v>8064</v>
      </c>
    </row>
    <row r="532" spans="1:18" ht="15.6" x14ac:dyDescent="0.3">
      <c r="A532" t="s">
        <v>1907</v>
      </c>
      <c r="B532" t="s">
        <v>1908</v>
      </c>
      <c r="D532" t="s">
        <v>1347</v>
      </c>
      <c r="E532" s="2">
        <v>8499</v>
      </c>
      <c r="F532" s="2">
        <v>12999</v>
      </c>
      <c r="G532" s="1">
        <v>0.35</v>
      </c>
      <c r="H532">
        <v>4.0999999999999996</v>
      </c>
      <c r="J532" s="4">
        <v>6662</v>
      </c>
      <c r="K532" t="s">
        <v>8065</v>
      </c>
      <c r="L532" t="s">
        <v>8066</v>
      </c>
      <c r="M532" t="s">
        <v>8067</v>
      </c>
      <c r="N532" t="s">
        <v>8068</v>
      </c>
      <c r="O532" t="s">
        <v>1909</v>
      </c>
      <c r="P532" t="s">
        <v>1910</v>
      </c>
      <c r="Q532" t="s">
        <v>8069</v>
      </c>
      <c r="R532" t="s">
        <v>8070</v>
      </c>
    </row>
    <row r="533" spans="1:18" ht="15.6" x14ac:dyDescent="0.3">
      <c r="A533" t="s">
        <v>1911</v>
      </c>
      <c r="B533" t="s">
        <v>1912</v>
      </c>
      <c r="D533" t="s">
        <v>1342</v>
      </c>
      <c r="E533" s="2">
        <v>2179</v>
      </c>
      <c r="F533" s="2">
        <v>3999</v>
      </c>
      <c r="G533" s="1">
        <v>0.46</v>
      </c>
      <c r="H533">
        <v>4</v>
      </c>
      <c r="J533" s="4">
        <v>8380</v>
      </c>
      <c r="K533" t="s">
        <v>8071</v>
      </c>
      <c r="L533" t="s">
        <v>8072</v>
      </c>
      <c r="M533" t="s">
        <v>8073</v>
      </c>
      <c r="N533" t="s">
        <v>8074</v>
      </c>
      <c r="O533" t="s">
        <v>1913</v>
      </c>
      <c r="P533" t="s">
        <v>1914</v>
      </c>
      <c r="Q533" t="s">
        <v>8075</v>
      </c>
      <c r="R533" t="s">
        <v>8076</v>
      </c>
    </row>
    <row r="534" spans="1:18" ht="15.6" x14ac:dyDescent="0.3">
      <c r="A534" t="s">
        <v>1915</v>
      </c>
      <c r="B534" t="s">
        <v>1916</v>
      </c>
      <c r="D534" t="s">
        <v>1347</v>
      </c>
      <c r="E534" s="2">
        <v>16999</v>
      </c>
      <c r="F534" s="2">
        <v>20999</v>
      </c>
      <c r="G534" s="1">
        <v>0.19</v>
      </c>
      <c r="H534">
        <v>4.0999999999999996</v>
      </c>
      <c r="J534" s="4">
        <v>31822</v>
      </c>
      <c r="K534" t="s">
        <v>8077</v>
      </c>
      <c r="L534" t="s">
        <v>7934</v>
      </c>
      <c r="M534" t="s">
        <v>7935</v>
      </c>
      <c r="N534" t="s">
        <v>7936</v>
      </c>
      <c r="O534" t="s">
        <v>1823</v>
      </c>
      <c r="P534" t="s">
        <v>1824</v>
      </c>
      <c r="Q534" t="s">
        <v>8078</v>
      </c>
      <c r="R534" t="s">
        <v>8079</v>
      </c>
    </row>
    <row r="535" spans="1:18" ht="15.6" x14ac:dyDescent="0.3">
      <c r="A535" t="s">
        <v>1917</v>
      </c>
      <c r="B535" t="s">
        <v>1918</v>
      </c>
      <c r="D535" t="s">
        <v>1347</v>
      </c>
      <c r="E535" s="2">
        <v>44999</v>
      </c>
      <c r="F535" s="2">
        <v>49999</v>
      </c>
      <c r="G535" s="1">
        <v>0.1</v>
      </c>
      <c r="H535">
        <v>4.3</v>
      </c>
      <c r="J535" s="4">
        <v>3075</v>
      </c>
      <c r="K535" t="s">
        <v>8080</v>
      </c>
      <c r="L535" t="s">
        <v>8081</v>
      </c>
      <c r="M535" t="s">
        <v>8082</v>
      </c>
      <c r="N535" t="s">
        <v>8083</v>
      </c>
      <c r="O535" t="s">
        <v>1919</v>
      </c>
      <c r="P535" t="s">
        <v>1920</v>
      </c>
      <c r="Q535" t="s">
        <v>8084</v>
      </c>
      <c r="R535" t="s">
        <v>8085</v>
      </c>
    </row>
    <row r="536" spans="1:18" ht="15.6" x14ac:dyDescent="0.3">
      <c r="A536" t="s">
        <v>1921</v>
      </c>
      <c r="B536" t="s">
        <v>1922</v>
      </c>
      <c r="D536" t="s">
        <v>1371</v>
      </c>
      <c r="E536" s="2">
        <v>2599</v>
      </c>
      <c r="F536" s="2">
        <v>2999</v>
      </c>
      <c r="G536" s="1">
        <v>0.13</v>
      </c>
      <c r="H536">
        <v>3.9</v>
      </c>
      <c r="J536" s="4">
        <v>14266</v>
      </c>
      <c r="K536" t="s">
        <v>8086</v>
      </c>
      <c r="L536" t="s">
        <v>8087</v>
      </c>
      <c r="M536" t="s">
        <v>8088</v>
      </c>
      <c r="N536" t="s">
        <v>8089</v>
      </c>
      <c r="O536" t="s">
        <v>1923</v>
      </c>
      <c r="P536" t="s">
        <v>1924</v>
      </c>
      <c r="Q536" t="s">
        <v>8090</v>
      </c>
      <c r="R536" t="s">
        <v>8091</v>
      </c>
    </row>
    <row r="537" spans="1:18" ht="15.6" x14ac:dyDescent="0.3">
      <c r="A537" t="s">
        <v>1925</v>
      </c>
      <c r="B537" t="s">
        <v>1926</v>
      </c>
      <c r="D537" t="s">
        <v>1329</v>
      </c>
      <c r="E537" s="2">
        <v>2799</v>
      </c>
      <c r="F537" s="2">
        <v>6499</v>
      </c>
      <c r="G537" s="1">
        <v>0.56999999999999995</v>
      </c>
      <c r="H537">
        <v>4.0999999999999996</v>
      </c>
      <c r="J537" s="4">
        <v>38879</v>
      </c>
      <c r="K537" t="s">
        <v>8092</v>
      </c>
      <c r="L537" t="s">
        <v>8093</v>
      </c>
      <c r="M537" t="s">
        <v>8094</v>
      </c>
      <c r="N537" t="s">
        <v>8095</v>
      </c>
      <c r="O537" t="s">
        <v>1927</v>
      </c>
      <c r="P537" t="s">
        <v>1928</v>
      </c>
      <c r="Q537" t="s">
        <v>8096</v>
      </c>
      <c r="R537" t="s">
        <v>8097</v>
      </c>
    </row>
    <row r="538" spans="1:18" ht="15.6" x14ac:dyDescent="0.3">
      <c r="A538" t="s">
        <v>1929</v>
      </c>
      <c r="B538" t="s">
        <v>1930</v>
      </c>
      <c r="D538" t="s">
        <v>1931</v>
      </c>
      <c r="E538" s="2">
        <v>1399</v>
      </c>
      <c r="F538" s="2">
        <v>2990</v>
      </c>
      <c r="G538" s="1">
        <v>0.53</v>
      </c>
      <c r="H538">
        <v>4.0999999999999996</v>
      </c>
      <c r="J538" s="4">
        <v>97175</v>
      </c>
      <c r="K538" t="s">
        <v>8098</v>
      </c>
      <c r="L538" t="s">
        <v>8099</v>
      </c>
      <c r="M538" t="s">
        <v>8100</v>
      </c>
      <c r="N538" t="s">
        <v>8101</v>
      </c>
      <c r="O538" t="s">
        <v>1932</v>
      </c>
      <c r="P538" t="s">
        <v>1933</v>
      </c>
      <c r="Q538" t="s">
        <v>8102</v>
      </c>
      <c r="R538" t="s">
        <v>8103</v>
      </c>
    </row>
    <row r="539" spans="1:18" ht="15.6" x14ac:dyDescent="0.3">
      <c r="A539" t="s">
        <v>1934</v>
      </c>
      <c r="B539" t="s">
        <v>1935</v>
      </c>
      <c r="D539" t="s">
        <v>1362</v>
      </c>
      <c r="E539">
        <v>649</v>
      </c>
      <c r="F539" s="2">
        <v>2400</v>
      </c>
      <c r="G539" s="1">
        <v>0.73</v>
      </c>
      <c r="H539">
        <v>4.4000000000000004</v>
      </c>
      <c r="J539" s="4">
        <v>67260</v>
      </c>
      <c r="K539" t="s">
        <v>8104</v>
      </c>
      <c r="L539" t="s">
        <v>7261</v>
      </c>
      <c r="M539" t="s">
        <v>7262</v>
      </c>
      <c r="N539" t="s">
        <v>7263</v>
      </c>
      <c r="O539" t="s">
        <v>1363</v>
      </c>
      <c r="P539" t="s">
        <v>1364</v>
      </c>
      <c r="Q539" t="s">
        <v>7264</v>
      </c>
      <c r="R539" t="s">
        <v>8105</v>
      </c>
    </row>
    <row r="540" spans="1:18" ht="15.6" x14ac:dyDescent="0.3">
      <c r="A540" t="s">
        <v>1936</v>
      </c>
      <c r="B540" t="s">
        <v>1937</v>
      </c>
      <c r="D540" t="s">
        <v>1421</v>
      </c>
      <c r="E540">
        <v>799</v>
      </c>
      <c r="F540" s="2">
        <v>3990</v>
      </c>
      <c r="G540" s="1">
        <v>0.8</v>
      </c>
      <c r="H540">
        <v>3.8</v>
      </c>
      <c r="J540" s="4">
        <v>119</v>
      </c>
      <c r="K540" t="s">
        <v>8106</v>
      </c>
      <c r="L540" t="s">
        <v>8107</v>
      </c>
      <c r="M540" t="s">
        <v>8108</v>
      </c>
      <c r="N540" t="s">
        <v>8109</v>
      </c>
      <c r="O540" t="s">
        <v>1938</v>
      </c>
      <c r="P540" t="s">
        <v>1939</v>
      </c>
      <c r="Q540" t="s">
        <v>8110</v>
      </c>
      <c r="R540" t="s">
        <v>8111</v>
      </c>
    </row>
    <row r="541" spans="1:18" ht="15.6" x14ac:dyDescent="0.3">
      <c r="A541" t="s">
        <v>1940</v>
      </c>
      <c r="B541" t="s">
        <v>1941</v>
      </c>
      <c r="D541" t="s">
        <v>1942</v>
      </c>
      <c r="E541">
        <v>149</v>
      </c>
      <c r="F541">
        <v>149</v>
      </c>
      <c r="G541" s="1">
        <v>0</v>
      </c>
      <c r="H541">
        <v>4.3</v>
      </c>
      <c r="J541" s="4">
        <v>10833</v>
      </c>
      <c r="K541" t="s">
        <v>8112</v>
      </c>
      <c r="L541" t="s">
        <v>8113</v>
      </c>
      <c r="M541" t="s">
        <v>8114</v>
      </c>
      <c r="N541" t="s">
        <v>8115</v>
      </c>
      <c r="O541" t="s">
        <v>1943</v>
      </c>
      <c r="P541" t="s">
        <v>1944</v>
      </c>
      <c r="Q541" t="s">
        <v>8116</v>
      </c>
      <c r="R541" t="s">
        <v>8117</v>
      </c>
    </row>
    <row r="542" spans="1:18" ht="15.6" x14ac:dyDescent="0.3">
      <c r="A542" t="s">
        <v>245</v>
      </c>
      <c r="B542" t="s">
        <v>246</v>
      </c>
      <c r="D542" t="s">
        <v>14</v>
      </c>
      <c r="E542">
        <v>799</v>
      </c>
      <c r="F542" s="2">
        <v>2100</v>
      </c>
      <c r="G542" s="1">
        <v>0.62</v>
      </c>
      <c r="H542">
        <v>4.3</v>
      </c>
      <c r="J542" s="4">
        <v>8188</v>
      </c>
      <c r="K542" t="s">
        <v>5763</v>
      </c>
      <c r="L542" t="s">
        <v>5764</v>
      </c>
      <c r="M542" t="s">
        <v>5765</v>
      </c>
      <c r="N542" t="s">
        <v>5766</v>
      </c>
      <c r="O542" t="s">
        <v>248</v>
      </c>
      <c r="P542" t="s">
        <v>249</v>
      </c>
      <c r="Q542" t="s">
        <v>8118</v>
      </c>
      <c r="R542" t="s">
        <v>8119</v>
      </c>
    </row>
    <row r="543" spans="1:18" ht="15.6" x14ac:dyDescent="0.3">
      <c r="A543" t="s">
        <v>1945</v>
      </c>
      <c r="B543" t="s">
        <v>1946</v>
      </c>
      <c r="D543" t="s">
        <v>1371</v>
      </c>
      <c r="E543" s="2">
        <v>3799</v>
      </c>
      <c r="F543" s="2">
        <v>5299</v>
      </c>
      <c r="G543" s="1">
        <v>0.28000000000000003</v>
      </c>
      <c r="H543">
        <v>3.5</v>
      </c>
      <c r="J543" s="4">
        <v>1641</v>
      </c>
      <c r="K543" t="s">
        <v>8120</v>
      </c>
      <c r="L543" t="s">
        <v>8121</v>
      </c>
      <c r="M543" t="s">
        <v>8122</v>
      </c>
      <c r="N543" t="s">
        <v>8123</v>
      </c>
      <c r="O543" t="s">
        <v>1947</v>
      </c>
      <c r="P543" t="s">
        <v>1948</v>
      </c>
      <c r="Q543" t="s">
        <v>8124</v>
      </c>
      <c r="R543" t="s">
        <v>8125</v>
      </c>
    </row>
    <row r="544" spans="1:18" ht="15.6" x14ac:dyDescent="0.3">
      <c r="A544" t="s">
        <v>1949</v>
      </c>
      <c r="B544" t="s">
        <v>1950</v>
      </c>
      <c r="D544" t="s">
        <v>1750</v>
      </c>
      <c r="E544">
        <v>199</v>
      </c>
      <c r="F544" s="2">
        <v>1899</v>
      </c>
      <c r="G544" s="1">
        <v>0.9</v>
      </c>
      <c r="H544">
        <v>4</v>
      </c>
      <c r="J544" s="4">
        <v>4740</v>
      </c>
      <c r="K544" t="s">
        <v>8126</v>
      </c>
      <c r="L544" t="s">
        <v>8127</v>
      </c>
      <c r="M544" t="s">
        <v>8128</v>
      </c>
      <c r="N544" t="s">
        <v>8129</v>
      </c>
      <c r="O544" t="s">
        <v>1951</v>
      </c>
      <c r="P544" t="s">
        <v>1952</v>
      </c>
      <c r="Q544" t="s">
        <v>8130</v>
      </c>
      <c r="R544" t="s">
        <v>8131</v>
      </c>
    </row>
    <row r="545" spans="1:18" ht="15.6" x14ac:dyDescent="0.3">
      <c r="A545" t="s">
        <v>1953</v>
      </c>
      <c r="B545" t="s">
        <v>1954</v>
      </c>
      <c r="D545" t="s">
        <v>1347</v>
      </c>
      <c r="E545" s="2">
        <v>23999</v>
      </c>
      <c r="F545" s="2">
        <v>32999</v>
      </c>
      <c r="G545" s="1">
        <v>0.27</v>
      </c>
      <c r="H545">
        <v>3.9</v>
      </c>
      <c r="J545" s="4">
        <v>8866</v>
      </c>
      <c r="K545" t="s">
        <v>8132</v>
      </c>
      <c r="L545" t="s">
        <v>8133</v>
      </c>
      <c r="M545" t="s">
        <v>8134</v>
      </c>
      <c r="N545" t="s">
        <v>8135</v>
      </c>
      <c r="O545" t="s">
        <v>1955</v>
      </c>
      <c r="P545" t="s">
        <v>1956</v>
      </c>
      <c r="Q545" t="s">
        <v>8136</v>
      </c>
      <c r="R545" t="s">
        <v>8137</v>
      </c>
    </row>
    <row r="546" spans="1:18" ht="15.6" x14ac:dyDescent="0.3">
      <c r="A546" t="s">
        <v>1957</v>
      </c>
      <c r="B546" t="s">
        <v>1958</v>
      </c>
      <c r="D546" t="s">
        <v>1347</v>
      </c>
      <c r="E546" s="2">
        <v>29990</v>
      </c>
      <c r="F546" s="2">
        <v>39990</v>
      </c>
      <c r="G546" s="1">
        <v>0.25</v>
      </c>
      <c r="H546">
        <v>4.3</v>
      </c>
      <c r="J546" s="4">
        <v>8399</v>
      </c>
      <c r="K546" t="s">
        <v>8138</v>
      </c>
      <c r="L546" t="s">
        <v>8139</v>
      </c>
      <c r="M546" t="s">
        <v>8140</v>
      </c>
      <c r="N546" t="s">
        <v>8141</v>
      </c>
      <c r="O546" t="s">
        <v>1959</v>
      </c>
      <c r="P546" t="s">
        <v>1960</v>
      </c>
      <c r="Q546" t="s">
        <v>8142</v>
      </c>
      <c r="R546" t="s">
        <v>8143</v>
      </c>
    </row>
    <row r="547" spans="1:18" ht="15.6" x14ac:dyDescent="0.3">
      <c r="A547" t="s">
        <v>1961</v>
      </c>
      <c r="B547" t="s">
        <v>1962</v>
      </c>
      <c r="D547" t="s">
        <v>1329</v>
      </c>
      <c r="E547">
        <v>281</v>
      </c>
      <c r="F547" s="2">
        <v>1999</v>
      </c>
      <c r="G547" s="1">
        <v>0.86</v>
      </c>
      <c r="H547">
        <v>2.8</v>
      </c>
      <c r="J547" s="4">
        <v>87</v>
      </c>
      <c r="K547" t="s">
        <v>8144</v>
      </c>
      <c r="L547" t="s">
        <v>8145</v>
      </c>
      <c r="M547" t="s">
        <v>8146</v>
      </c>
      <c r="N547" t="s">
        <v>8147</v>
      </c>
      <c r="O547" t="s">
        <v>1963</v>
      </c>
      <c r="P547" t="s">
        <v>1964</v>
      </c>
      <c r="Q547" t="s">
        <v>8148</v>
      </c>
      <c r="R547" t="s">
        <v>8149</v>
      </c>
    </row>
    <row r="548" spans="1:18" ht="15.6" x14ac:dyDescent="0.3">
      <c r="A548" t="s">
        <v>1965</v>
      </c>
      <c r="B548" t="s">
        <v>1966</v>
      </c>
      <c r="D548" t="s">
        <v>1347</v>
      </c>
      <c r="E548" s="2">
        <v>7998</v>
      </c>
      <c r="F548" s="2">
        <v>11999</v>
      </c>
      <c r="G548" s="1">
        <v>0.33</v>
      </c>
      <c r="H548">
        <v>3.8</v>
      </c>
      <c r="J548" s="4">
        <v>125</v>
      </c>
      <c r="K548" t="s">
        <v>8150</v>
      </c>
      <c r="L548" t="s">
        <v>8151</v>
      </c>
      <c r="M548" t="s">
        <v>8152</v>
      </c>
      <c r="N548" t="s">
        <v>8153</v>
      </c>
      <c r="O548" t="s">
        <v>1967</v>
      </c>
      <c r="P548" t="s">
        <v>1968</v>
      </c>
      <c r="Q548" t="s">
        <v>8154</v>
      </c>
      <c r="R548" t="s">
        <v>8155</v>
      </c>
    </row>
    <row r="549" spans="1:18" ht="15.6" x14ac:dyDescent="0.3">
      <c r="A549" t="s">
        <v>1969</v>
      </c>
      <c r="B549" t="s">
        <v>1970</v>
      </c>
      <c r="D549" t="s">
        <v>1329</v>
      </c>
      <c r="E549">
        <v>249</v>
      </c>
      <c r="F549">
        <v>999</v>
      </c>
      <c r="G549" s="1">
        <v>0.75</v>
      </c>
      <c r="H549">
        <v>4.5</v>
      </c>
      <c r="J549" s="4">
        <v>38</v>
      </c>
      <c r="K549" t="s">
        <v>8156</v>
      </c>
      <c r="L549" t="s">
        <v>8157</v>
      </c>
      <c r="M549" t="s">
        <v>8158</v>
      </c>
      <c r="N549" t="s">
        <v>8159</v>
      </c>
      <c r="O549" t="s">
        <v>1971</v>
      </c>
      <c r="P549" t="s">
        <v>1972</v>
      </c>
      <c r="Q549" t="s">
        <v>8160</v>
      </c>
      <c r="R549" t="s">
        <v>8161</v>
      </c>
    </row>
    <row r="550" spans="1:18" ht="15.6" x14ac:dyDescent="0.3">
      <c r="A550" t="s">
        <v>1973</v>
      </c>
      <c r="B550" t="s">
        <v>1974</v>
      </c>
      <c r="D550" t="s">
        <v>1670</v>
      </c>
      <c r="E550">
        <v>299</v>
      </c>
      <c r="F550">
        <v>599</v>
      </c>
      <c r="G550" s="1">
        <v>0.5</v>
      </c>
      <c r="H550">
        <v>4.3</v>
      </c>
      <c r="J550" s="4">
        <v>4674</v>
      </c>
      <c r="K550" t="s">
        <v>8162</v>
      </c>
      <c r="L550" t="s">
        <v>8163</v>
      </c>
      <c r="M550" t="s">
        <v>8164</v>
      </c>
      <c r="N550" t="s">
        <v>8165</v>
      </c>
      <c r="O550" t="s">
        <v>1975</v>
      </c>
      <c r="P550" t="s">
        <v>1976</v>
      </c>
      <c r="Q550" t="s">
        <v>8166</v>
      </c>
      <c r="R550" t="s">
        <v>8167</v>
      </c>
    </row>
    <row r="551" spans="1:18" ht="15.6" x14ac:dyDescent="0.3">
      <c r="A551" t="s">
        <v>1977</v>
      </c>
      <c r="B551" t="s">
        <v>1978</v>
      </c>
      <c r="D551" t="s">
        <v>1329</v>
      </c>
      <c r="E551">
        <v>499</v>
      </c>
      <c r="F551" s="2">
        <v>1899</v>
      </c>
      <c r="G551" s="1">
        <v>0.74</v>
      </c>
      <c r="H551">
        <v>4.0999999999999996</v>
      </c>
      <c r="J551" s="4">
        <v>412</v>
      </c>
      <c r="K551" t="s">
        <v>8168</v>
      </c>
      <c r="L551" t="s">
        <v>8169</v>
      </c>
      <c r="M551" t="s">
        <v>8170</v>
      </c>
      <c r="N551" t="s">
        <v>8171</v>
      </c>
      <c r="O551" t="s">
        <v>1979</v>
      </c>
      <c r="P551" t="s">
        <v>1980</v>
      </c>
      <c r="Q551" t="s">
        <v>8172</v>
      </c>
      <c r="R551" t="s">
        <v>8173</v>
      </c>
    </row>
    <row r="552" spans="1:18" ht="15.6" x14ac:dyDescent="0.3">
      <c r="A552" t="s">
        <v>1981</v>
      </c>
      <c r="B552" t="s">
        <v>1982</v>
      </c>
      <c r="D552" t="s">
        <v>1329</v>
      </c>
      <c r="E552">
        <v>899</v>
      </c>
      <c r="F552" s="2">
        <v>3499</v>
      </c>
      <c r="G552" s="1">
        <v>0.74</v>
      </c>
      <c r="H552">
        <v>3</v>
      </c>
      <c r="J552" s="4">
        <v>681</v>
      </c>
      <c r="K552" t="s">
        <v>8174</v>
      </c>
      <c r="L552" t="s">
        <v>8175</v>
      </c>
      <c r="M552" t="s">
        <v>8176</v>
      </c>
      <c r="N552" t="s">
        <v>8177</v>
      </c>
      <c r="O552" t="s">
        <v>1983</v>
      </c>
      <c r="P552" t="s">
        <v>1984</v>
      </c>
      <c r="Q552" t="s">
        <v>8178</v>
      </c>
      <c r="R552" t="s">
        <v>8179</v>
      </c>
    </row>
    <row r="553" spans="1:18" ht="15.6" x14ac:dyDescent="0.3">
      <c r="A553" t="s">
        <v>1985</v>
      </c>
      <c r="B553" t="s">
        <v>1986</v>
      </c>
      <c r="D553" t="s">
        <v>1342</v>
      </c>
      <c r="E553" s="2">
        <v>1599</v>
      </c>
      <c r="F553" s="2">
        <v>3499</v>
      </c>
      <c r="G553" s="1">
        <v>0.54</v>
      </c>
      <c r="H553">
        <v>4</v>
      </c>
      <c r="J553" s="4">
        <v>36384</v>
      </c>
      <c r="K553" t="s">
        <v>8180</v>
      </c>
      <c r="L553" t="s">
        <v>8181</v>
      </c>
      <c r="M553" t="s">
        <v>8182</v>
      </c>
      <c r="N553" t="s">
        <v>8183</v>
      </c>
      <c r="O553" t="s">
        <v>1987</v>
      </c>
      <c r="P553" t="s">
        <v>1988</v>
      </c>
      <c r="Q553" t="s">
        <v>8184</v>
      </c>
      <c r="R553" t="s">
        <v>8185</v>
      </c>
    </row>
    <row r="554" spans="1:18" ht="15.6" x14ac:dyDescent="0.3">
      <c r="A554" t="s">
        <v>1989</v>
      </c>
      <c r="B554" t="s">
        <v>1990</v>
      </c>
      <c r="D554" t="s">
        <v>1991</v>
      </c>
      <c r="E554">
        <v>120</v>
      </c>
      <c r="F554">
        <v>999</v>
      </c>
      <c r="G554" s="1">
        <v>0.88</v>
      </c>
      <c r="H554">
        <v>3.9</v>
      </c>
      <c r="J554" s="4">
        <v>6491</v>
      </c>
      <c r="K554" t="s">
        <v>8186</v>
      </c>
      <c r="L554" t="s">
        <v>8187</v>
      </c>
      <c r="M554" t="s">
        <v>8188</v>
      </c>
      <c r="N554" t="s">
        <v>8189</v>
      </c>
      <c r="O554" t="s">
        <v>1992</v>
      </c>
      <c r="P554" t="s">
        <v>1993</v>
      </c>
      <c r="Q554" t="s">
        <v>8190</v>
      </c>
      <c r="R554" t="s">
        <v>8191</v>
      </c>
    </row>
    <row r="555" spans="1:18" ht="15.6" x14ac:dyDescent="0.3">
      <c r="A555" t="s">
        <v>1994</v>
      </c>
      <c r="B555" t="s">
        <v>1995</v>
      </c>
      <c r="D555" t="s">
        <v>1329</v>
      </c>
      <c r="E555" s="2">
        <v>3999</v>
      </c>
      <c r="F555" s="2">
        <v>6999</v>
      </c>
      <c r="G555" s="1">
        <v>0.43</v>
      </c>
      <c r="H555">
        <v>4.0999999999999996</v>
      </c>
      <c r="J555" s="4">
        <v>10229</v>
      </c>
      <c r="K555" t="s">
        <v>8192</v>
      </c>
      <c r="L555" t="s">
        <v>8193</v>
      </c>
      <c r="M555" t="s">
        <v>8194</v>
      </c>
      <c r="N555" t="s">
        <v>8195</v>
      </c>
      <c r="O555" t="s">
        <v>1996</v>
      </c>
      <c r="P555" t="s">
        <v>1997</v>
      </c>
      <c r="Q555" t="s">
        <v>8196</v>
      </c>
      <c r="R555" t="s">
        <v>8197</v>
      </c>
    </row>
    <row r="556" spans="1:18" ht="15.6" x14ac:dyDescent="0.3">
      <c r="A556" t="s">
        <v>1998</v>
      </c>
      <c r="B556" t="s">
        <v>1828</v>
      </c>
      <c r="D556" t="s">
        <v>1347</v>
      </c>
      <c r="E556" s="2">
        <v>12999</v>
      </c>
      <c r="F556" s="2">
        <v>18999</v>
      </c>
      <c r="G556" s="1">
        <v>0.32</v>
      </c>
      <c r="H556">
        <v>4.0999999999999996</v>
      </c>
      <c r="J556" s="4">
        <v>50772</v>
      </c>
      <c r="K556" t="s">
        <v>7941</v>
      </c>
      <c r="L556" t="s">
        <v>7634</v>
      </c>
      <c r="M556" t="s">
        <v>7635</v>
      </c>
      <c r="N556" t="s">
        <v>7636</v>
      </c>
      <c r="O556" t="s">
        <v>1618</v>
      </c>
      <c r="P556" t="s">
        <v>1619</v>
      </c>
      <c r="Q556" t="s">
        <v>7942</v>
      </c>
      <c r="R556" t="s">
        <v>8198</v>
      </c>
    </row>
    <row r="557" spans="1:18" ht="15.6" x14ac:dyDescent="0.3">
      <c r="A557" t="s">
        <v>1999</v>
      </c>
      <c r="B557" t="s">
        <v>2000</v>
      </c>
      <c r="D557" t="s">
        <v>1750</v>
      </c>
      <c r="E557" s="2">
        <v>1599</v>
      </c>
      <c r="F557" s="2">
        <v>2599</v>
      </c>
      <c r="G557" s="1">
        <v>0.38</v>
      </c>
      <c r="H557">
        <v>4.3</v>
      </c>
      <c r="J557" s="4">
        <v>1801</v>
      </c>
      <c r="K557" t="s">
        <v>8199</v>
      </c>
      <c r="L557" t="s">
        <v>8200</v>
      </c>
      <c r="M557" t="s">
        <v>8201</v>
      </c>
      <c r="N557" t="s">
        <v>8202</v>
      </c>
      <c r="O557" t="s">
        <v>2001</v>
      </c>
      <c r="P557" t="s">
        <v>2002</v>
      </c>
      <c r="Q557" t="s">
        <v>8203</v>
      </c>
      <c r="R557" t="s">
        <v>8204</v>
      </c>
    </row>
    <row r="558" spans="1:18" ht="15.6" x14ac:dyDescent="0.3">
      <c r="A558" t="s">
        <v>2003</v>
      </c>
      <c r="B558" t="s">
        <v>2004</v>
      </c>
      <c r="D558" t="s">
        <v>1421</v>
      </c>
      <c r="E558">
        <v>699</v>
      </c>
      <c r="F558" s="2">
        <v>1199</v>
      </c>
      <c r="G558" s="1">
        <v>0.42</v>
      </c>
      <c r="H558">
        <v>4</v>
      </c>
      <c r="J558" s="4">
        <v>14404</v>
      </c>
      <c r="K558" t="s">
        <v>8205</v>
      </c>
      <c r="L558" t="s">
        <v>7644</v>
      </c>
      <c r="M558" t="s">
        <v>7645</v>
      </c>
      <c r="N558" t="s">
        <v>7646</v>
      </c>
      <c r="O558" t="s">
        <v>1624</v>
      </c>
      <c r="P558" t="s">
        <v>1625</v>
      </c>
      <c r="Q558" t="s">
        <v>8206</v>
      </c>
      <c r="R558" t="s">
        <v>8207</v>
      </c>
    </row>
    <row r="559" spans="1:18" ht="15.6" x14ac:dyDescent="0.3">
      <c r="A559" t="s">
        <v>2005</v>
      </c>
      <c r="B559" t="s">
        <v>2006</v>
      </c>
      <c r="D559" t="s">
        <v>2007</v>
      </c>
      <c r="E559">
        <v>99</v>
      </c>
      <c r="F559">
        <v>999</v>
      </c>
      <c r="G559" s="1">
        <v>0.9</v>
      </c>
      <c r="H559">
        <v>4.4000000000000004</v>
      </c>
      <c r="J559" s="4">
        <v>305</v>
      </c>
      <c r="K559" t="s">
        <v>8208</v>
      </c>
      <c r="L559" t="s">
        <v>8209</v>
      </c>
      <c r="M559" t="s">
        <v>8210</v>
      </c>
      <c r="N559" t="s">
        <v>8211</v>
      </c>
      <c r="O559" t="s">
        <v>2008</v>
      </c>
      <c r="P559" t="s">
        <v>2009</v>
      </c>
      <c r="Q559" t="s">
        <v>8212</v>
      </c>
      <c r="R559" t="s">
        <v>8213</v>
      </c>
    </row>
    <row r="560" spans="1:18" ht="15.6" x14ac:dyDescent="0.3">
      <c r="A560" t="s">
        <v>2010</v>
      </c>
      <c r="B560" t="s">
        <v>2011</v>
      </c>
      <c r="D560" t="s">
        <v>1347</v>
      </c>
      <c r="E560" s="2">
        <v>7915</v>
      </c>
      <c r="F560" s="2">
        <v>9999</v>
      </c>
      <c r="G560" s="1">
        <v>0.21</v>
      </c>
      <c r="H560">
        <v>4.3</v>
      </c>
      <c r="J560" s="4">
        <v>1376</v>
      </c>
      <c r="K560" t="s">
        <v>8214</v>
      </c>
      <c r="L560" t="s">
        <v>8215</v>
      </c>
      <c r="M560" t="s">
        <v>8216</v>
      </c>
      <c r="N560" t="s">
        <v>8217</v>
      </c>
      <c r="O560" t="s">
        <v>2012</v>
      </c>
      <c r="P560" t="s">
        <v>2013</v>
      </c>
      <c r="Q560" t="s">
        <v>8218</v>
      </c>
      <c r="R560" t="s">
        <v>8219</v>
      </c>
    </row>
    <row r="561" spans="1:18" ht="15.6" x14ac:dyDescent="0.3">
      <c r="A561" t="s">
        <v>2014</v>
      </c>
      <c r="B561" t="s">
        <v>2015</v>
      </c>
      <c r="D561" t="s">
        <v>1329</v>
      </c>
      <c r="E561" s="2">
        <v>1499</v>
      </c>
      <c r="F561" s="2">
        <v>7999</v>
      </c>
      <c r="G561" s="1">
        <v>0.81</v>
      </c>
      <c r="H561">
        <v>4.2</v>
      </c>
      <c r="J561" s="4">
        <v>22638</v>
      </c>
      <c r="K561" t="s">
        <v>8220</v>
      </c>
      <c r="L561" t="s">
        <v>7352</v>
      </c>
      <c r="M561" t="s">
        <v>7353</v>
      </c>
      <c r="N561" t="s">
        <v>7354</v>
      </c>
      <c r="O561" t="s">
        <v>1430</v>
      </c>
      <c r="P561" t="s">
        <v>1431</v>
      </c>
      <c r="Q561" t="s">
        <v>8221</v>
      </c>
      <c r="R561" t="s">
        <v>8222</v>
      </c>
    </row>
    <row r="562" spans="1:18" ht="15.6" x14ac:dyDescent="0.3">
      <c r="A562" t="s">
        <v>2016</v>
      </c>
      <c r="B562" t="s">
        <v>2017</v>
      </c>
      <c r="D562" t="s">
        <v>1371</v>
      </c>
      <c r="E562" s="2">
        <v>1055</v>
      </c>
      <c r="F562" s="2">
        <v>1249</v>
      </c>
      <c r="G562" s="1">
        <v>0.16</v>
      </c>
      <c r="H562">
        <v>3.8</v>
      </c>
      <c r="J562" s="4">
        <v>2352</v>
      </c>
      <c r="K562" t="s">
        <v>8223</v>
      </c>
      <c r="L562" t="s">
        <v>8224</v>
      </c>
      <c r="M562" t="s">
        <v>8225</v>
      </c>
      <c r="N562" t="s">
        <v>8226</v>
      </c>
      <c r="O562" t="s">
        <v>2018</v>
      </c>
      <c r="P562" t="s">
        <v>2019</v>
      </c>
      <c r="Q562" t="s">
        <v>8227</v>
      </c>
      <c r="R562" t="s">
        <v>8228</v>
      </c>
    </row>
    <row r="563" spans="1:18" ht="15.6" x14ac:dyDescent="0.3">
      <c r="A563" t="s">
        <v>2020</v>
      </c>
      <c r="B563" t="s">
        <v>2021</v>
      </c>
      <c r="D563" t="s">
        <v>1670</v>
      </c>
      <c r="E563">
        <v>150</v>
      </c>
      <c r="F563">
        <v>599</v>
      </c>
      <c r="G563" s="1">
        <v>0.75</v>
      </c>
      <c r="H563">
        <v>4.3</v>
      </c>
      <c r="J563" s="4">
        <v>714</v>
      </c>
      <c r="K563" t="s">
        <v>8229</v>
      </c>
      <c r="L563" t="s">
        <v>8230</v>
      </c>
      <c r="M563" t="s">
        <v>8231</v>
      </c>
      <c r="N563" t="s">
        <v>8232</v>
      </c>
      <c r="O563" t="s">
        <v>2022</v>
      </c>
      <c r="P563" t="s">
        <v>2023</v>
      </c>
      <c r="Q563" t="s">
        <v>8233</v>
      </c>
      <c r="R563" t="s">
        <v>8234</v>
      </c>
    </row>
    <row r="564" spans="1:18" ht="15.6" x14ac:dyDescent="0.3">
      <c r="A564" t="s">
        <v>316</v>
      </c>
      <c r="B564" t="s">
        <v>317</v>
      </c>
      <c r="D564" t="s">
        <v>14</v>
      </c>
      <c r="E564">
        <v>219</v>
      </c>
      <c r="F564">
        <v>700</v>
      </c>
      <c r="G564" s="1">
        <v>0.69</v>
      </c>
      <c r="H564">
        <v>4.3</v>
      </c>
      <c r="J564" s="4">
        <v>20052</v>
      </c>
      <c r="K564" t="s">
        <v>5856</v>
      </c>
      <c r="L564" t="s">
        <v>5857</v>
      </c>
      <c r="M564" t="s">
        <v>5858</v>
      </c>
      <c r="N564" t="s">
        <v>5859</v>
      </c>
      <c r="O564" t="s">
        <v>319</v>
      </c>
      <c r="P564" t="s">
        <v>320</v>
      </c>
      <c r="Q564" t="s">
        <v>8235</v>
      </c>
      <c r="R564" t="s">
        <v>8236</v>
      </c>
    </row>
    <row r="565" spans="1:18" ht="15.6" x14ac:dyDescent="0.3">
      <c r="A565" t="s">
        <v>2024</v>
      </c>
      <c r="B565" t="s">
        <v>2025</v>
      </c>
      <c r="D565" t="s">
        <v>1750</v>
      </c>
      <c r="E565">
        <v>474</v>
      </c>
      <c r="F565" s="2">
        <v>1799</v>
      </c>
      <c r="G565" s="1">
        <v>0.74</v>
      </c>
      <c r="H565">
        <v>4.3</v>
      </c>
      <c r="J565" s="4">
        <v>1454</v>
      </c>
      <c r="K565" t="s">
        <v>8237</v>
      </c>
      <c r="L565" t="s">
        <v>8238</v>
      </c>
      <c r="M565" t="s">
        <v>8239</v>
      </c>
      <c r="N565" t="s">
        <v>8240</v>
      </c>
      <c r="O565" t="s">
        <v>2026</v>
      </c>
      <c r="P565" t="s">
        <v>2027</v>
      </c>
      <c r="Q565" t="s">
        <v>8241</v>
      </c>
      <c r="R565" t="s">
        <v>8242</v>
      </c>
    </row>
    <row r="566" spans="1:18" ht="15.6" x14ac:dyDescent="0.3">
      <c r="A566" t="s">
        <v>333</v>
      </c>
      <c r="B566" t="s">
        <v>334</v>
      </c>
      <c r="D566" t="s">
        <v>14</v>
      </c>
      <c r="E566">
        <v>115</v>
      </c>
      <c r="F566">
        <v>499</v>
      </c>
      <c r="G566" s="1">
        <v>0.77</v>
      </c>
      <c r="H566">
        <v>4</v>
      </c>
      <c r="J566" s="4">
        <v>7732</v>
      </c>
      <c r="K566" t="s">
        <v>5877</v>
      </c>
      <c r="L566" t="s">
        <v>5878</v>
      </c>
      <c r="M566" t="s">
        <v>5879</v>
      </c>
      <c r="N566" t="s">
        <v>5880</v>
      </c>
      <c r="O566" t="s">
        <v>336</v>
      </c>
      <c r="P566" t="s">
        <v>337</v>
      </c>
      <c r="Q566" t="s">
        <v>8243</v>
      </c>
      <c r="R566" t="s">
        <v>8244</v>
      </c>
    </row>
    <row r="567" spans="1:18" ht="15.6" x14ac:dyDescent="0.3">
      <c r="A567" t="s">
        <v>2028</v>
      </c>
      <c r="B567" t="s">
        <v>2029</v>
      </c>
      <c r="D567" t="s">
        <v>1421</v>
      </c>
      <c r="E567">
        <v>239</v>
      </c>
      <c r="F567">
        <v>599</v>
      </c>
      <c r="G567" s="1">
        <v>0.6</v>
      </c>
      <c r="H567">
        <v>3.9</v>
      </c>
      <c r="J567" s="4">
        <v>2147</v>
      </c>
      <c r="K567" t="s">
        <v>8245</v>
      </c>
      <c r="L567" t="s">
        <v>8010</v>
      </c>
      <c r="M567" t="s">
        <v>8011</v>
      </c>
      <c r="N567" t="s">
        <v>8012</v>
      </c>
      <c r="O567" t="s">
        <v>1870</v>
      </c>
      <c r="P567" t="s">
        <v>1871</v>
      </c>
      <c r="Q567" t="s">
        <v>8246</v>
      </c>
      <c r="R567" t="s">
        <v>8247</v>
      </c>
    </row>
    <row r="568" spans="1:18" ht="15.6" x14ac:dyDescent="0.3">
      <c r="A568" t="s">
        <v>2030</v>
      </c>
      <c r="B568" t="s">
        <v>2031</v>
      </c>
      <c r="D568" t="s">
        <v>1347</v>
      </c>
      <c r="E568" s="2">
        <v>7499</v>
      </c>
      <c r="F568" s="2">
        <v>9499</v>
      </c>
      <c r="G568" s="1">
        <v>0.21</v>
      </c>
      <c r="H568">
        <v>4.0999999999999996</v>
      </c>
      <c r="J568" s="4">
        <v>313832</v>
      </c>
      <c r="K568" t="s">
        <v>8248</v>
      </c>
      <c r="L568" t="s">
        <v>7395</v>
      </c>
      <c r="M568" t="s">
        <v>7396</v>
      </c>
      <c r="N568" t="s">
        <v>7397</v>
      </c>
      <c r="O568" t="s">
        <v>1456</v>
      </c>
      <c r="P568" t="s">
        <v>1457</v>
      </c>
      <c r="Q568" t="s">
        <v>7401</v>
      </c>
      <c r="R568" t="s">
        <v>8249</v>
      </c>
    </row>
    <row r="569" spans="1:18" ht="15.6" x14ac:dyDescent="0.3">
      <c r="A569" t="s">
        <v>2032</v>
      </c>
      <c r="B569" t="s">
        <v>2033</v>
      </c>
      <c r="D569" t="s">
        <v>1329</v>
      </c>
      <c r="E569">
        <v>265</v>
      </c>
      <c r="F569">
        <v>999</v>
      </c>
      <c r="G569" s="1">
        <v>0.73</v>
      </c>
      <c r="H569">
        <v>3.7</v>
      </c>
      <c r="J569" s="4">
        <v>465</v>
      </c>
      <c r="K569" t="s">
        <v>8250</v>
      </c>
      <c r="L569" t="s">
        <v>8251</v>
      </c>
      <c r="M569" t="s">
        <v>8252</v>
      </c>
      <c r="N569" t="s">
        <v>8253</v>
      </c>
      <c r="O569" t="s">
        <v>2034</v>
      </c>
      <c r="P569" t="s">
        <v>2035</v>
      </c>
      <c r="Q569" t="s">
        <v>8254</v>
      </c>
      <c r="R569" t="s">
        <v>8255</v>
      </c>
    </row>
    <row r="570" spans="1:18" ht="15.6" x14ac:dyDescent="0.3">
      <c r="A570" t="s">
        <v>2036</v>
      </c>
      <c r="B570" t="s">
        <v>2037</v>
      </c>
      <c r="D570" t="s">
        <v>1347</v>
      </c>
      <c r="E570" s="2">
        <v>37990</v>
      </c>
      <c r="F570" s="2">
        <v>74999</v>
      </c>
      <c r="G570" s="1">
        <v>0.49</v>
      </c>
      <c r="H570">
        <v>4.2</v>
      </c>
      <c r="J570" s="4">
        <v>27790</v>
      </c>
      <c r="K570" t="s">
        <v>8256</v>
      </c>
      <c r="L570" t="s">
        <v>8257</v>
      </c>
      <c r="M570" t="s">
        <v>8258</v>
      </c>
      <c r="N570" t="s">
        <v>8259</v>
      </c>
      <c r="O570" t="s">
        <v>2038</v>
      </c>
      <c r="P570" t="s">
        <v>2039</v>
      </c>
      <c r="Q570" t="s">
        <v>8260</v>
      </c>
      <c r="R570" t="s">
        <v>8261</v>
      </c>
    </row>
    <row r="571" spans="1:18" ht="15.6" x14ac:dyDescent="0.3">
      <c r="A571" t="s">
        <v>343</v>
      </c>
      <c r="B571" t="s">
        <v>344</v>
      </c>
      <c r="D571" t="s">
        <v>14</v>
      </c>
      <c r="E571">
        <v>199</v>
      </c>
      <c r="F571">
        <v>499</v>
      </c>
      <c r="G571" s="1">
        <v>0.6</v>
      </c>
      <c r="H571">
        <v>4.0999999999999996</v>
      </c>
      <c r="J571" s="4">
        <v>602</v>
      </c>
      <c r="K571" t="s">
        <v>5889</v>
      </c>
      <c r="L571" t="s">
        <v>5890</v>
      </c>
      <c r="M571" t="s">
        <v>5891</v>
      </c>
      <c r="N571" t="s">
        <v>5892</v>
      </c>
      <c r="O571" t="s">
        <v>346</v>
      </c>
      <c r="P571" t="s">
        <v>347</v>
      </c>
      <c r="Q571" t="s">
        <v>8262</v>
      </c>
      <c r="R571" t="s">
        <v>8263</v>
      </c>
    </row>
    <row r="572" spans="1:18" ht="15.6" x14ac:dyDescent="0.3">
      <c r="A572" t="s">
        <v>348</v>
      </c>
      <c r="B572" t="s">
        <v>349</v>
      </c>
      <c r="D572" t="s">
        <v>14</v>
      </c>
      <c r="E572">
        <v>179</v>
      </c>
      <c r="F572">
        <v>399</v>
      </c>
      <c r="G572" s="1">
        <v>0.55000000000000004</v>
      </c>
      <c r="H572">
        <v>4</v>
      </c>
      <c r="J572" s="4">
        <v>1423</v>
      </c>
      <c r="K572" t="s">
        <v>5895</v>
      </c>
      <c r="L572" t="s">
        <v>5896</v>
      </c>
      <c r="M572" t="s">
        <v>5897</v>
      </c>
      <c r="N572" t="s">
        <v>5898</v>
      </c>
      <c r="O572" t="s">
        <v>351</v>
      </c>
      <c r="P572" t="s">
        <v>352</v>
      </c>
      <c r="Q572" t="s">
        <v>8264</v>
      </c>
      <c r="R572" t="s">
        <v>8265</v>
      </c>
    </row>
    <row r="573" spans="1:18" ht="15.6" x14ac:dyDescent="0.3">
      <c r="A573" t="s">
        <v>2040</v>
      </c>
      <c r="B573" t="s">
        <v>2041</v>
      </c>
      <c r="D573" t="s">
        <v>1527</v>
      </c>
      <c r="E573" s="2">
        <v>1799</v>
      </c>
      <c r="F573" s="2">
        <v>3999</v>
      </c>
      <c r="G573" s="1">
        <v>0.55000000000000004</v>
      </c>
      <c r="H573">
        <v>4.5999999999999996</v>
      </c>
      <c r="J573" s="4">
        <v>245</v>
      </c>
      <c r="K573" t="s">
        <v>8266</v>
      </c>
      <c r="L573" t="s">
        <v>8267</v>
      </c>
      <c r="M573" t="s">
        <v>8268</v>
      </c>
      <c r="N573" t="s">
        <v>8269</v>
      </c>
      <c r="O573" t="s">
        <v>2042</v>
      </c>
      <c r="P573" t="s">
        <v>2043</v>
      </c>
      <c r="Q573" t="s">
        <v>8270</v>
      </c>
      <c r="R573" t="s">
        <v>8271</v>
      </c>
    </row>
    <row r="574" spans="1:18" ht="15.6" x14ac:dyDescent="0.3">
      <c r="A574" t="s">
        <v>2044</v>
      </c>
      <c r="B574" t="s">
        <v>2045</v>
      </c>
      <c r="D574" t="s">
        <v>1347</v>
      </c>
      <c r="E574" s="2">
        <v>8499</v>
      </c>
      <c r="F574" s="2">
        <v>11999</v>
      </c>
      <c r="G574" s="1">
        <v>0.28999999999999998</v>
      </c>
      <c r="H574">
        <v>3.9</v>
      </c>
      <c r="J574" s="4">
        <v>276</v>
      </c>
      <c r="K574" t="s">
        <v>8272</v>
      </c>
      <c r="L574" t="s">
        <v>8273</v>
      </c>
      <c r="M574" t="s">
        <v>8274</v>
      </c>
      <c r="N574" t="s">
        <v>8275</v>
      </c>
      <c r="O574" t="s">
        <v>2046</v>
      </c>
      <c r="P574" t="s">
        <v>2047</v>
      </c>
      <c r="Q574" t="s">
        <v>8276</v>
      </c>
      <c r="R574" t="s">
        <v>8277</v>
      </c>
    </row>
    <row r="575" spans="1:18" ht="15.6" x14ac:dyDescent="0.3">
      <c r="A575" t="s">
        <v>2048</v>
      </c>
      <c r="B575" t="s">
        <v>2049</v>
      </c>
      <c r="D575" t="s">
        <v>1329</v>
      </c>
      <c r="E575" s="2">
        <v>1999</v>
      </c>
      <c r="F575" s="2">
        <v>3999</v>
      </c>
      <c r="G575" s="1">
        <v>0.5</v>
      </c>
      <c r="H575">
        <v>4</v>
      </c>
      <c r="J575" s="4">
        <v>30254</v>
      </c>
      <c r="K575" t="s">
        <v>8278</v>
      </c>
      <c r="L575" t="s">
        <v>8279</v>
      </c>
      <c r="M575" t="s">
        <v>8280</v>
      </c>
      <c r="N575" t="s">
        <v>8281</v>
      </c>
      <c r="O575" t="s">
        <v>2050</v>
      </c>
      <c r="P575" t="s">
        <v>2051</v>
      </c>
      <c r="Q575" t="s">
        <v>8282</v>
      </c>
      <c r="R575" t="s">
        <v>8283</v>
      </c>
    </row>
    <row r="576" spans="1:18" ht="15.6" x14ac:dyDescent="0.3">
      <c r="A576" t="s">
        <v>2052</v>
      </c>
      <c r="B576" t="s">
        <v>1468</v>
      </c>
      <c r="D576" t="s">
        <v>1329</v>
      </c>
      <c r="E576" s="2">
        <v>3999</v>
      </c>
      <c r="F576" s="2">
        <v>17999</v>
      </c>
      <c r="G576" s="1">
        <v>0.78</v>
      </c>
      <c r="H576">
        <v>4.3</v>
      </c>
      <c r="J576" s="4">
        <v>17161</v>
      </c>
      <c r="K576" t="s">
        <v>8284</v>
      </c>
      <c r="L576" t="s">
        <v>7412</v>
      </c>
      <c r="M576" t="s">
        <v>7413</v>
      </c>
      <c r="N576" t="s">
        <v>7414</v>
      </c>
      <c r="O576" t="s">
        <v>1469</v>
      </c>
      <c r="P576" t="s">
        <v>1470</v>
      </c>
      <c r="Q576" t="s">
        <v>8285</v>
      </c>
      <c r="R576" t="s">
        <v>8286</v>
      </c>
    </row>
    <row r="577" spans="1:18" ht="15.6" x14ac:dyDescent="0.3">
      <c r="A577" t="s">
        <v>2053</v>
      </c>
      <c r="B577" t="s">
        <v>2054</v>
      </c>
      <c r="D577" t="s">
        <v>1421</v>
      </c>
      <c r="E577">
        <v>219</v>
      </c>
      <c r="F577">
        <v>499</v>
      </c>
      <c r="G577" s="1">
        <v>0.56000000000000005</v>
      </c>
      <c r="H577">
        <v>4.4000000000000004</v>
      </c>
      <c r="J577" s="4">
        <v>14</v>
      </c>
      <c r="K577" t="s">
        <v>8287</v>
      </c>
      <c r="L577" t="s">
        <v>8288</v>
      </c>
      <c r="M577" t="s">
        <v>8289</v>
      </c>
      <c r="N577" t="s">
        <v>8290</v>
      </c>
      <c r="O577" t="s">
        <v>2055</v>
      </c>
      <c r="P577" t="s">
        <v>2056</v>
      </c>
      <c r="Q577" t="s">
        <v>8291</v>
      </c>
      <c r="R577" t="s">
        <v>8292</v>
      </c>
    </row>
    <row r="578" spans="1:18" ht="15.6" x14ac:dyDescent="0.3">
      <c r="A578" t="s">
        <v>2057</v>
      </c>
      <c r="B578" t="s">
        <v>2058</v>
      </c>
      <c r="D578" t="s">
        <v>1527</v>
      </c>
      <c r="E578">
        <v>599</v>
      </c>
      <c r="F578" s="2">
        <v>1399</v>
      </c>
      <c r="G578" s="1">
        <v>0.56999999999999995</v>
      </c>
      <c r="H578">
        <v>4.0999999999999996</v>
      </c>
      <c r="J578" s="4">
        <v>14560</v>
      </c>
      <c r="K578" t="s">
        <v>8293</v>
      </c>
      <c r="L578" t="s">
        <v>8294</v>
      </c>
      <c r="M578" t="s">
        <v>8295</v>
      </c>
      <c r="N578" t="s">
        <v>8296</v>
      </c>
      <c r="O578" t="s">
        <v>2059</v>
      </c>
      <c r="P578" t="s">
        <v>2060</v>
      </c>
      <c r="Q578" t="s">
        <v>8297</v>
      </c>
      <c r="R578" t="s">
        <v>8298</v>
      </c>
    </row>
    <row r="579" spans="1:18" ht="15.6" x14ac:dyDescent="0.3">
      <c r="A579" t="s">
        <v>2061</v>
      </c>
      <c r="B579" t="s">
        <v>2062</v>
      </c>
      <c r="D579" t="s">
        <v>1342</v>
      </c>
      <c r="E579" s="2">
        <v>2499</v>
      </c>
      <c r="F579" s="2">
        <v>2999</v>
      </c>
      <c r="G579" s="1">
        <v>0.17</v>
      </c>
      <c r="H579">
        <v>4.0999999999999996</v>
      </c>
      <c r="J579" s="4">
        <v>3156</v>
      </c>
      <c r="K579" t="s">
        <v>8299</v>
      </c>
      <c r="L579" t="s">
        <v>8300</v>
      </c>
      <c r="M579" t="s">
        <v>8301</v>
      </c>
      <c r="N579" t="s">
        <v>8302</v>
      </c>
      <c r="O579" t="s">
        <v>2063</v>
      </c>
      <c r="P579" t="s">
        <v>2064</v>
      </c>
      <c r="Q579" t="s">
        <v>8303</v>
      </c>
      <c r="R579" t="s">
        <v>8304</v>
      </c>
    </row>
    <row r="580" spans="1:18" ht="15.6" x14ac:dyDescent="0.3">
      <c r="A580" t="s">
        <v>2065</v>
      </c>
      <c r="B580" t="s">
        <v>2066</v>
      </c>
      <c r="D580" t="s">
        <v>2067</v>
      </c>
      <c r="E580">
        <v>89</v>
      </c>
      <c r="F580">
        <v>499</v>
      </c>
      <c r="G580" s="1">
        <v>0.82</v>
      </c>
      <c r="H580">
        <v>4.0999999999999996</v>
      </c>
      <c r="J580" s="4">
        <v>9340</v>
      </c>
      <c r="K580" t="s">
        <v>8305</v>
      </c>
      <c r="L580" t="s">
        <v>8306</v>
      </c>
      <c r="M580" t="s">
        <v>8307</v>
      </c>
      <c r="N580" t="s">
        <v>8308</v>
      </c>
      <c r="O580" t="s">
        <v>2068</v>
      </c>
      <c r="P580" t="s">
        <v>2069</v>
      </c>
      <c r="Q580" t="s">
        <v>8309</v>
      </c>
      <c r="R580" t="s">
        <v>8310</v>
      </c>
    </row>
    <row r="581" spans="1:18" ht="15.6" x14ac:dyDescent="0.3">
      <c r="A581" t="s">
        <v>2070</v>
      </c>
      <c r="B581" t="s">
        <v>2071</v>
      </c>
      <c r="D581" t="s">
        <v>1329</v>
      </c>
      <c r="E581" s="2">
        <v>2999</v>
      </c>
      <c r="F581" s="2">
        <v>11999</v>
      </c>
      <c r="G581" s="1">
        <v>0.75</v>
      </c>
      <c r="H581">
        <v>4.4000000000000004</v>
      </c>
      <c r="J581" s="4">
        <v>768</v>
      </c>
      <c r="K581" t="s">
        <v>8311</v>
      </c>
      <c r="L581" t="s">
        <v>8312</v>
      </c>
      <c r="M581" t="s">
        <v>8313</v>
      </c>
      <c r="N581" t="s">
        <v>8314</v>
      </c>
      <c r="O581" t="s">
        <v>2072</v>
      </c>
      <c r="P581" t="s">
        <v>2073</v>
      </c>
      <c r="Q581" t="s">
        <v>8315</v>
      </c>
      <c r="R581" t="s">
        <v>8316</v>
      </c>
    </row>
    <row r="582" spans="1:18" ht="15.6" x14ac:dyDescent="0.3">
      <c r="A582" t="s">
        <v>2074</v>
      </c>
      <c r="B582" t="s">
        <v>2075</v>
      </c>
      <c r="D582" t="s">
        <v>1552</v>
      </c>
      <c r="E582">
        <v>314</v>
      </c>
      <c r="F582" s="2">
        <v>1499</v>
      </c>
      <c r="G582" s="1">
        <v>0.79</v>
      </c>
      <c r="H582">
        <v>4.5</v>
      </c>
      <c r="J582" s="4">
        <v>28978</v>
      </c>
      <c r="K582" t="s">
        <v>8317</v>
      </c>
      <c r="L582" t="s">
        <v>7834</v>
      </c>
      <c r="M582" t="s">
        <v>7835</v>
      </c>
      <c r="N582" t="s">
        <v>7836</v>
      </c>
      <c r="O582" t="s">
        <v>1755</v>
      </c>
      <c r="P582" t="s">
        <v>1756</v>
      </c>
      <c r="Q582" t="s">
        <v>8318</v>
      </c>
      <c r="R582" t="s">
        <v>8319</v>
      </c>
    </row>
    <row r="583" spans="1:18" ht="15.6" x14ac:dyDescent="0.3">
      <c r="A583" t="s">
        <v>2076</v>
      </c>
      <c r="B583" t="s">
        <v>2077</v>
      </c>
      <c r="D583" t="s">
        <v>1347</v>
      </c>
      <c r="E583" s="2">
        <v>13999</v>
      </c>
      <c r="F583" s="2">
        <v>19499</v>
      </c>
      <c r="G583" s="1">
        <v>0.28000000000000003</v>
      </c>
      <c r="H583">
        <v>4.0999999999999996</v>
      </c>
      <c r="J583" s="4">
        <v>18998</v>
      </c>
      <c r="K583" t="s">
        <v>7522</v>
      </c>
      <c r="L583" t="s">
        <v>7367</v>
      </c>
      <c r="M583" t="s">
        <v>7368</v>
      </c>
      <c r="N583" t="s">
        <v>7369</v>
      </c>
      <c r="O583" t="s">
        <v>1440</v>
      </c>
      <c r="P583" t="s">
        <v>1441</v>
      </c>
      <c r="Q583" t="s">
        <v>8320</v>
      </c>
      <c r="R583" t="s">
        <v>8321</v>
      </c>
    </row>
    <row r="584" spans="1:18" ht="15.6" x14ac:dyDescent="0.3">
      <c r="A584" t="s">
        <v>2078</v>
      </c>
      <c r="B584" t="s">
        <v>2079</v>
      </c>
      <c r="D584" t="s">
        <v>1465</v>
      </c>
      <c r="E584">
        <v>139</v>
      </c>
      <c r="F584">
        <v>499</v>
      </c>
      <c r="G584" s="1">
        <v>0.72</v>
      </c>
      <c r="H584">
        <v>4.2</v>
      </c>
      <c r="J584" s="4">
        <v>4971</v>
      </c>
      <c r="K584" t="s">
        <v>8322</v>
      </c>
      <c r="L584" t="s">
        <v>8323</v>
      </c>
      <c r="M584" t="s">
        <v>8324</v>
      </c>
      <c r="N584" t="s">
        <v>8325</v>
      </c>
      <c r="O584" t="s">
        <v>2080</v>
      </c>
      <c r="P584" t="s">
        <v>2081</v>
      </c>
      <c r="Q584" t="s">
        <v>8326</v>
      </c>
      <c r="R584" t="s">
        <v>8327</v>
      </c>
    </row>
    <row r="585" spans="1:18" ht="15.6" x14ac:dyDescent="0.3">
      <c r="A585" t="s">
        <v>2082</v>
      </c>
      <c r="B585" t="s">
        <v>2083</v>
      </c>
      <c r="D585" t="s">
        <v>1707</v>
      </c>
      <c r="E585" s="2">
        <v>2599</v>
      </c>
      <c r="F585" s="2">
        <v>6999</v>
      </c>
      <c r="G585" s="1">
        <v>0.63</v>
      </c>
      <c r="H585">
        <v>4.5</v>
      </c>
      <c r="J585" s="4">
        <v>1526</v>
      </c>
      <c r="K585" t="s">
        <v>8328</v>
      </c>
      <c r="L585" t="s">
        <v>8329</v>
      </c>
      <c r="M585" t="s">
        <v>8330</v>
      </c>
      <c r="N585" t="s">
        <v>8331</v>
      </c>
      <c r="O585" t="s">
        <v>2084</v>
      </c>
      <c r="P585" t="s">
        <v>2085</v>
      </c>
      <c r="Q585" t="s">
        <v>8332</v>
      </c>
      <c r="R585" t="s">
        <v>8333</v>
      </c>
    </row>
    <row r="586" spans="1:18" ht="15.6" x14ac:dyDescent="0.3">
      <c r="A586" t="s">
        <v>2086</v>
      </c>
      <c r="B586" t="s">
        <v>2087</v>
      </c>
      <c r="D586" t="s">
        <v>1380</v>
      </c>
      <c r="E586">
        <v>365</v>
      </c>
      <c r="F586">
        <v>999</v>
      </c>
      <c r="G586" s="1">
        <v>0.63</v>
      </c>
      <c r="H586">
        <v>4.0999999999999996</v>
      </c>
      <c r="J586" s="4">
        <v>363711</v>
      </c>
      <c r="K586" t="s">
        <v>7525</v>
      </c>
      <c r="L586" t="s">
        <v>7315</v>
      </c>
      <c r="M586" t="s">
        <v>7316</v>
      </c>
      <c r="N586" t="s">
        <v>7317</v>
      </c>
      <c r="O586" t="s">
        <v>1402</v>
      </c>
      <c r="P586" t="s">
        <v>1403</v>
      </c>
      <c r="Q586" t="s">
        <v>8334</v>
      </c>
      <c r="R586" t="s">
        <v>8335</v>
      </c>
    </row>
    <row r="587" spans="1:18" ht="15.6" x14ac:dyDescent="0.3">
      <c r="A587" t="s">
        <v>2088</v>
      </c>
      <c r="B587" t="s">
        <v>2089</v>
      </c>
      <c r="D587" t="s">
        <v>1380</v>
      </c>
      <c r="E587" s="2">
        <v>1499</v>
      </c>
      <c r="F587" s="2">
        <v>4490</v>
      </c>
      <c r="G587" s="1">
        <v>0.67</v>
      </c>
      <c r="H587">
        <v>3.9</v>
      </c>
      <c r="J587" s="4">
        <v>136954</v>
      </c>
      <c r="K587" t="s">
        <v>8336</v>
      </c>
      <c r="L587" t="s">
        <v>8337</v>
      </c>
      <c r="M587" t="s">
        <v>8338</v>
      </c>
      <c r="N587" t="s">
        <v>8339</v>
      </c>
      <c r="O587" t="s">
        <v>2090</v>
      </c>
      <c r="P587" t="s">
        <v>2091</v>
      </c>
      <c r="Q587" t="s">
        <v>8340</v>
      </c>
      <c r="R587" t="s">
        <v>8341</v>
      </c>
    </row>
    <row r="588" spans="1:18" ht="15.6" x14ac:dyDescent="0.3">
      <c r="A588" t="s">
        <v>1332</v>
      </c>
      <c r="B588" t="s">
        <v>1333</v>
      </c>
      <c r="D588" t="s">
        <v>1329</v>
      </c>
      <c r="E588" s="2">
        <v>1998</v>
      </c>
      <c r="F588" s="2">
        <v>9999</v>
      </c>
      <c r="G588" s="1">
        <v>0.8</v>
      </c>
      <c r="H588">
        <v>4.3</v>
      </c>
      <c r="J588" s="4">
        <v>27709</v>
      </c>
      <c r="K588" t="s">
        <v>7223</v>
      </c>
      <c r="L588" t="s">
        <v>7224</v>
      </c>
      <c r="M588" t="s">
        <v>7225</v>
      </c>
      <c r="N588" t="s">
        <v>7226</v>
      </c>
      <c r="O588" t="s">
        <v>1334</v>
      </c>
      <c r="P588" t="s">
        <v>1335</v>
      </c>
      <c r="Q588" t="s">
        <v>8342</v>
      </c>
      <c r="R588" t="s">
        <v>8343</v>
      </c>
    </row>
    <row r="589" spans="1:18" ht="15.6" x14ac:dyDescent="0.3">
      <c r="A589" t="s">
        <v>1336</v>
      </c>
      <c r="B589" t="s">
        <v>1337</v>
      </c>
      <c r="D589" t="s">
        <v>1329</v>
      </c>
      <c r="E589" s="2">
        <v>1799</v>
      </c>
      <c r="F589" s="2">
        <v>7990</v>
      </c>
      <c r="G589" s="1">
        <v>0.77</v>
      </c>
      <c r="H589">
        <v>3.8</v>
      </c>
      <c r="J589" s="4">
        <v>17833</v>
      </c>
      <c r="K589" t="s">
        <v>7229</v>
      </c>
      <c r="L589" t="s">
        <v>7230</v>
      </c>
      <c r="M589" t="s">
        <v>7231</v>
      </c>
      <c r="N589" t="s">
        <v>7232</v>
      </c>
      <c r="O589" t="s">
        <v>1338</v>
      </c>
      <c r="P589" t="s">
        <v>1339</v>
      </c>
      <c r="Q589" t="s">
        <v>8344</v>
      </c>
      <c r="R589" t="s">
        <v>8345</v>
      </c>
    </row>
    <row r="590" spans="1:18" ht="15.6" x14ac:dyDescent="0.3">
      <c r="A590" t="s">
        <v>2092</v>
      </c>
      <c r="B590" t="s">
        <v>2093</v>
      </c>
      <c r="D590" t="s">
        <v>2094</v>
      </c>
      <c r="E590">
        <v>289</v>
      </c>
      <c r="F590">
        <v>650</v>
      </c>
      <c r="G590" s="1">
        <v>0.56000000000000005</v>
      </c>
      <c r="H590">
        <v>4.3</v>
      </c>
      <c r="J590" s="4">
        <v>253105</v>
      </c>
      <c r="K590" t="s">
        <v>8346</v>
      </c>
      <c r="L590" t="s">
        <v>8347</v>
      </c>
      <c r="M590" t="s">
        <v>8348</v>
      </c>
      <c r="N590" t="s">
        <v>8349</v>
      </c>
      <c r="O590" t="s">
        <v>2095</v>
      </c>
      <c r="P590" t="s">
        <v>2096</v>
      </c>
      <c r="Q590" t="s">
        <v>8350</v>
      </c>
      <c r="R590" t="s">
        <v>8351</v>
      </c>
    </row>
    <row r="591" spans="1:18" ht="15.6" x14ac:dyDescent="0.3">
      <c r="A591" t="s">
        <v>2097</v>
      </c>
      <c r="B591" t="s">
        <v>2098</v>
      </c>
      <c r="D591" t="s">
        <v>2099</v>
      </c>
      <c r="E591">
        <v>599</v>
      </c>
      <c r="F591">
        <v>895</v>
      </c>
      <c r="G591" s="1">
        <v>0.33</v>
      </c>
      <c r="H591">
        <v>4.4000000000000004</v>
      </c>
      <c r="J591" s="4">
        <v>61314</v>
      </c>
      <c r="K591" t="s">
        <v>8352</v>
      </c>
      <c r="L591" t="s">
        <v>8353</v>
      </c>
      <c r="M591" t="s">
        <v>8354</v>
      </c>
      <c r="N591" t="s">
        <v>8355</v>
      </c>
      <c r="O591" t="s">
        <v>2100</v>
      </c>
      <c r="P591" t="s">
        <v>2101</v>
      </c>
      <c r="Q591" t="s">
        <v>8356</v>
      </c>
      <c r="R591" t="s">
        <v>8357</v>
      </c>
    </row>
    <row r="592" spans="1:18" ht="15.6" x14ac:dyDescent="0.3">
      <c r="A592" t="s">
        <v>2102</v>
      </c>
      <c r="B592" t="s">
        <v>2103</v>
      </c>
      <c r="C592" t="str">
        <f>_xlfn.TEXTBEFORE(B592, "Tablet") &amp; "Tablet"</f>
        <v>Storio Kids Toys LCD Writing Tablet</v>
      </c>
      <c r="D592" t="s">
        <v>2105</v>
      </c>
      <c r="E592">
        <v>217</v>
      </c>
      <c r="F592">
        <v>237</v>
      </c>
      <c r="G592" s="1">
        <v>0.08</v>
      </c>
      <c r="H592">
        <v>3.8</v>
      </c>
      <c r="J592" s="4">
        <v>7354</v>
      </c>
      <c r="K592" t="s">
        <v>8358</v>
      </c>
      <c r="L592" t="s">
        <v>8359</v>
      </c>
      <c r="M592" t="s">
        <v>8360</v>
      </c>
      <c r="N592" t="s">
        <v>8361</v>
      </c>
      <c r="O592" t="s">
        <v>2106</v>
      </c>
      <c r="P592" t="s">
        <v>2107</v>
      </c>
      <c r="Q592" t="s">
        <v>8362</v>
      </c>
      <c r="R592" t="s">
        <v>8363</v>
      </c>
    </row>
    <row r="593" spans="1:18" ht="15.6" x14ac:dyDescent="0.3">
      <c r="A593" t="s">
        <v>2108</v>
      </c>
      <c r="B593" t="s">
        <v>2109</v>
      </c>
      <c r="D593" t="s">
        <v>1380</v>
      </c>
      <c r="E593" s="2">
        <v>1299</v>
      </c>
      <c r="F593" s="2">
        <v>2990</v>
      </c>
      <c r="G593" s="1">
        <v>0.56999999999999995</v>
      </c>
      <c r="H593">
        <v>3.8</v>
      </c>
      <c r="J593" s="4">
        <v>180998</v>
      </c>
      <c r="K593" t="s">
        <v>8364</v>
      </c>
      <c r="L593" t="s">
        <v>8365</v>
      </c>
      <c r="M593" t="s">
        <v>8366</v>
      </c>
      <c r="N593" t="s">
        <v>8367</v>
      </c>
      <c r="O593" t="s">
        <v>2110</v>
      </c>
      <c r="P593" t="s">
        <v>2111</v>
      </c>
      <c r="Q593" t="s">
        <v>8368</v>
      </c>
      <c r="R593" t="s">
        <v>8369</v>
      </c>
    </row>
    <row r="594" spans="1:18" ht="15.6" x14ac:dyDescent="0.3">
      <c r="A594" t="s">
        <v>2112</v>
      </c>
      <c r="B594" t="s">
        <v>2113</v>
      </c>
      <c r="D594" t="s">
        <v>2114</v>
      </c>
      <c r="E594">
        <v>263</v>
      </c>
      <c r="F594">
        <v>699</v>
      </c>
      <c r="G594" s="1">
        <v>0.62</v>
      </c>
      <c r="H594">
        <v>3.5</v>
      </c>
      <c r="J594" s="4">
        <v>690</v>
      </c>
      <c r="K594" t="s">
        <v>8370</v>
      </c>
      <c r="L594" t="s">
        <v>8371</v>
      </c>
      <c r="M594" t="s">
        <v>8372</v>
      </c>
      <c r="N594" t="s">
        <v>8373</v>
      </c>
      <c r="O594" t="s">
        <v>2115</v>
      </c>
      <c r="P594" t="s">
        <v>2116</v>
      </c>
      <c r="Q594" t="s">
        <v>8374</v>
      </c>
      <c r="R594" t="s">
        <v>8375</v>
      </c>
    </row>
    <row r="595" spans="1:18" ht="15.6" x14ac:dyDescent="0.3">
      <c r="A595" t="s">
        <v>1360</v>
      </c>
      <c r="B595" t="s">
        <v>1361</v>
      </c>
      <c r="D595" t="s">
        <v>1362</v>
      </c>
      <c r="E595">
        <v>569</v>
      </c>
      <c r="F595" s="2">
        <v>1000</v>
      </c>
      <c r="G595" s="1">
        <v>0.43</v>
      </c>
      <c r="H595">
        <v>4.4000000000000004</v>
      </c>
      <c r="J595" s="4">
        <v>67262</v>
      </c>
      <c r="K595" t="s">
        <v>7260</v>
      </c>
      <c r="L595" t="s">
        <v>7261</v>
      </c>
      <c r="M595" t="s">
        <v>7262</v>
      </c>
      <c r="N595" t="s">
        <v>7263</v>
      </c>
      <c r="O595" t="s">
        <v>1363</v>
      </c>
      <c r="P595" t="s">
        <v>1364</v>
      </c>
      <c r="Q595" t="s">
        <v>8376</v>
      </c>
      <c r="R595" t="s">
        <v>8377</v>
      </c>
    </row>
    <row r="596" spans="1:18" ht="15.6" x14ac:dyDescent="0.3">
      <c r="A596" t="s">
        <v>1365</v>
      </c>
      <c r="B596" t="s">
        <v>1366</v>
      </c>
      <c r="D596" t="s">
        <v>1329</v>
      </c>
      <c r="E596" s="2">
        <v>1999</v>
      </c>
      <c r="F596" s="2">
        <v>4999</v>
      </c>
      <c r="G596" s="1">
        <v>0.6</v>
      </c>
      <c r="H596">
        <v>4.0999999999999996</v>
      </c>
      <c r="J596" s="4">
        <v>10689</v>
      </c>
      <c r="K596" t="s">
        <v>7266</v>
      </c>
      <c r="L596" t="s">
        <v>7267</v>
      </c>
      <c r="M596" t="s">
        <v>7268</v>
      </c>
      <c r="N596" t="s">
        <v>7269</v>
      </c>
      <c r="O596" t="s">
        <v>1367</v>
      </c>
      <c r="P596" t="s">
        <v>1368</v>
      </c>
      <c r="Q596" t="s">
        <v>8378</v>
      </c>
      <c r="R596" t="s">
        <v>8379</v>
      </c>
    </row>
    <row r="597" spans="1:18" ht="15.6" x14ac:dyDescent="0.3">
      <c r="A597" t="s">
        <v>2117</v>
      </c>
      <c r="B597" t="s">
        <v>2118</v>
      </c>
      <c r="D597" t="s">
        <v>1380</v>
      </c>
      <c r="E597" s="2">
        <v>1399</v>
      </c>
      <c r="F597" s="2">
        <v>3990</v>
      </c>
      <c r="G597" s="1">
        <v>0.65</v>
      </c>
      <c r="H597">
        <v>4.0999999999999996</v>
      </c>
      <c r="J597" s="4">
        <v>141841</v>
      </c>
      <c r="K597" t="s">
        <v>8380</v>
      </c>
      <c r="L597" t="s">
        <v>8381</v>
      </c>
      <c r="M597" t="s">
        <v>8382</v>
      </c>
      <c r="N597" t="s">
        <v>8383</v>
      </c>
      <c r="O597" t="s">
        <v>2119</v>
      </c>
      <c r="P597" t="s">
        <v>2120</v>
      </c>
      <c r="Q597" t="s">
        <v>8384</v>
      </c>
      <c r="R597" t="s">
        <v>8385</v>
      </c>
    </row>
    <row r="598" spans="1:18" ht="15.6" x14ac:dyDescent="0.3">
      <c r="A598" t="s">
        <v>2121</v>
      </c>
      <c r="B598" t="s">
        <v>2122</v>
      </c>
      <c r="D598" t="s">
        <v>2123</v>
      </c>
      <c r="E598">
        <v>349</v>
      </c>
      <c r="F598" s="2">
        <v>1499</v>
      </c>
      <c r="G598" s="1">
        <v>0.77</v>
      </c>
      <c r="H598">
        <v>4.3</v>
      </c>
      <c r="J598" s="4">
        <v>24791</v>
      </c>
      <c r="K598" t="s">
        <v>8386</v>
      </c>
      <c r="L598" t="s">
        <v>8387</v>
      </c>
      <c r="M598" t="s">
        <v>8388</v>
      </c>
      <c r="N598" t="s">
        <v>8389</v>
      </c>
      <c r="O598" t="s">
        <v>2124</v>
      </c>
      <c r="P598" t="s">
        <v>2125</v>
      </c>
      <c r="Q598" t="s">
        <v>8390</v>
      </c>
      <c r="R598" t="s">
        <v>8391</v>
      </c>
    </row>
    <row r="599" spans="1:18" ht="15.6" x14ac:dyDescent="0.3">
      <c r="A599" t="s">
        <v>2126</v>
      </c>
      <c r="B599" t="s">
        <v>2127</v>
      </c>
      <c r="D599" t="s">
        <v>1380</v>
      </c>
      <c r="E599">
        <v>149</v>
      </c>
      <c r="F599">
        <v>399</v>
      </c>
      <c r="G599" s="1">
        <v>0.63</v>
      </c>
      <c r="H599">
        <v>3.5</v>
      </c>
      <c r="J599" s="4">
        <v>21764</v>
      </c>
      <c r="K599" t="s">
        <v>8392</v>
      </c>
      <c r="L599" t="s">
        <v>8393</v>
      </c>
      <c r="M599" t="s">
        <v>8394</v>
      </c>
      <c r="N599" t="s">
        <v>8395</v>
      </c>
      <c r="O599" t="s">
        <v>2128</v>
      </c>
      <c r="P599" t="s">
        <v>2129</v>
      </c>
      <c r="Q599" t="s">
        <v>8396</v>
      </c>
      <c r="R599" t="s">
        <v>8397</v>
      </c>
    </row>
    <row r="600" spans="1:18" ht="15.6" x14ac:dyDescent="0.3">
      <c r="A600" t="s">
        <v>1378</v>
      </c>
      <c r="B600" t="s">
        <v>1379</v>
      </c>
      <c r="D600" t="s">
        <v>1380</v>
      </c>
      <c r="E600">
        <v>599</v>
      </c>
      <c r="F600">
        <v>999</v>
      </c>
      <c r="G600" s="1">
        <v>0.4</v>
      </c>
      <c r="H600">
        <v>4.0999999999999996</v>
      </c>
      <c r="J600" s="4">
        <v>192587</v>
      </c>
      <c r="K600" t="s">
        <v>7284</v>
      </c>
      <c r="L600" t="s">
        <v>7285</v>
      </c>
      <c r="M600" t="s">
        <v>7286</v>
      </c>
      <c r="N600" t="s">
        <v>7287</v>
      </c>
      <c r="O600" t="s">
        <v>1381</v>
      </c>
      <c r="P600" t="s">
        <v>1382</v>
      </c>
      <c r="Q600" t="s">
        <v>8398</v>
      </c>
      <c r="R600" t="s">
        <v>8399</v>
      </c>
    </row>
    <row r="601" spans="1:18" ht="15.6" x14ac:dyDescent="0.3">
      <c r="A601" t="s">
        <v>2130</v>
      </c>
      <c r="B601" t="s">
        <v>2131</v>
      </c>
      <c r="D601" t="s">
        <v>1931</v>
      </c>
      <c r="E601" s="2">
        <v>1220</v>
      </c>
      <c r="F601" s="2">
        <v>3990</v>
      </c>
      <c r="G601" s="1">
        <v>0.69</v>
      </c>
      <c r="H601">
        <v>4.0999999999999996</v>
      </c>
      <c r="J601" s="4">
        <v>107151</v>
      </c>
      <c r="K601" t="s">
        <v>8400</v>
      </c>
      <c r="L601" t="s">
        <v>8401</v>
      </c>
      <c r="M601" t="s">
        <v>8402</v>
      </c>
      <c r="N601" t="s">
        <v>8403</v>
      </c>
      <c r="O601" t="s">
        <v>2132</v>
      </c>
      <c r="P601" t="s">
        <v>2133</v>
      </c>
      <c r="Q601" t="s">
        <v>8404</v>
      </c>
      <c r="R601" t="s">
        <v>8405</v>
      </c>
    </row>
    <row r="602" spans="1:18" ht="15.6" x14ac:dyDescent="0.3">
      <c r="A602" t="s">
        <v>1374</v>
      </c>
      <c r="B602" t="s">
        <v>1375</v>
      </c>
      <c r="D602" t="s">
        <v>1329</v>
      </c>
      <c r="E602" s="2">
        <v>1499</v>
      </c>
      <c r="F602" s="2">
        <v>6990</v>
      </c>
      <c r="G602" s="1">
        <v>0.79</v>
      </c>
      <c r="H602">
        <v>3.9</v>
      </c>
      <c r="J602" s="4">
        <v>21797</v>
      </c>
      <c r="K602" t="s">
        <v>7278</v>
      </c>
      <c r="L602" t="s">
        <v>8406</v>
      </c>
      <c r="M602" t="s">
        <v>8407</v>
      </c>
      <c r="N602" t="s">
        <v>8408</v>
      </c>
      <c r="O602" t="s">
        <v>2134</v>
      </c>
      <c r="P602" t="s">
        <v>2135</v>
      </c>
      <c r="Q602" t="s">
        <v>8409</v>
      </c>
      <c r="R602" t="s">
        <v>8410</v>
      </c>
    </row>
    <row r="603" spans="1:18" ht="15.6" x14ac:dyDescent="0.3">
      <c r="A603" t="s">
        <v>2136</v>
      </c>
      <c r="B603" t="s">
        <v>2137</v>
      </c>
      <c r="D603" t="s">
        <v>1380</v>
      </c>
      <c r="E603">
        <v>499</v>
      </c>
      <c r="F603">
        <v>999</v>
      </c>
      <c r="G603" s="1">
        <v>0.5</v>
      </c>
      <c r="H603">
        <v>3.9</v>
      </c>
      <c r="J603" s="4">
        <v>92995</v>
      </c>
      <c r="K603" t="s">
        <v>8411</v>
      </c>
      <c r="L603" t="s">
        <v>8412</v>
      </c>
      <c r="M603" t="s">
        <v>8413</v>
      </c>
      <c r="N603" t="s">
        <v>8414</v>
      </c>
      <c r="O603" t="s">
        <v>2138</v>
      </c>
      <c r="P603" t="s">
        <v>2139</v>
      </c>
      <c r="Q603" t="s">
        <v>8415</v>
      </c>
      <c r="R603" t="s">
        <v>8416</v>
      </c>
    </row>
    <row r="604" spans="1:18" ht="15.6" x14ac:dyDescent="0.3">
      <c r="A604" t="s">
        <v>2140</v>
      </c>
      <c r="B604" t="s">
        <v>2141</v>
      </c>
      <c r="C604" t="str">
        <f>_xlfn.TEXTBEFORE(B604,"Protector") &amp; "Protector"</f>
        <v>LAPSTER Spiral Charger Spiral Charger Cable Protector</v>
      </c>
      <c r="D604" t="s">
        <v>1564</v>
      </c>
      <c r="E604">
        <v>99</v>
      </c>
      <c r="F604">
        <v>999</v>
      </c>
      <c r="G604" s="1">
        <v>0.9</v>
      </c>
      <c r="H604">
        <v>4.0999999999999996</v>
      </c>
      <c r="J604" s="4">
        <v>8751</v>
      </c>
      <c r="K604" t="s">
        <v>8208</v>
      </c>
      <c r="L604" t="s">
        <v>8417</v>
      </c>
      <c r="M604" t="s">
        <v>8418</v>
      </c>
      <c r="N604" t="s">
        <v>8419</v>
      </c>
      <c r="O604" t="s">
        <v>2143</v>
      </c>
      <c r="P604" t="s">
        <v>2144</v>
      </c>
      <c r="Q604" t="s">
        <v>8420</v>
      </c>
      <c r="R604" t="s">
        <v>8421</v>
      </c>
    </row>
    <row r="605" spans="1:18" ht="15.6" x14ac:dyDescent="0.3">
      <c r="A605" t="s">
        <v>1395</v>
      </c>
      <c r="B605" t="s">
        <v>1396</v>
      </c>
      <c r="D605" t="s">
        <v>1397</v>
      </c>
      <c r="E605">
        <v>349</v>
      </c>
      <c r="F605" s="2">
        <v>1299</v>
      </c>
      <c r="G605" s="1">
        <v>0.73</v>
      </c>
      <c r="H605">
        <v>4</v>
      </c>
      <c r="J605" s="4">
        <v>14283</v>
      </c>
      <c r="K605" t="s">
        <v>7308</v>
      </c>
      <c r="L605" t="s">
        <v>7309</v>
      </c>
      <c r="M605" t="s">
        <v>7310</v>
      </c>
      <c r="N605" t="s">
        <v>7311</v>
      </c>
      <c r="O605" t="s">
        <v>1398</v>
      </c>
      <c r="P605" t="s">
        <v>1399</v>
      </c>
      <c r="Q605" t="s">
        <v>8422</v>
      </c>
      <c r="R605" t="s">
        <v>8423</v>
      </c>
    </row>
    <row r="606" spans="1:18" ht="15.6" x14ac:dyDescent="0.3">
      <c r="A606" t="s">
        <v>2145</v>
      </c>
      <c r="B606" t="s">
        <v>2146</v>
      </c>
      <c r="D606" t="s">
        <v>2094</v>
      </c>
      <c r="E606">
        <v>475</v>
      </c>
      <c r="F606" s="2">
        <v>1500</v>
      </c>
      <c r="G606" s="1">
        <v>0.68</v>
      </c>
      <c r="H606">
        <v>4.2</v>
      </c>
      <c r="J606" s="4">
        <v>64273</v>
      </c>
      <c r="K606" t="s">
        <v>8424</v>
      </c>
      <c r="L606" t="s">
        <v>8425</v>
      </c>
      <c r="M606" t="s">
        <v>8426</v>
      </c>
      <c r="N606" t="s">
        <v>8427</v>
      </c>
      <c r="O606" t="s">
        <v>2147</v>
      </c>
      <c r="P606" t="s">
        <v>2148</v>
      </c>
      <c r="Q606" t="s">
        <v>8428</v>
      </c>
      <c r="R606" t="s">
        <v>8429</v>
      </c>
    </row>
    <row r="607" spans="1:18" ht="15.6" x14ac:dyDescent="0.3">
      <c r="A607" t="s">
        <v>2149</v>
      </c>
      <c r="B607" t="s">
        <v>2150</v>
      </c>
      <c r="D607" t="s">
        <v>2099</v>
      </c>
      <c r="E607">
        <v>269</v>
      </c>
      <c r="F607">
        <v>649</v>
      </c>
      <c r="G607" s="1">
        <v>0.59</v>
      </c>
      <c r="H607">
        <v>4.3</v>
      </c>
      <c r="J607" s="4">
        <v>54315</v>
      </c>
      <c r="K607" t="s">
        <v>8430</v>
      </c>
      <c r="L607" t="s">
        <v>8431</v>
      </c>
      <c r="M607" t="s">
        <v>8432</v>
      </c>
      <c r="N607" t="s">
        <v>8433</v>
      </c>
      <c r="O607" t="s">
        <v>2151</v>
      </c>
      <c r="P607" t="s">
        <v>2152</v>
      </c>
      <c r="Q607" t="s">
        <v>8434</v>
      </c>
      <c r="R607" t="s">
        <v>8435</v>
      </c>
    </row>
    <row r="608" spans="1:18" ht="15.6" x14ac:dyDescent="0.3">
      <c r="A608" t="s">
        <v>2153</v>
      </c>
      <c r="B608" t="s">
        <v>2154</v>
      </c>
      <c r="D608" t="s">
        <v>2099</v>
      </c>
      <c r="E608">
        <v>299</v>
      </c>
      <c r="F608">
        <v>599</v>
      </c>
      <c r="G608" s="1">
        <v>0.5</v>
      </c>
      <c r="H608">
        <v>4.0999999999999996</v>
      </c>
      <c r="J608" s="4">
        <v>1597</v>
      </c>
      <c r="K608" t="s">
        <v>8436</v>
      </c>
      <c r="L608" t="s">
        <v>8437</v>
      </c>
      <c r="M608" t="s">
        <v>8438</v>
      </c>
      <c r="N608" t="s">
        <v>8439</v>
      </c>
      <c r="O608" t="s">
        <v>2155</v>
      </c>
      <c r="P608" t="s">
        <v>2156</v>
      </c>
      <c r="Q608" t="s">
        <v>8440</v>
      </c>
      <c r="R608" t="s">
        <v>8441</v>
      </c>
    </row>
    <row r="609" spans="1:18" ht="15.6" x14ac:dyDescent="0.3">
      <c r="A609" t="s">
        <v>1424</v>
      </c>
      <c r="B609" t="s">
        <v>1425</v>
      </c>
      <c r="D609" t="s">
        <v>1329</v>
      </c>
      <c r="E609" s="2">
        <v>1599</v>
      </c>
      <c r="F609" s="2">
        <v>3999</v>
      </c>
      <c r="G609" s="1">
        <v>0.6</v>
      </c>
      <c r="H609">
        <v>4</v>
      </c>
      <c r="J609" s="4">
        <v>30254</v>
      </c>
      <c r="K609" t="s">
        <v>7345</v>
      </c>
      <c r="L609" t="s">
        <v>8279</v>
      </c>
      <c r="M609" t="s">
        <v>8280</v>
      </c>
      <c r="N609" t="s">
        <v>8281</v>
      </c>
      <c r="O609" t="s">
        <v>2050</v>
      </c>
      <c r="P609" t="s">
        <v>2051</v>
      </c>
      <c r="Q609" t="s">
        <v>8442</v>
      </c>
      <c r="R609" t="s">
        <v>8443</v>
      </c>
    </row>
    <row r="610" spans="1:18" ht="15.6" x14ac:dyDescent="0.3">
      <c r="A610" t="s">
        <v>1428</v>
      </c>
      <c r="B610" t="s">
        <v>1429</v>
      </c>
      <c r="D610" t="s">
        <v>1329</v>
      </c>
      <c r="E610" s="2">
        <v>1499</v>
      </c>
      <c r="F610" s="2">
        <v>7999</v>
      </c>
      <c r="G610" s="1">
        <v>0.81</v>
      </c>
      <c r="H610">
        <v>4.2</v>
      </c>
      <c r="J610" s="4">
        <v>22638</v>
      </c>
      <c r="K610" t="s">
        <v>7351</v>
      </c>
      <c r="L610" t="s">
        <v>7352</v>
      </c>
      <c r="M610" t="s">
        <v>7353</v>
      </c>
      <c r="N610" t="s">
        <v>7354</v>
      </c>
      <c r="O610" t="s">
        <v>1430</v>
      </c>
      <c r="P610" t="s">
        <v>1431</v>
      </c>
      <c r="Q610" t="s">
        <v>8444</v>
      </c>
      <c r="R610" t="s">
        <v>8445</v>
      </c>
    </row>
    <row r="611" spans="1:18" ht="15.6" x14ac:dyDescent="0.3">
      <c r="A611" t="s">
        <v>2157</v>
      </c>
      <c r="B611" t="s">
        <v>2158</v>
      </c>
      <c r="D611" t="s">
        <v>1380</v>
      </c>
      <c r="E611">
        <v>329</v>
      </c>
      <c r="F611">
        <v>999</v>
      </c>
      <c r="G611" s="1">
        <v>0.67</v>
      </c>
      <c r="H611">
        <v>3.9</v>
      </c>
      <c r="J611" s="4">
        <v>77027</v>
      </c>
      <c r="K611" t="s">
        <v>8446</v>
      </c>
      <c r="L611" t="s">
        <v>8447</v>
      </c>
      <c r="M611" t="s">
        <v>8448</v>
      </c>
      <c r="N611" t="s">
        <v>8449</v>
      </c>
      <c r="O611" t="s">
        <v>2159</v>
      </c>
      <c r="P611" t="s">
        <v>2160</v>
      </c>
      <c r="Q611" t="s">
        <v>8450</v>
      </c>
      <c r="R611" t="s">
        <v>8451</v>
      </c>
    </row>
    <row r="612" spans="1:18" ht="15.6" x14ac:dyDescent="0.3">
      <c r="A612" t="s">
        <v>2161</v>
      </c>
      <c r="B612" t="s">
        <v>2162</v>
      </c>
      <c r="D612" t="s">
        <v>2163</v>
      </c>
      <c r="E612">
        <v>549</v>
      </c>
      <c r="F612" s="2">
        <v>1799</v>
      </c>
      <c r="G612" s="1">
        <v>0.69</v>
      </c>
      <c r="H612">
        <v>4.3</v>
      </c>
      <c r="J612" s="4">
        <v>28829</v>
      </c>
      <c r="K612" t="s">
        <v>8452</v>
      </c>
      <c r="L612" t="s">
        <v>8453</v>
      </c>
      <c r="M612" t="s">
        <v>8454</v>
      </c>
      <c r="N612" t="s">
        <v>8455</v>
      </c>
      <c r="O612" t="s">
        <v>2164</v>
      </c>
      <c r="P612" t="s">
        <v>2165</v>
      </c>
      <c r="Q612" t="s">
        <v>8456</v>
      </c>
      <c r="R612" t="s">
        <v>8457</v>
      </c>
    </row>
    <row r="613" spans="1:18" ht="15.6" x14ac:dyDescent="0.3">
      <c r="A613" t="s">
        <v>1443</v>
      </c>
      <c r="B613" t="s">
        <v>1444</v>
      </c>
      <c r="D613" t="s">
        <v>1329</v>
      </c>
      <c r="E613" s="2">
        <v>2199</v>
      </c>
      <c r="F613" s="2">
        <v>9999</v>
      </c>
      <c r="G613" s="1">
        <v>0.78</v>
      </c>
      <c r="H613">
        <v>4.2</v>
      </c>
      <c r="J613" s="4">
        <v>29478</v>
      </c>
      <c r="K613" t="s">
        <v>7375</v>
      </c>
      <c r="L613" t="s">
        <v>8458</v>
      </c>
      <c r="M613" t="s">
        <v>8459</v>
      </c>
      <c r="N613" t="s">
        <v>8460</v>
      </c>
      <c r="O613" t="s">
        <v>2166</v>
      </c>
      <c r="P613" t="s">
        <v>2167</v>
      </c>
      <c r="Q613" t="s">
        <v>8461</v>
      </c>
      <c r="R613" t="s">
        <v>8462</v>
      </c>
    </row>
    <row r="614" spans="1:18" ht="15.6" x14ac:dyDescent="0.3">
      <c r="A614" t="s">
        <v>2168</v>
      </c>
      <c r="B614" t="s">
        <v>2169</v>
      </c>
      <c r="D614" t="s">
        <v>2099</v>
      </c>
      <c r="E614">
        <v>299</v>
      </c>
      <c r="F614">
        <v>650</v>
      </c>
      <c r="G614" s="1">
        <v>0.54</v>
      </c>
      <c r="H614">
        <v>4.5</v>
      </c>
      <c r="J614" s="4">
        <v>33176</v>
      </c>
      <c r="K614" t="s">
        <v>8463</v>
      </c>
      <c r="L614" t="s">
        <v>8464</v>
      </c>
      <c r="M614" t="s">
        <v>8465</v>
      </c>
      <c r="N614" t="s">
        <v>8466</v>
      </c>
      <c r="O614" t="s">
        <v>2170</v>
      </c>
      <c r="P614" t="s">
        <v>2171</v>
      </c>
      <c r="Q614" t="s">
        <v>8467</v>
      </c>
      <c r="R614" t="s">
        <v>8468</v>
      </c>
    </row>
    <row r="615" spans="1:18" ht="15.6" x14ac:dyDescent="0.3">
      <c r="A615" t="s">
        <v>2172</v>
      </c>
      <c r="B615" t="s">
        <v>2173</v>
      </c>
      <c r="D615" t="s">
        <v>2174</v>
      </c>
      <c r="E615">
        <v>798</v>
      </c>
      <c r="F615" s="2">
        <v>1995</v>
      </c>
      <c r="G615" s="1">
        <v>0.6</v>
      </c>
      <c r="H615">
        <v>4</v>
      </c>
      <c r="J615" s="4">
        <v>68664</v>
      </c>
      <c r="K615" t="s">
        <v>8469</v>
      </c>
      <c r="L615" t="s">
        <v>8470</v>
      </c>
      <c r="M615" t="s">
        <v>8471</v>
      </c>
      <c r="N615" t="s">
        <v>8472</v>
      </c>
      <c r="O615" t="s">
        <v>2175</v>
      </c>
      <c r="P615" t="s">
        <v>2176</v>
      </c>
      <c r="Q615" t="s">
        <v>8473</v>
      </c>
      <c r="R615" t="s">
        <v>8474</v>
      </c>
    </row>
    <row r="616" spans="1:18" ht="15.6" x14ac:dyDescent="0.3">
      <c r="A616" t="s">
        <v>11</v>
      </c>
      <c r="B616" t="s">
        <v>12</v>
      </c>
      <c r="D616" t="s">
        <v>14</v>
      </c>
      <c r="E616">
        <v>399</v>
      </c>
      <c r="F616" s="2">
        <v>1099</v>
      </c>
      <c r="G616" s="1">
        <v>0.64</v>
      </c>
      <c r="H616">
        <v>4.2</v>
      </c>
      <c r="J616" s="4">
        <v>24269</v>
      </c>
      <c r="K616" t="s">
        <v>5476</v>
      </c>
      <c r="L616" t="s">
        <v>5477</v>
      </c>
      <c r="M616" t="s">
        <v>5478</v>
      </c>
      <c r="N616" t="s">
        <v>5479</v>
      </c>
      <c r="O616" t="s">
        <v>15</v>
      </c>
      <c r="P616" t="s">
        <v>369</v>
      </c>
      <c r="Q616" t="s">
        <v>8475</v>
      </c>
      <c r="R616" t="s">
        <v>8476</v>
      </c>
    </row>
    <row r="617" spans="1:18" ht="15.6" x14ac:dyDescent="0.3">
      <c r="A617" t="s">
        <v>2177</v>
      </c>
      <c r="B617" t="s">
        <v>2178</v>
      </c>
      <c r="D617" t="s">
        <v>2179</v>
      </c>
      <c r="E617">
        <v>266</v>
      </c>
      <c r="F617">
        <v>315</v>
      </c>
      <c r="G617" s="1">
        <v>0.16</v>
      </c>
      <c r="H617">
        <v>4.5</v>
      </c>
      <c r="J617" s="4">
        <v>28030</v>
      </c>
      <c r="K617" t="s">
        <v>8477</v>
      </c>
      <c r="L617" t="s">
        <v>8478</v>
      </c>
      <c r="M617" t="s">
        <v>8479</v>
      </c>
      <c r="N617" t="s">
        <v>8480</v>
      </c>
      <c r="O617" t="s">
        <v>2180</v>
      </c>
      <c r="P617" t="s">
        <v>2181</v>
      </c>
      <c r="Q617" t="s">
        <v>8481</v>
      </c>
      <c r="R617" t="s">
        <v>8482</v>
      </c>
    </row>
    <row r="618" spans="1:18" ht="15.6" x14ac:dyDescent="0.3">
      <c r="A618" t="s">
        <v>2182</v>
      </c>
      <c r="B618" t="s">
        <v>2183</v>
      </c>
      <c r="D618" t="s">
        <v>2184</v>
      </c>
      <c r="E618">
        <v>50</v>
      </c>
      <c r="F618">
        <v>50</v>
      </c>
      <c r="G618" s="1">
        <v>0</v>
      </c>
      <c r="H618">
        <v>4.3</v>
      </c>
      <c r="J618" s="4">
        <v>5792</v>
      </c>
      <c r="K618" t="s">
        <v>8483</v>
      </c>
      <c r="L618" t="s">
        <v>8484</v>
      </c>
      <c r="M618" t="s">
        <v>8485</v>
      </c>
      <c r="N618" t="s">
        <v>8486</v>
      </c>
      <c r="O618" t="s">
        <v>2185</v>
      </c>
      <c r="P618" t="s">
        <v>2186</v>
      </c>
      <c r="Q618" t="s">
        <v>8487</v>
      </c>
      <c r="R618" t="s">
        <v>8488</v>
      </c>
    </row>
    <row r="619" spans="1:18" ht="15.6" x14ac:dyDescent="0.3">
      <c r="A619" t="s">
        <v>2187</v>
      </c>
      <c r="B619" t="s">
        <v>2188</v>
      </c>
      <c r="D619" t="s">
        <v>2189</v>
      </c>
      <c r="E619">
        <v>130</v>
      </c>
      <c r="F619">
        <v>165</v>
      </c>
      <c r="G619" s="1">
        <v>0.21</v>
      </c>
      <c r="H619">
        <v>3.9</v>
      </c>
      <c r="J619" s="4">
        <v>14778</v>
      </c>
      <c r="K619" t="s">
        <v>8489</v>
      </c>
      <c r="L619" t="s">
        <v>8490</v>
      </c>
      <c r="M619" t="s">
        <v>8491</v>
      </c>
      <c r="N619" t="s">
        <v>8492</v>
      </c>
      <c r="O619" t="s">
        <v>2190</v>
      </c>
      <c r="P619" t="s">
        <v>2191</v>
      </c>
      <c r="Q619" t="s">
        <v>8493</v>
      </c>
      <c r="R619" t="s">
        <v>8494</v>
      </c>
    </row>
    <row r="620" spans="1:18" ht="15.6" x14ac:dyDescent="0.3">
      <c r="A620" t="s">
        <v>2192</v>
      </c>
      <c r="B620" t="s">
        <v>2193</v>
      </c>
      <c r="D620" t="s">
        <v>1380</v>
      </c>
      <c r="E620">
        <v>449</v>
      </c>
      <c r="F620" s="2">
        <v>1290</v>
      </c>
      <c r="G620" s="1">
        <v>0.65</v>
      </c>
      <c r="H620">
        <v>4.0999999999999996</v>
      </c>
      <c r="J620" s="4">
        <v>91770</v>
      </c>
      <c r="K620" t="s">
        <v>8495</v>
      </c>
      <c r="L620" t="s">
        <v>8496</v>
      </c>
      <c r="M620" t="s">
        <v>8497</v>
      </c>
      <c r="N620" t="s">
        <v>8498</v>
      </c>
      <c r="O620" t="s">
        <v>2194</v>
      </c>
      <c r="P620" t="s">
        <v>2195</v>
      </c>
      <c r="Q620" t="s">
        <v>8499</v>
      </c>
      <c r="R620" t="s">
        <v>8500</v>
      </c>
    </row>
    <row r="621" spans="1:18" ht="15.6" x14ac:dyDescent="0.3">
      <c r="A621" t="s">
        <v>1467</v>
      </c>
      <c r="B621" t="s">
        <v>1468</v>
      </c>
      <c r="D621" t="s">
        <v>1329</v>
      </c>
      <c r="E621" s="2">
        <v>3999</v>
      </c>
      <c r="F621" s="2">
        <v>16999</v>
      </c>
      <c r="G621" s="1">
        <v>0.76</v>
      </c>
      <c r="H621">
        <v>4.3</v>
      </c>
      <c r="J621" s="4">
        <v>17162</v>
      </c>
      <c r="K621" t="s">
        <v>7411</v>
      </c>
      <c r="L621" t="s">
        <v>7412</v>
      </c>
      <c r="M621" t="s">
        <v>7413</v>
      </c>
      <c r="N621" t="s">
        <v>7414</v>
      </c>
      <c r="O621" t="s">
        <v>1469</v>
      </c>
      <c r="P621" t="s">
        <v>1470</v>
      </c>
      <c r="Q621" t="s">
        <v>8501</v>
      </c>
      <c r="R621" t="s">
        <v>8502</v>
      </c>
    </row>
    <row r="622" spans="1:18" ht="15.6" x14ac:dyDescent="0.3">
      <c r="A622" t="s">
        <v>2196</v>
      </c>
      <c r="B622" t="s">
        <v>2197</v>
      </c>
      <c r="D622" t="s">
        <v>1380</v>
      </c>
      <c r="E622">
        <v>399</v>
      </c>
      <c r="F622" s="2">
        <v>1290</v>
      </c>
      <c r="G622" s="1">
        <v>0.69</v>
      </c>
      <c r="H622">
        <v>4.2</v>
      </c>
      <c r="J622" s="4">
        <v>206</v>
      </c>
      <c r="K622" t="s">
        <v>8503</v>
      </c>
      <c r="L622" t="s">
        <v>8504</v>
      </c>
      <c r="M622" t="s">
        <v>8505</v>
      </c>
      <c r="N622" t="s">
        <v>8506</v>
      </c>
      <c r="O622" t="s">
        <v>2198</v>
      </c>
      <c r="P622" t="s">
        <v>2199</v>
      </c>
      <c r="Q622" t="s">
        <v>8507</v>
      </c>
      <c r="R622" t="s">
        <v>8508</v>
      </c>
    </row>
    <row r="623" spans="1:18" ht="15.6" x14ac:dyDescent="0.3">
      <c r="A623" t="s">
        <v>2200</v>
      </c>
      <c r="B623" t="s">
        <v>2201</v>
      </c>
      <c r="C623" t="e">
        <f>_xlfn.TEXTBEFORE(B623, "Keyboard and Mouse" &amp; "Keyboard and Mouse")</f>
        <v>#N/A</v>
      </c>
      <c r="D623" t="s">
        <v>2202</v>
      </c>
      <c r="E623" s="2">
        <v>1399</v>
      </c>
      <c r="F623" s="2">
        <v>2498</v>
      </c>
      <c r="G623" s="1">
        <v>0.44</v>
      </c>
      <c r="H623">
        <v>4.2</v>
      </c>
      <c r="J623" s="4">
        <v>33717</v>
      </c>
      <c r="K623" t="s">
        <v>8509</v>
      </c>
      <c r="L623" t="s">
        <v>8510</v>
      </c>
      <c r="M623" t="s">
        <v>8511</v>
      </c>
      <c r="N623" t="s">
        <v>8512</v>
      </c>
      <c r="O623" t="s">
        <v>2203</v>
      </c>
      <c r="P623" t="s">
        <v>2204</v>
      </c>
      <c r="Q623" t="s">
        <v>8513</v>
      </c>
      <c r="R623" t="s">
        <v>8514</v>
      </c>
    </row>
    <row r="624" spans="1:18" ht="15.6" x14ac:dyDescent="0.3">
      <c r="A624" t="s">
        <v>17</v>
      </c>
      <c r="B624" t="s">
        <v>18</v>
      </c>
      <c r="D624" t="s">
        <v>14</v>
      </c>
      <c r="E624">
        <v>199</v>
      </c>
      <c r="F624">
        <v>349</v>
      </c>
      <c r="G624" s="1">
        <v>0.43</v>
      </c>
      <c r="H624">
        <v>4</v>
      </c>
      <c r="J624" s="4">
        <v>43994</v>
      </c>
      <c r="K624" t="s">
        <v>5482</v>
      </c>
      <c r="L624" t="s">
        <v>5483</v>
      </c>
      <c r="M624" t="s">
        <v>5484</v>
      </c>
      <c r="N624" t="s">
        <v>5485</v>
      </c>
      <c r="O624" t="s">
        <v>20</v>
      </c>
      <c r="P624" t="s">
        <v>21</v>
      </c>
      <c r="Q624" t="s">
        <v>5486</v>
      </c>
      <c r="R624" t="s">
        <v>8515</v>
      </c>
    </row>
    <row r="625" spans="1:18" ht="15.6" x14ac:dyDescent="0.3">
      <c r="A625" t="s">
        <v>22</v>
      </c>
      <c r="B625" t="s">
        <v>23</v>
      </c>
      <c r="D625" t="s">
        <v>14</v>
      </c>
      <c r="E625">
        <v>199</v>
      </c>
      <c r="F625">
        <v>999</v>
      </c>
      <c r="G625" s="1">
        <v>0.8</v>
      </c>
      <c r="H625">
        <v>3.9</v>
      </c>
      <c r="J625" s="4">
        <v>7928</v>
      </c>
      <c r="K625" t="s">
        <v>5488</v>
      </c>
      <c r="L625" t="s">
        <v>5489</v>
      </c>
      <c r="M625" t="s">
        <v>5490</v>
      </c>
      <c r="N625" t="s">
        <v>5491</v>
      </c>
      <c r="O625" t="s">
        <v>25</v>
      </c>
      <c r="P625" t="s">
        <v>26</v>
      </c>
      <c r="Q625" t="s">
        <v>5492</v>
      </c>
      <c r="R625" t="s">
        <v>8516</v>
      </c>
    </row>
    <row r="626" spans="1:18" ht="15.6" x14ac:dyDescent="0.3">
      <c r="A626" t="s">
        <v>1471</v>
      </c>
      <c r="B626" t="s">
        <v>1472</v>
      </c>
      <c r="D626" t="s">
        <v>1329</v>
      </c>
      <c r="E626" s="2">
        <v>2998</v>
      </c>
      <c r="F626" s="2">
        <v>5999</v>
      </c>
      <c r="G626" s="1">
        <v>0.5</v>
      </c>
      <c r="H626">
        <v>4.0999999999999996</v>
      </c>
      <c r="J626" s="4">
        <v>5179</v>
      </c>
      <c r="K626" t="s">
        <v>7417</v>
      </c>
      <c r="L626" t="s">
        <v>8517</v>
      </c>
      <c r="M626" t="s">
        <v>8518</v>
      </c>
      <c r="N626" t="s">
        <v>8519</v>
      </c>
      <c r="O626" t="s">
        <v>2205</v>
      </c>
      <c r="P626" t="s">
        <v>2206</v>
      </c>
      <c r="Q626" t="s">
        <v>8520</v>
      </c>
      <c r="R626" t="s">
        <v>8521</v>
      </c>
    </row>
    <row r="627" spans="1:18" ht="15.6" x14ac:dyDescent="0.3">
      <c r="A627" t="s">
        <v>2207</v>
      </c>
      <c r="B627" t="s">
        <v>2208</v>
      </c>
      <c r="D627" t="s">
        <v>2209</v>
      </c>
      <c r="E627" s="2">
        <v>4098</v>
      </c>
      <c r="F627" s="2">
        <v>4999</v>
      </c>
      <c r="G627" s="1">
        <v>0.18</v>
      </c>
      <c r="H627">
        <v>4.5</v>
      </c>
      <c r="J627" s="4">
        <v>50810</v>
      </c>
      <c r="K627" t="s">
        <v>8522</v>
      </c>
      <c r="L627" t="s">
        <v>8523</v>
      </c>
      <c r="M627" t="s">
        <v>8524</v>
      </c>
      <c r="N627" t="s">
        <v>8525</v>
      </c>
      <c r="O627" t="s">
        <v>2210</v>
      </c>
      <c r="P627" t="s">
        <v>2211</v>
      </c>
      <c r="Q627" t="s">
        <v>8526</v>
      </c>
      <c r="R627" t="s">
        <v>8527</v>
      </c>
    </row>
    <row r="628" spans="1:18" ht="15.6" x14ac:dyDescent="0.3">
      <c r="A628" t="s">
        <v>2212</v>
      </c>
      <c r="B628" t="s">
        <v>2213</v>
      </c>
      <c r="D628" t="s">
        <v>2214</v>
      </c>
      <c r="E628">
        <v>499</v>
      </c>
      <c r="F628" s="2">
        <v>1999</v>
      </c>
      <c r="G628" s="1">
        <v>0.75</v>
      </c>
      <c r="H628">
        <v>3.7</v>
      </c>
      <c r="J628" s="4">
        <v>3369</v>
      </c>
      <c r="K628" t="s">
        <v>8528</v>
      </c>
      <c r="L628" t="s">
        <v>8529</v>
      </c>
      <c r="M628" t="s">
        <v>8530</v>
      </c>
      <c r="N628" t="s">
        <v>8531</v>
      </c>
      <c r="O628" t="s">
        <v>2215</v>
      </c>
      <c r="P628" t="s">
        <v>2216</v>
      </c>
      <c r="Q628" t="s">
        <v>8532</v>
      </c>
      <c r="R628" t="s">
        <v>8533</v>
      </c>
    </row>
    <row r="629" spans="1:18" ht="15.6" x14ac:dyDescent="0.3">
      <c r="A629" t="s">
        <v>2217</v>
      </c>
      <c r="B629" t="s">
        <v>2218</v>
      </c>
      <c r="D629" t="s">
        <v>2099</v>
      </c>
      <c r="E629">
        <v>299</v>
      </c>
      <c r="F629">
        <v>449</v>
      </c>
      <c r="G629" s="1">
        <v>0.33</v>
      </c>
      <c r="H629">
        <v>3.5</v>
      </c>
      <c r="J629" s="4">
        <v>11827</v>
      </c>
      <c r="K629" t="s">
        <v>8534</v>
      </c>
      <c r="L629" t="s">
        <v>8535</v>
      </c>
      <c r="M629" t="s">
        <v>8536</v>
      </c>
      <c r="N629" t="s">
        <v>8537</v>
      </c>
      <c r="O629" t="s">
        <v>2219</v>
      </c>
      <c r="P629" t="s">
        <v>2220</v>
      </c>
      <c r="Q629" t="s">
        <v>8538</v>
      </c>
      <c r="R629" t="s">
        <v>8539</v>
      </c>
    </row>
    <row r="630" spans="1:18" ht="15.6" x14ac:dyDescent="0.3">
      <c r="A630" t="s">
        <v>27</v>
      </c>
      <c r="B630" t="s">
        <v>28</v>
      </c>
      <c r="D630" t="s">
        <v>14</v>
      </c>
      <c r="E630">
        <v>329</v>
      </c>
      <c r="F630">
        <v>699</v>
      </c>
      <c r="G630" s="1">
        <v>0.53</v>
      </c>
      <c r="H630">
        <v>4.2</v>
      </c>
      <c r="J630" s="4">
        <v>94364</v>
      </c>
      <c r="K630" t="s">
        <v>5494</v>
      </c>
      <c r="L630" t="s">
        <v>5495</v>
      </c>
      <c r="M630" t="s">
        <v>5496</v>
      </c>
      <c r="N630" t="s">
        <v>5497</v>
      </c>
      <c r="O630" t="s">
        <v>30</v>
      </c>
      <c r="P630" t="s">
        <v>31</v>
      </c>
      <c r="Q630" t="s">
        <v>8540</v>
      </c>
      <c r="R630" t="s">
        <v>8541</v>
      </c>
    </row>
    <row r="631" spans="1:18" ht="15.6" x14ac:dyDescent="0.3">
      <c r="A631" t="s">
        <v>2221</v>
      </c>
      <c r="B631" t="s">
        <v>2222</v>
      </c>
      <c r="D631" t="s">
        <v>2202</v>
      </c>
      <c r="E631">
        <v>699</v>
      </c>
      <c r="F631">
        <v>999</v>
      </c>
      <c r="G631" s="1">
        <v>0.3</v>
      </c>
      <c r="H631">
        <v>3.5</v>
      </c>
      <c r="J631" s="4">
        <v>15295</v>
      </c>
      <c r="K631" t="s">
        <v>8542</v>
      </c>
      <c r="L631" t="s">
        <v>8543</v>
      </c>
      <c r="M631" t="s">
        <v>8544</v>
      </c>
      <c r="N631" t="s">
        <v>8545</v>
      </c>
      <c r="O631" t="s">
        <v>2223</v>
      </c>
      <c r="P631" t="s">
        <v>2224</v>
      </c>
      <c r="Q631" t="s">
        <v>8546</v>
      </c>
      <c r="R631" t="s">
        <v>8547</v>
      </c>
    </row>
    <row r="632" spans="1:18" ht="15.6" x14ac:dyDescent="0.3">
      <c r="A632" t="s">
        <v>2225</v>
      </c>
      <c r="B632" t="s">
        <v>2226</v>
      </c>
      <c r="D632" t="s">
        <v>2227</v>
      </c>
      <c r="E632">
        <v>799</v>
      </c>
      <c r="F632" s="2">
        <v>3990</v>
      </c>
      <c r="G632" s="1">
        <v>0.8</v>
      </c>
      <c r="H632">
        <v>4.3</v>
      </c>
      <c r="J632" s="4">
        <v>27139</v>
      </c>
      <c r="K632" t="s">
        <v>8548</v>
      </c>
      <c r="L632" t="s">
        <v>8549</v>
      </c>
      <c r="M632" t="s">
        <v>8550</v>
      </c>
      <c r="N632" t="s">
        <v>8551</v>
      </c>
      <c r="O632" t="s">
        <v>2228</v>
      </c>
      <c r="P632" t="s">
        <v>2229</v>
      </c>
      <c r="Q632" t="s">
        <v>8552</v>
      </c>
      <c r="R632" t="s">
        <v>8553</v>
      </c>
    </row>
    <row r="633" spans="1:18" ht="15.6" x14ac:dyDescent="0.3">
      <c r="A633" t="s">
        <v>2230</v>
      </c>
      <c r="B633" t="s">
        <v>2231</v>
      </c>
      <c r="D633" t="s">
        <v>1380</v>
      </c>
      <c r="E633" s="2">
        <v>1399</v>
      </c>
      <c r="F633" s="2">
        <v>5499</v>
      </c>
      <c r="G633" s="1">
        <v>0.75</v>
      </c>
      <c r="H633">
        <v>3.9</v>
      </c>
      <c r="J633" s="4">
        <v>9504</v>
      </c>
      <c r="K633" t="s">
        <v>8554</v>
      </c>
      <c r="L633" t="s">
        <v>8555</v>
      </c>
      <c r="M633" t="s">
        <v>8556</v>
      </c>
      <c r="N633" t="s">
        <v>8557</v>
      </c>
      <c r="O633" t="s">
        <v>2232</v>
      </c>
      <c r="P633" t="s">
        <v>2233</v>
      </c>
      <c r="Q633" t="s">
        <v>8558</v>
      </c>
      <c r="R633" t="s">
        <v>8559</v>
      </c>
    </row>
    <row r="634" spans="1:18" ht="15.6" x14ac:dyDescent="0.3">
      <c r="A634" t="s">
        <v>32</v>
      </c>
      <c r="B634" t="s">
        <v>33</v>
      </c>
      <c r="D634" t="s">
        <v>14</v>
      </c>
      <c r="E634">
        <v>154</v>
      </c>
      <c r="F634">
        <v>399</v>
      </c>
      <c r="G634" s="1">
        <v>0.61</v>
      </c>
      <c r="H634">
        <v>4.2</v>
      </c>
      <c r="J634" s="4">
        <v>16905</v>
      </c>
      <c r="K634" t="s">
        <v>5500</v>
      </c>
      <c r="L634" t="s">
        <v>5501</v>
      </c>
      <c r="M634" t="s">
        <v>5502</v>
      </c>
      <c r="N634" t="s">
        <v>5503</v>
      </c>
      <c r="O634" t="s">
        <v>35</v>
      </c>
      <c r="P634" t="s">
        <v>36</v>
      </c>
      <c r="Q634" t="s">
        <v>8560</v>
      </c>
      <c r="R634" t="s">
        <v>8561</v>
      </c>
    </row>
    <row r="635" spans="1:18" ht="15.6" x14ac:dyDescent="0.3">
      <c r="A635" t="s">
        <v>2234</v>
      </c>
      <c r="B635" t="s">
        <v>2235</v>
      </c>
      <c r="D635" t="s">
        <v>2094</v>
      </c>
      <c r="E635">
        <v>519</v>
      </c>
      <c r="F635" s="2">
        <v>1350</v>
      </c>
      <c r="G635" s="1">
        <v>0.62</v>
      </c>
      <c r="H635">
        <v>4.3</v>
      </c>
      <c r="J635" s="4">
        <v>30058</v>
      </c>
      <c r="K635" t="s">
        <v>8562</v>
      </c>
      <c r="L635" t="s">
        <v>8563</v>
      </c>
      <c r="M635" t="s">
        <v>8564</v>
      </c>
      <c r="N635" t="s">
        <v>8565</v>
      </c>
      <c r="O635" t="s">
        <v>2236</v>
      </c>
      <c r="P635" t="s">
        <v>2237</v>
      </c>
      <c r="Q635" t="s">
        <v>8566</v>
      </c>
      <c r="R635" t="s">
        <v>8567</v>
      </c>
    </row>
    <row r="636" spans="1:18" ht="15.6" x14ac:dyDescent="0.3">
      <c r="A636" t="s">
        <v>1521</v>
      </c>
      <c r="B636" t="s">
        <v>1522</v>
      </c>
      <c r="D636" t="s">
        <v>1329</v>
      </c>
      <c r="E636" s="2">
        <v>2299</v>
      </c>
      <c r="F636" s="2">
        <v>7990</v>
      </c>
      <c r="G636" s="1">
        <v>0.71</v>
      </c>
      <c r="H636">
        <v>4.2</v>
      </c>
      <c r="J636" s="4">
        <v>69619</v>
      </c>
      <c r="K636" t="s">
        <v>7498</v>
      </c>
      <c r="L636" t="s">
        <v>7499</v>
      </c>
      <c r="M636" t="s">
        <v>7500</v>
      </c>
      <c r="N636" t="s">
        <v>7501</v>
      </c>
      <c r="O636" t="s">
        <v>1523</v>
      </c>
      <c r="P636" t="s">
        <v>1524</v>
      </c>
      <c r="Q636" t="s">
        <v>8568</v>
      </c>
      <c r="R636" t="s">
        <v>8569</v>
      </c>
    </row>
    <row r="637" spans="1:18" ht="15.6" x14ac:dyDescent="0.3">
      <c r="A637" t="s">
        <v>1525</v>
      </c>
      <c r="B637" t="s">
        <v>1526</v>
      </c>
      <c r="D637" t="s">
        <v>1527</v>
      </c>
      <c r="E637">
        <v>399</v>
      </c>
      <c r="F637" s="2">
        <v>1999</v>
      </c>
      <c r="G637" s="1">
        <v>0.8</v>
      </c>
      <c r="H637">
        <v>4</v>
      </c>
      <c r="J637" s="4">
        <v>3382</v>
      </c>
      <c r="K637" t="s">
        <v>7504</v>
      </c>
      <c r="L637" t="s">
        <v>7505</v>
      </c>
      <c r="M637" t="s">
        <v>7506</v>
      </c>
      <c r="N637" t="s">
        <v>7507</v>
      </c>
      <c r="O637" t="s">
        <v>1528</v>
      </c>
      <c r="P637" t="s">
        <v>1529</v>
      </c>
      <c r="Q637" t="s">
        <v>8570</v>
      </c>
      <c r="R637" t="s">
        <v>8571</v>
      </c>
    </row>
    <row r="638" spans="1:18" ht="15.6" x14ac:dyDescent="0.3">
      <c r="A638" t="s">
        <v>2238</v>
      </c>
      <c r="B638" t="s">
        <v>2239</v>
      </c>
      <c r="D638" t="s">
        <v>1380</v>
      </c>
      <c r="E638" s="2">
        <v>1499</v>
      </c>
      <c r="F638" s="2">
        <v>3990</v>
      </c>
      <c r="G638" s="1">
        <v>0.62</v>
      </c>
      <c r="H638">
        <v>4.0999999999999996</v>
      </c>
      <c r="J638" s="4">
        <v>109864</v>
      </c>
      <c r="K638" t="s">
        <v>8572</v>
      </c>
      <c r="L638" t="s">
        <v>8573</v>
      </c>
      <c r="M638" t="s">
        <v>8574</v>
      </c>
      <c r="N638" t="s">
        <v>8575</v>
      </c>
      <c r="O638" t="s">
        <v>2240</v>
      </c>
      <c r="P638" t="s">
        <v>2241</v>
      </c>
      <c r="Q638" t="s">
        <v>8576</v>
      </c>
      <c r="R638" t="s">
        <v>8577</v>
      </c>
    </row>
    <row r="639" spans="1:18" ht="15.6" x14ac:dyDescent="0.3">
      <c r="A639" t="s">
        <v>2242</v>
      </c>
      <c r="B639" t="s">
        <v>2243</v>
      </c>
      <c r="D639" t="s">
        <v>2244</v>
      </c>
      <c r="E639" s="2">
        <v>1295</v>
      </c>
      <c r="F639" s="2">
        <v>1295</v>
      </c>
      <c r="G639" s="1">
        <v>0</v>
      </c>
      <c r="H639">
        <v>4.5</v>
      </c>
      <c r="J639" s="4">
        <v>5760</v>
      </c>
      <c r="K639" t="s">
        <v>8578</v>
      </c>
      <c r="L639" t="s">
        <v>8579</v>
      </c>
      <c r="M639" t="s">
        <v>8580</v>
      </c>
      <c r="N639" t="s">
        <v>8581</v>
      </c>
      <c r="O639" t="s">
        <v>2245</v>
      </c>
      <c r="P639" t="s">
        <v>2246</v>
      </c>
      <c r="Q639" t="s">
        <v>8582</v>
      </c>
      <c r="R639" t="s">
        <v>8583</v>
      </c>
    </row>
    <row r="640" spans="1:18" ht="15.6" x14ac:dyDescent="0.3">
      <c r="A640" t="s">
        <v>2247</v>
      </c>
      <c r="B640" t="s">
        <v>2248</v>
      </c>
      <c r="D640" t="s">
        <v>2249</v>
      </c>
      <c r="E640" s="2">
        <v>1889</v>
      </c>
      <c r="F640" s="2">
        <v>5499</v>
      </c>
      <c r="G640" s="1">
        <v>0.66</v>
      </c>
      <c r="H640">
        <v>4.2</v>
      </c>
      <c r="J640" s="4">
        <v>49551</v>
      </c>
      <c r="K640" t="s">
        <v>8584</v>
      </c>
      <c r="L640" t="s">
        <v>8585</v>
      </c>
      <c r="M640" t="s">
        <v>8586</v>
      </c>
      <c r="N640" t="s">
        <v>8587</v>
      </c>
      <c r="O640" t="s">
        <v>2250</v>
      </c>
      <c r="P640" t="s">
        <v>2251</v>
      </c>
      <c r="Q640" t="s">
        <v>8588</v>
      </c>
      <c r="R640" t="s">
        <v>8589</v>
      </c>
    </row>
    <row r="641" spans="1:18" ht="15.6" x14ac:dyDescent="0.3">
      <c r="A641" t="s">
        <v>2252</v>
      </c>
      <c r="B641" t="s">
        <v>2253</v>
      </c>
      <c r="D641" t="s">
        <v>1380</v>
      </c>
      <c r="E641">
        <v>455</v>
      </c>
      <c r="F641" s="2">
        <v>1490</v>
      </c>
      <c r="G641" s="1">
        <v>0.69</v>
      </c>
      <c r="H641">
        <v>4.0999999999999996</v>
      </c>
      <c r="J641" s="4">
        <v>161677</v>
      </c>
      <c r="K641" t="s">
        <v>8590</v>
      </c>
      <c r="L641" t="s">
        <v>8591</v>
      </c>
      <c r="M641" t="s">
        <v>8592</v>
      </c>
      <c r="N641" t="s">
        <v>8593</v>
      </c>
      <c r="O641" t="s">
        <v>2254</v>
      </c>
      <c r="P641" t="s">
        <v>2255</v>
      </c>
      <c r="Q641" t="s">
        <v>8594</v>
      </c>
      <c r="R641" t="s">
        <v>8595</v>
      </c>
    </row>
    <row r="642" spans="1:18" ht="15.6" x14ac:dyDescent="0.3">
      <c r="A642" t="s">
        <v>2256</v>
      </c>
      <c r="B642" t="s">
        <v>2257</v>
      </c>
      <c r="D642" t="s">
        <v>2258</v>
      </c>
      <c r="E642">
        <v>399</v>
      </c>
      <c r="F642">
        <v>995</v>
      </c>
      <c r="G642" s="1">
        <v>0.6</v>
      </c>
      <c r="H642">
        <v>3.9</v>
      </c>
      <c r="J642" s="4">
        <v>21372</v>
      </c>
      <c r="K642" t="s">
        <v>8596</v>
      </c>
      <c r="L642" t="s">
        <v>8597</v>
      </c>
      <c r="M642" t="s">
        <v>8598</v>
      </c>
      <c r="N642" t="s">
        <v>8599</v>
      </c>
      <c r="O642" t="s">
        <v>2259</v>
      </c>
      <c r="P642" t="s">
        <v>2260</v>
      </c>
      <c r="Q642" t="s">
        <v>8600</v>
      </c>
      <c r="R642" t="s">
        <v>8601</v>
      </c>
    </row>
    <row r="643" spans="1:18" ht="15.6" x14ac:dyDescent="0.3">
      <c r="A643" t="s">
        <v>1530</v>
      </c>
      <c r="B643" t="s">
        <v>1531</v>
      </c>
      <c r="D643" t="s">
        <v>1362</v>
      </c>
      <c r="E643" s="2">
        <v>1059</v>
      </c>
      <c r="F643" s="2">
        <v>3999</v>
      </c>
      <c r="G643" s="1">
        <v>0.74</v>
      </c>
      <c r="H643">
        <v>4.3</v>
      </c>
      <c r="J643" s="4">
        <v>140035</v>
      </c>
      <c r="K643" t="s">
        <v>7510</v>
      </c>
      <c r="L643" t="s">
        <v>8602</v>
      </c>
      <c r="M643" t="s">
        <v>8603</v>
      </c>
      <c r="N643" t="s">
        <v>8604</v>
      </c>
      <c r="O643" t="s">
        <v>2261</v>
      </c>
      <c r="P643" t="s">
        <v>2262</v>
      </c>
      <c r="Q643" t="s">
        <v>8605</v>
      </c>
      <c r="R643" t="s">
        <v>8606</v>
      </c>
    </row>
    <row r="644" spans="1:18" ht="15.6" x14ac:dyDescent="0.3">
      <c r="A644" t="s">
        <v>37</v>
      </c>
      <c r="B644" t="s">
        <v>38</v>
      </c>
      <c r="D644" t="s">
        <v>14</v>
      </c>
      <c r="E644">
        <v>149</v>
      </c>
      <c r="F644" s="2">
        <v>1000</v>
      </c>
      <c r="G644" s="1">
        <v>0.85</v>
      </c>
      <c r="H644">
        <v>3.9</v>
      </c>
      <c r="J644" s="4">
        <v>24870</v>
      </c>
      <c r="K644" t="s">
        <v>5506</v>
      </c>
      <c r="L644" t="s">
        <v>5507</v>
      </c>
      <c r="M644" t="s">
        <v>5508</v>
      </c>
      <c r="N644" t="s">
        <v>5509</v>
      </c>
      <c r="O644" t="s">
        <v>40</v>
      </c>
      <c r="P644" t="s">
        <v>41</v>
      </c>
      <c r="Q644" t="s">
        <v>5510</v>
      </c>
      <c r="R644" t="s">
        <v>8607</v>
      </c>
    </row>
    <row r="645" spans="1:18" ht="15.6" x14ac:dyDescent="0.3">
      <c r="A645" t="s">
        <v>2263</v>
      </c>
      <c r="B645" t="s">
        <v>2264</v>
      </c>
      <c r="D645" t="s">
        <v>2265</v>
      </c>
      <c r="E645">
        <v>717</v>
      </c>
      <c r="F645">
        <v>761</v>
      </c>
      <c r="G645" s="1">
        <v>0.06</v>
      </c>
      <c r="H645">
        <v>4</v>
      </c>
      <c r="J645" s="4">
        <v>7199</v>
      </c>
      <c r="K645" t="s">
        <v>8608</v>
      </c>
      <c r="L645" t="s">
        <v>8609</v>
      </c>
      <c r="M645" t="s">
        <v>8610</v>
      </c>
      <c r="N645" t="s">
        <v>8611</v>
      </c>
      <c r="O645" t="s">
        <v>2266</v>
      </c>
      <c r="P645" t="s">
        <v>2267</v>
      </c>
      <c r="Q645" t="s">
        <v>8612</v>
      </c>
      <c r="R645" t="s">
        <v>8613</v>
      </c>
    </row>
    <row r="646" spans="1:18" ht="15.6" x14ac:dyDescent="0.3">
      <c r="A646" t="s">
        <v>1561</v>
      </c>
      <c r="B646" t="s">
        <v>1562</v>
      </c>
      <c r="C646" t="str">
        <f>_xlfn.TEXTBEFORE(B646,"Protector") &amp; "Protector"</f>
        <v>Sounce Spiral Charger Cable Protector</v>
      </c>
      <c r="D646" t="s">
        <v>1564</v>
      </c>
      <c r="E646">
        <v>99</v>
      </c>
      <c r="F646">
        <v>999</v>
      </c>
      <c r="G646" s="1">
        <v>0.9</v>
      </c>
      <c r="H646">
        <v>4</v>
      </c>
      <c r="J646" s="4">
        <v>1396</v>
      </c>
      <c r="K646" t="s">
        <v>7556</v>
      </c>
      <c r="L646" t="s">
        <v>7557</v>
      </c>
      <c r="M646" t="s">
        <v>7558</v>
      </c>
      <c r="N646" t="s">
        <v>7559</v>
      </c>
      <c r="O646" t="s">
        <v>1565</v>
      </c>
      <c r="P646" t="s">
        <v>1566</v>
      </c>
      <c r="Q646" t="s">
        <v>8614</v>
      </c>
      <c r="R646" t="s">
        <v>8615</v>
      </c>
    </row>
    <row r="647" spans="1:18" ht="15.6" x14ac:dyDescent="0.3">
      <c r="A647" t="s">
        <v>2268</v>
      </c>
      <c r="B647" t="s">
        <v>2269</v>
      </c>
      <c r="C647" t="str">
        <f>_xlfn.TEXTBEFORE(B647, "Keyboard Protector")</f>
        <v xml:space="preserve">GIZGA essentials Universal Silicone </v>
      </c>
      <c r="D647" t="s">
        <v>2271</v>
      </c>
      <c r="E647">
        <v>39</v>
      </c>
      <c r="F647">
        <v>299</v>
      </c>
      <c r="G647" s="1">
        <v>0.87</v>
      </c>
      <c r="H647">
        <v>3.5</v>
      </c>
      <c r="J647" s="4">
        <v>15233</v>
      </c>
      <c r="K647" t="s">
        <v>8616</v>
      </c>
      <c r="L647" t="s">
        <v>8617</v>
      </c>
      <c r="M647" t="s">
        <v>8618</v>
      </c>
      <c r="N647" t="s">
        <v>8619</v>
      </c>
      <c r="O647" t="s">
        <v>2272</v>
      </c>
      <c r="P647" t="s">
        <v>2273</v>
      </c>
      <c r="Q647" t="s">
        <v>8620</v>
      </c>
      <c r="R647" t="s">
        <v>8621</v>
      </c>
    </row>
    <row r="648" spans="1:18" ht="15.6" x14ac:dyDescent="0.3">
      <c r="A648" t="s">
        <v>2274</v>
      </c>
      <c r="B648" t="s">
        <v>2275</v>
      </c>
      <c r="D648" t="s">
        <v>2094</v>
      </c>
      <c r="E648">
        <v>889</v>
      </c>
      <c r="F648" s="2">
        <v>2500</v>
      </c>
      <c r="G648" s="1">
        <v>0.64</v>
      </c>
      <c r="H648">
        <v>4.3</v>
      </c>
      <c r="J648" s="4">
        <v>55747</v>
      </c>
      <c r="K648" t="s">
        <v>8622</v>
      </c>
      <c r="L648" t="s">
        <v>8623</v>
      </c>
      <c r="M648" t="s">
        <v>8624</v>
      </c>
      <c r="N648" t="s">
        <v>8625</v>
      </c>
      <c r="O648" t="s">
        <v>2276</v>
      </c>
      <c r="P648" t="s">
        <v>2277</v>
      </c>
      <c r="Q648" t="s">
        <v>8626</v>
      </c>
      <c r="R648" t="s">
        <v>8627</v>
      </c>
    </row>
    <row r="649" spans="1:18" ht="15.6" x14ac:dyDescent="0.3">
      <c r="A649" t="s">
        <v>2278</v>
      </c>
      <c r="B649" t="s">
        <v>2279</v>
      </c>
      <c r="D649" t="s">
        <v>1380</v>
      </c>
      <c r="E649" s="2">
        <v>1199</v>
      </c>
      <c r="F649" s="2">
        <v>4999</v>
      </c>
      <c r="G649" s="1">
        <v>0.76</v>
      </c>
      <c r="H649">
        <v>3.8</v>
      </c>
      <c r="J649" s="4">
        <v>14961</v>
      </c>
      <c r="K649" t="s">
        <v>8628</v>
      </c>
      <c r="L649" t="s">
        <v>8629</v>
      </c>
      <c r="M649" t="s">
        <v>8630</v>
      </c>
      <c r="N649" t="s">
        <v>8631</v>
      </c>
      <c r="O649" t="s">
        <v>2280</v>
      </c>
      <c r="P649" t="s">
        <v>2281</v>
      </c>
      <c r="Q649" t="s">
        <v>8632</v>
      </c>
      <c r="R649" t="s">
        <v>8633</v>
      </c>
    </row>
    <row r="650" spans="1:18" ht="15.6" x14ac:dyDescent="0.3">
      <c r="A650" t="s">
        <v>2282</v>
      </c>
      <c r="B650" t="s">
        <v>2283</v>
      </c>
      <c r="D650" t="s">
        <v>2099</v>
      </c>
      <c r="E650">
        <v>569</v>
      </c>
      <c r="F650" s="2">
        <v>1299</v>
      </c>
      <c r="G650" s="1">
        <v>0.56000000000000005</v>
      </c>
      <c r="H650">
        <v>4.4000000000000004</v>
      </c>
      <c r="J650" s="4">
        <v>9275</v>
      </c>
      <c r="K650" t="s">
        <v>8634</v>
      </c>
      <c r="L650" t="s">
        <v>8635</v>
      </c>
      <c r="M650" t="s">
        <v>8636</v>
      </c>
      <c r="N650" t="s">
        <v>8637</v>
      </c>
      <c r="O650" t="s">
        <v>2284</v>
      </c>
      <c r="P650" t="s">
        <v>2285</v>
      </c>
      <c r="Q650" t="s">
        <v>8638</v>
      </c>
      <c r="R650" t="s">
        <v>8639</v>
      </c>
    </row>
    <row r="651" spans="1:18" ht="15.6" x14ac:dyDescent="0.3">
      <c r="A651" t="s">
        <v>2286</v>
      </c>
      <c r="B651" t="s">
        <v>2287</v>
      </c>
      <c r="D651" t="s">
        <v>1380</v>
      </c>
      <c r="E651" s="2">
        <v>1499</v>
      </c>
      <c r="F651" s="2">
        <v>8999</v>
      </c>
      <c r="G651" s="1">
        <v>0.83</v>
      </c>
      <c r="H651">
        <v>3.7</v>
      </c>
      <c r="J651" s="4">
        <v>28324</v>
      </c>
      <c r="K651" t="s">
        <v>8640</v>
      </c>
      <c r="L651" t="s">
        <v>8641</v>
      </c>
      <c r="M651" t="s">
        <v>8642</v>
      </c>
      <c r="N651" t="s">
        <v>8643</v>
      </c>
      <c r="O651" t="s">
        <v>2288</v>
      </c>
      <c r="P651" t="s">
        <v>2289</v>
      </c>
      <c r="Q651" t="s">
        <v>8644</v>
      </c>
      <c r="R651" t="s">
        <v>8645</v>
      </c>
    </row>
    <row r="652" spans="1:18" ht="15.6" x14ac:dyDescent="0.3">
      <c r="A652" t="s">
        <v>2290</v>
      </c>
      <c r="B652" t="s">
        <v>2291</v>
      </c>
      <c r="D652" t="s">
        <v>2179</v>
      </c>
      <c r="E652">
        <v>149</v>
      </c>
      <c r="F652">
        <v>180</v>
      </c>
      <c r="G652" s="1">
        <v>0.17</v>
      </c>
      <c r="H652">
        <v>4.4000000000000004</v>
      </c>
      <c r="J652" s="4">
        <v>644</v>
      </c>
      <c r="K652" t="s">
        <v>8646</v>
      </c>
      <c r="L652" t="s">
        <v>8647</v>
      </c>
      <c r="M652" t="s">
        <v>8648</v>
      </c>
      <c r="N652" t="s">
        <v>8649</v>
      </c>
      <c r="O652" t="s">
        <v>2292</v>
      </c>
      <c r="P652" t="s">
        <v>2293</v>
      </c>
      <c r="Q652" t="s">
        <v>8650</v>
      </c>
      <c r="R652" t="s">
        <v>8651</v>
      </c>
    </row>
    <row r="653" spans="1:18" ht="15.6" x14ac:dyDescent="0.3">
      <c r="A653" t="s">
        <v>2294</v>
      </c>
      <c r="B653" t="s">
        <v>2295</v>
      </c>
      <c r="D653" t="s">
        <v>2296</v>
      </c>
      <c r="E653">
        <v>399</v>
      </c>
      <c r="F653">
        <v>549</v>
      </c>
      <c r="G653" s="1">
        <v>0.27</v>
      </c>
      <c r="H653">
        <v>4.4000000000000004</v>
      </c>
      <c r="J653" s="4">
        <v>18139</v>
      </c>
      <c r="K653" t="s">
        <v>8652</v>
      </c>
      <c r="L653" t="s">
        <v>8653</v>
      </c>
      <c r="M653" t="s">
        <v>8654</v>
      </c>
      <c r="N653" t="s">
        <v>8655</v>
      </c>
      <c r="O653" t="s">
        <v>2297</v>
      </c>
      <c r="P653" t="s">
        <v>2298</v>
      </c>
      <c r="Q653" t="s">
        <v>8656</v>
      </c>
      <c r="R653" t="s">
        <v>8657</v>
      </c>
    </row>
    <row r="654" spans="1:18" ht="15.6" x14ac:dyDescent="0.3">
      <c r="A654" t="s">
        <v>2299</v>
      </c>
      <c r="B654" t="s">
        <v>2300</v>
      </c>
      <c r="D654" t="s">
        <v>2301</v>
      </c>
      <c r="E654">
        <v>191</v>
      </c>
      <c r="F654">
        <v>225</v>
      </c>
      <c r="G654" s="1">
        <v>0.15</v>
      </c>
      <c r="H654">
        <v>4.4000000000000004</v>
      </c>
      <c r="J654" s="4">
        <v>7203</v>
      </c>
      <c r="K654" t="s">
        <v>8658</v>
      </c>
      <c r="L654" t="s">
        <v>8659</v>
      </c>
      <c r="M654" t="s">
        <v>8660</v>
      </c>
      <c r="N654" t="s">
        <v>8661</v>
      </c>
      <c r="O654" t="s">
        <v>2302</v>
      </c>
      <c r="P654" t="s">
        <v>2303</v>
      </c>
      <c r="Q654" t="s">
        <v>8662</v>
      </c>
      <c r="R654" t="s">
        <v>8663</v>
      </c>
    </row>
    <row r="655" spans="1:18" ht="15.6" x14ac:dyDescent="0.3">
      <c r="A655" t="s">
        <v>2304</v>
      </c>
      <c r="B655" t="s">
        <v>2305</v>
      </c>
      <c r="C655" t="str">
        <f>_xlfn.TEXTBEFORE(B655, "Mouse Pad") &amp; "Mouse Pad"</f>
        <v>STRIFF Mpad Mouse Mat 230X190X3mm Gaming Mouse Pad</v>
      </c>
      <c r="D655" t="s">
        <v>2307</v>
      </c>
      <c r="E655">
        <v>129</v>
      </c>
      <c r="F655">
        <v>999</v>
      </c>
      <c r="G655" s="1">
        <v>0.87</v>
      </c>
      <c r="H655">
        <v>4.2</v>
      </c>
      <c r="J655" s="4">
        <v>491</v>
      </c>
      <c r="K655" t="s">
        <v>8664</v>
      </c>
      <c r="L655" t="s">
        <v>8665</v>
      </c>
      <c r="M655" t="s">
        <v>8666</v>
      </c>
      <c r="N655" t="s">
        <v>8667</v>
      </c>
      <c r="O655" t="s">
        <v>2308</v>
      </c>
      <c r="P655" t="s">
        <v>2309</v>
      </c>
      <c r="Q655" t="s">
        <v>8668</v>
      </c>
      <c r="R655" t="s">
        <v>8669</v>
      </c>
    </row>
    <row r="656" spans="1:18" ht="15.6" x14ac:dyDescent="0.3">
      <c r="A656" t="s">
        <v>2310</v>
      </c>
      <c r="B656" t="s">
        <v>2311</v>
      </c>
      <c r="C656" t="str">
        <f>_xlfn.TEXTBEFORE(B656, "Case") &amp; "Case"</f>
        <v>Gizga Essentials Hard Drive Case</v>
      </c>
      <c r="D656" t="s">
        <v>2313</v>
      </c>
      <c r="E656">
        <v>199</v>
      </c>
      <c r="F656">
        <v>599</v>
      </c>
      <c r="G656" s="1">
        <v>0.67</v>
      </c>
      <c r="H656">
        <v>4.5</v>
      </c>
      <c r="J656" s="4">
        <v>13568</v>
      </c>
      <c r="K656" t="s">
        <v>8670</v>
      </c>
      <c r="L656" t="s">
        <v>8671</v>
      </c>
      <c r="M656" t="s">
        <v>8672</v>
      </c>
      <c r="N656" t="s">
        <v>8673</v>
      </c>
      <c r="O656" t="s">
        <v>2314</v>
      </c>
      <c r="P656" t="s">
        <v>2315</v>
      </c>
      <c r="Q656" t="s">
        <v>8674</v>
      </c>
      <c r="R656" t="s">
        <v>8675</v>
      </c>
    </row>
    <row r="657" spans="1:18" ht="15.6" x14ac:dyDescent="0.3">
      <c r="A657" t="s">
        <v>2316</v>
      </c>
      <c r="B657" t="s">
        <v>2317</v>
      </c>
      <c r="D657" t="s">
        <v>1380</v>
      </c>
      <c r="E657">
        <v>999</v>
      </c>
      <c r="F657" s="2">
        <v>4499</v>
      </c>
      <c r="G657" s="1">
        <v>0.78</v>
      </c>
      <c r="H657">
        <v>3.8</v>
      </c>
      <c r="J657" s="4">
        <v>3390</v>
      </c>
      <c r="K657" t="s">
        <v>8676</v>
      </c>
      <c r="L657" t="s">
        <v>8677</v>
      </c>
      <c r="M657" t="s">
        <v>8678</v>
      </c>
      <c r="N657" t="s">
        <v>8679</v>
      </c>
      <c r="O657" t="s">
        <v>2318</v>
      </c>
      <c r="P657" t="s">
        <v>2319</v>
      </c>
      <c r="Q657" t="s">
        <v>8680</v>
      </c>
      <c r="R657" t="s">
        <v>8681</v>
      </c>
    </row>
    <row r="658" spans="1:18" ht="15.6" x14ac:dyDescent="0.3">
      <c r="A658" t="s">
        <v>2320</v>
      </c>
      <c r="B658" t="s">
        <v>2321</v>
      </c>
      <c r="D658" t="s">
        <v>1380</v>
      </c>
      <c r="E658">
        <v>899</v>
      </c>
      <c r="F658" s="2">
        <v>4499</v>
      </c>
      <c r="G658" s="1">
        <v>0.8</v>
      </c>
      <c r="H658">
        <v>3.8</v>
      </c>
      <c r="J658" s="4">
        <v>103052</v>
      </c>
      <c r="K658" t="s">
        <v>8682</v>
      </c>
      <c r="L658" t="s">
        <v>8683</v>
      </c>
      <c r="M658" t="s">
        <v>8684</v>
      </c>
      <c r="N658" t="s">
        <v>8685</v>
      </c>
      <c r="O658" t="s">
        <v>2322</v>
      </c>
      <c r="P658" t="s">
        <v>2323</v>
      </c>
      <c r="Q658" t="s">
        <v>8686</v>
      </c>
      <c r="R658" t="s">
        <v>8687</v>
      </c>
    </row>
    <row r="659" spans="1:18" ht="15.6" x14ac:dyDescent="0.3">
      <c r="A659" t="s">
        <v>1594</v>
      </c>
      <c r="B659" t="s">
        <v>1595</v>
      </c>
      <c r="D659" t="s">
        <v>1342</v>
      </c>
      <c r="E659" s="2">
        <v>1799</v>
      </c>
      <c r="F659" s="2">
        <v>2499</v>
      </c>
      <c r="G659" s="1">
        <v>0.28000000000000003</v>
      </c>
      <c r="H659">
        <v>4.0999999999999996</v>
      </c>
      <c r="J659" s="4">
        <v>18678</v>
      </c>
      <c r="K659" t="s">
        <v>7599</v>
      </c>
      <c r="L659" t="s">
        <v>7600</v>
      </c>
      <c r="M659" t="s">
        <v>7601</v>
      </c>
      <c r="N659" t="s">
        <v>7602</v>
      </c>
      <c r="O659" t="s">
        <v>1596</v>
      </c>
      <c r="P659" t="s">
        <v>1597</v>
      </c>
      <c r="Q659" t="s">
        <v>8688</v>
      </c>
      <c r="R659" t="s">
        <v>8689</v>
      </c>
    </row>
    <row r="660" spans="1:18" ht="15.6" x14ac:dyDescent="0.3">
      <c r="A660" t="s">
        <v>42</v>
      </c>
      <c r="B660" t="s">
        <v>43</v>
      </c>
      <c r="D660" t="s">
        <v>14</v>
      </c>
      <c r="E660">
        <v>176.63</v>
      </c>
      <c r="F660">
        <v>499</v>
      </c>
      <c r="G660" s="1">
        <v>0.65</v>
      </c>
      <c r="H660">
        <v>4.0999999999999996</v>
      </c>
      <c r="J660" s="4">
        <v>15189</v>
      </c>
      <c r="K660" t="s">
        <v>5512</v>
      </c>
      <c r="L660" t="s">
        <v>5513</v>
      </c>
      <c r="M660" t="s">
        <v>5514</v>
      </c>
      <c r="N660" t="s">
        <v>5515</v>
      </c>
      <c r="O660" t="s">
        <v>45</v>
      </c>
      <c r="P660" t="s">
        <v>46</v>
      </c>
      <c r="Q660" t="s">
        <v>5516</v>
      </c>
      <c r="R660" t="s">
        <v>8690</v>
      </c>
    </row>
    <row r="661" spans="1:18" ht="15.6" x14ac:dyDescent="0.3">
      <c r="A661" t="s">
        <v>2324</v>
      </c>
      <c r="B661" t="s">
        <v>2325</v>
      </c>
      <c r="D661" t="s">
        <v>2244</v>
      </c>
      <c r="E661">
        <v>522</v>
      </c>
      <c r="F661">
        <v>550</v>
      </c>
      <c r="G661" s="1">
        <v>0.05</v>
      </c>
      <c r="H661">
        <v>4.4000000000000004</v>
      </c>
      <c r="J661" s="4">
        <v>12179</v>
      </c>
      <c r="K661" t="s">
        <v>8691</v>
      </c>
      <c r="L661" t="s">
        <v>8692</v>
      </c>
      <c r="M661" t="s">
        <v>8693</v>
      </c>
      <c r="N661" t="s">
        <v>8694</v>
      </c>
      <c r="O661" t="s">
        <v>2326</v>
      </c>
      <c r="P661" t="s">
        <v>2327</v>
      </c>
      <c r="Q661" t="s">
        <v>8695</v>
      </c>
      <c r="R661" t="s">
        <v>8696</v>
      </c>
    </row>
    <row r="662" spans="1:18" ht="15.6" x14ac:dyDescent="0.3">
      <c r="A662" t="s">
        <v>2328</v>
      </c>
      <c r="B662" t="s">
        <v>2329</v>
      </c>
      <c r="D662" t="s">
        <v>2330</v>
      </c>
      <c r="E662">
        <v>799</v>
      </c>
      <c r="F662" s="2">
        <v>1999</v>
      </c>
      <c r="G662" s="1">
        <v>0.6</v>
      </c>
      <c r="H662">
        <v>3.8</v>
      </c>
      <c r="J662" s="4">
        <v>12958</v>
      </c>
      <c r="K662" t="s">
        <v>8697</v>
      </c>
      <c r="L662" t="s">
        <v>8698</v>
      </c>
      <c r="M662" t="s">
        <v>8699</v>
      </c>
      <c r="N662" t="s">
        <v>8700</v>
      </c>
      <c r="O662" t="s">
        <v>2331</v>
      </c>
      <c r="P662" t="s">
        <v>2332</v>
      </c>
      <c r="Q662" t="s">
        <v>8701</v>
      </c>
      <c r="R662" t="s">
        <v>8702</v>
      </c>
    </row>
    <row r="663" spans="1:18" ht="15.6" x14ac:dyDescent="0.3">
      <c r="A663" t="s">
        <v>2333</v>
      </c>
      <c r="B663" t="s">
        <v>2334</v>
      </c>
      <c r="D663" t="s">
        <v>2099</v>
      </c>
      <c r="E663">
        <v>681</v>
      </c>
      <c r="F663" s="2">
        <v>1199</v>
      </c>
      <c r="G663" s="1">
        <v>0.43</v>
      </c>
      <c r="H663">
        <v>4.2</v>
      </c>
      <c r="J663" s="4">
        <v>8258</v>
      </c>
      <c r="K663" t="s">
        <v>8703</v>
      </c>
      <c r="L663" t="s">
        <v>8704</v>
      </c>
      <c r="M663" t="s">
        <v>8705</v>
      </c>
      <c r="N663" t="s">
        <v>8706</v>
      </c>
      <c r="O663" t="s">
        <v>2335</v>
      </c>
      <c r="P663" t="s">
        <v>2336</v>
      </c>
      <c r="Q663" t="s">
        <v>8707</v>
      </c>
      <c r="R663" t="s">
        <v>8708</v>
      </c>
    </row>
    <row r="664" spans="1:18" ht="15.6" x14ac:dyDescent="0.3">
      <c r="A664" t="s">
        <v>2337</v>
      </c>
      <c r="B664" t="s">
        <v>2338</v>
      </c>
      <c r="D664" t="s">
        <v>2339</v>
      </c>
      <c r="E664" s="2">
        <v>1199</v>
      </c>
      <c r="F664" s="2">
        <v>3490</v>
      </c>
      <c r="G664" s="1">
        <v>0.66</v>
      </c>
      <c r="H664">
        <v>4.0999999999999996</v>
      </c>
      <c r="J664" s="4">
        <v>11716</v>
      </c>
      <c r="K664" t="s">
        <v>8709</v>
      </c>
      <c r="L664" t="s">
        <v>8710</v>
      </c>
      <c r="M664" t="s">
        <v>8711</v>
      </c>
      <c r="N664" t="s">
        <v>8712</v>
      </c>
      <c r="O664" t="s">
        <v>2340</v>
      </c>
      <c r="P664" t="s">
        <v>2341</v>
      </c>
      <c r="Q664" t="s">
        <v>8713</v>
      </c>
      <c r="R664" t="s">
        <v>8714</v>
      </c>
    </row>
    <row r="665" spans="1:18" ht="15.6" x14ac:dyDescent="0.3">
      <c r="A665" t="s">
        <v>2342</v>
      </c>
      <c r="B665" t="s">
        <v>2343</v>
      </c>
      <c r="D665" t="s">
        <v>2344</v>
      </c>
      <c r="E665" s="2">
        <v>2499</v>
      </c>
      <c r="F665" s="2">
        <v>4999</v>
      </c>
      <c r="G665" s="1">
        <v>0.5</v>
      </c>
      <c r="H665">
        <v>4.4000000000000004</v>
      </c>
      <c r="J665" s="4">
        <v>35024</v>
      </c>
      <c r="K665" t="s">
        <v>8715</v>
      </c>
      <c r="L665" t="s">
        <v>8716</v>
      </c>
      <c r="M665" t="s">
        <v>8717</v>
      </c>
      <c r="N665" t="s">
        <v>8718</v>
      </c>
      <c r="O665" t="s">
        <v>2345</v>
      </c>
      <c r="P665" t="s">
        <v>2346</v>
      </c>
      <c r="Q665" t="s">
        <v>8719</v>
      </c>
      <c r="R665" t="s">
        <v>8720</v>
      </c>
    </row>
    <row r="666" spans="1:18" ht="15.6" x14ac:dyDescent="0.3">
      <c r="A666" t="s">
        <v>2347</v>
      </c>
      <c r="B666" t="s">
        <v>2348</v>
      </c>
      <c r="D666" t="s">
        <v>2349</v>
      </c>
      <c r="E666" s="2">
        <v>1799</v>
      </c>
      <c r="F666" s="2">
        <v>4999</v>
      </c>
      <c r="G666" s="1">
        <v>0.64</v>
      </c>
      <c r="H666">
        <v>4.0999999999999996</v>
      </c>
      <c r="J666" s="4">
        <v>55192</v>
      </c>
      <c r="K666" t="s">
        <v>8721</v>
      </c>
      <c r="L666" t="s">
        <v>8722</v>
      </c>
      <c r="M666" t="s">
        <v>8723</v>
      </c>
      <c r="N666" t="s">
        <v>8724</v>
      </c>
      <c r="O666" t="s">
        <v>2350</v>
      </c>
      <c r="P666" t="s">
        <v>2351</v>
      </c>
      <c r="Q666" t="s">
        <v>8725</v>
      </c>
      <c r="R666" t="s">
        <v>8726</v>
      </c>
    </row>
    <row r="667" spans="1:18" ht="15.6" x14ac:dyDescent="0.3">
      <c r="A667" t="s">
        <v>2352</v>
      </c>
      <c r="B667" t="s">
        <v>2353</v>
      </c>
      <c r="D667" t="s">
        <v>1380</v>
      </c>
      <c r="E667">
        <v>429</v>
      </c>
      <c r="F667">
        <v>599</v>
      </c>
      <c r="G667" s="1">
        <v>0.28000000000000003</v>
      </c>
      <c r="H667">
        <v>4.0999999999999996</v>
      </c>
      <c r="J667" s="4">
        <v>119466</v>
      </c>
      <c r="K667" t="s">
        <v>8727</v>
      </c>
      <c r="L667" t="s">
        <v>8728</v>
      </c>
      <c r="M667" t="s">
        <v>8729</v>
      </c>
      <c r="N667" t="s">
        <v>8730</v>
      </c>
      <c r="O667" t="s">
        <v>2354</v>
      </c>
      <c r="P667" t="s">
        <v>2355</v>
      </c>
      <c r="Q667" t="s">
        <v>8731</v>
      </c>
      <c r="R667" t="s">
        <v>8732</v>
      </c>
    </row>
    <row r="668" spans="1:18" ht="15.6" x14ac:dyDescent="0.3">
      <c r="A668" t="s">
        <v>2356</v>
      </c>
      <c r="B668" t="s">
        <v>2357</v>
      </c>
      <c r="C668" t="str">
        <f>_xlfn.TEXTBEFORE(B668, "Tablet") &amp; "Tablet"</f>
        <v>Zodo 8. 5 inch LCD E-Writer Electronic Writing Pad/Tablet</v>
      </c>
      <c r="D668" t="s">
        <v>2105</v>
      </c>
      <c r="E668">
        <v>100</v>
      </c>
      <c r="F668">
        <v>499</v>
      </c>
      <c r="G668" s="1">
        <v>0.8</v>
      </c>
      <c r="H668">
        <v>3.5</v>
      </c>
      <c r="J668" s="4">
        <v>9638</v>
      </c>
      <c r="K668" t="s">
        <v>8733</v>
      </c>
      <c r="L668" t="s">
        <v>8734</v>
      </c>
      <c r="M668" t="s">
        <v>8735</v>
      </c>
      <c r="N668" t="s">
        <v>8736</v>
      </c>
      <c r="O668" t="s">
        <v>2359</v>
      </c>
      <c r="P668" t="s">
        <v>2360</v>
      </c>
      <c r="Q668" t="s">
        <v>8737</v>
      </c>
      <c r="R668" t="s">
        <v>8738</v>
      </c>
    </row>
    <row r="669" spans="1:18" ht="15.6" x14ac:dyDescent="0.3">
      <c r="A669" t="s">
        <v>2361</v>
      </c>
      <c r="B669" t="s">
        <v>2362</v>
      </c>
      <c r="D669" t="s">
        <v>2163</v>
      </c>
      <c r="E669">
        <v>329</v>
      </c>
      <c r="F669">
        <v>399</v>
      </c>
      <c r="G669" s="1">
        <v>0.18</v>
      </c>
      <c r="H669">
        <v>3.6</v>
      </c>
      <c r="J669" s="4">
        <v>33735</v>
      </c>
      <c r="K669" t="s">
        <v>8739</v>
      </c>
      <c r="L669" t="s">
        <v>8740</v>
      </c>
      <c r="M669" t="s">
        <v>8741</v>
      </c>
      <c r="N669" t="s">
        <v>8742</v>
      </c>
      <c r="O669" t="s">
        <v>2363</v>
      </c>
      <c r="P669" t="s">
        <v>2364</v>
      </c>
      <c r="Q669" t="s">
        <v>8743</v>
      </c>
      <c r="R669" t="s">
        <v>8744</v>
      </c>
    </row>
    <row r="670" spans="1:18" ht="15.6" x14ac:dyDescent="0.3">
      <c r="A670" t="s">
        <v>47</v>
      </c>
      <c r="B670" t="s">
        <v>48</v>
      </c>
      <c r="D670" t="s">
        <v>14</v>
      </c>
      <c r="E670">
        <v>229</v>
      </c>
      <c r="F670">
        <v>299</v>
      </c>
      <c r="G670" s="1">
        <v>0.23</v>
      </c>
      <c r="H670">
        <v>4.3</v>
      </c>
      <c r="J670" s="4">
        <v>30411</v>
      </c>
      <c r="K670" t="s">
        <v>5518</v>
      </c>
      <c r="L670" t="s">
        <v>5519</v>
      </c>
      <c r="M670" t="s">
        <v>5520</v>
      </c>
      <c r="N670" t="s">
        <v>5521</v>
      </c>
      <c r="O670" t="s">
        <v>50</v>
      </c>
      <c r="P670" t="s">
        <v>51</v>
      </c>
      <c r="Q670" t="s">
        <v>5522</v>
      </c>
      <c r="R670" t="s">
        <v>8745</v>
      </c>
    </row>
    <row r="671" spans="1:18" ht="15.6" x14ac:dyDescent="0.3">
      <c r="A671" t="s">
        <v>2365</v>
      </c>
      <c r="B671" t="s">
        <v>2366</v>
      </c>
      <c r="D671" t="s">
        <v>2099</v>
      </c>
      <c r="E671">
        <v>139</v>
      </c>
      <c r="F671">
        <v>299</v>
      </c>
      <c r="G671" s="1">
        <v>0.54</v>
      </c>
      <c r="H671">
        <v>3.8</v>
      </c>
      <c r="J671" s="4">
        <v>3044</v>
      </c>
      <c r="K671" t="s">
        <v>8746</v>
      </c>
      <c r="L671" t="s">
        <v>8747</v>
      </c>
      <c r="M671" t="s">
        <v>8748</v>
      </c>
      <c r="N671" t="s">
        <v>8749</v>
      </c>
      <c r="O671" t="s">
        <v>2367</v>
      </c>
      <c r="P671" t="s">
        <v>2368</v>
      </c>
      <c r="Q671" t="s">
        <v>8750</v>
      </c>
      <c r="R671" t="s">
        <v>8751</v>
      </c>
    </row>
    <row r="672" spans="1:18" ht="15.6" x14ac:dyDescent="0.3">
      <c r="A672" t="s">
        <v>2369</v>
      </c>
      <c r="B672" t="s">
        <v>2370</v>
      </c>
      <c r="D672" t="s">
        <v>1931</v>
      </c>
      <c r="E672" s="2">
        <v>1199</v>
      </c>
      <c r="F672" s="2">
        <v>2499</v>
      </c>
      <c r="G672" s="1">
        <v>0.52</v>
      </c>
      <c r="H672">
        <v>4</v>
      </c>
      <c r="J672" s="4">
        <v>33584</v>
      </c>
      <c r="K672" t="s">
        <v>8752</v>
      </c>
      <c r="L672" t="s">
        <v>8753</v>
      </c>
      <c r="M672" t="s">
        <v>8754</v>
      </c>
      <c r="N672" t="s">
        <v>8755</v>
      </c>
      <c r="O672" t="s">
        <v>2371</v>
      </c>
      <c r="P672" t="s">
        <v>2372</v>
      </c>
      <c r="Q672" t="s">
        <v>8756</v>
      </c>
      <c r="R672" t="s">
        <v>8757</v>
      </c>
    </row>
    <row r="673" spans="1:18" ht="15.6" x14ac:dyDescent="0.3">
      <c r="A673" t="s">
        <v>2373</v>
      </c>
      <c r="B673" t="s">
        <v>2374</v>
      </c>
      <c r="D673" t="s">
        <v>2375</v>
      </c>
      <c r="E673" s="2">
        <v>1049</v>
      </c>
      <c r="F673" s="2">
        <v>2299</v>
      </c>
      <c r="G673" s="1">
        <v>0.54</v>
      </c>
      <c r="H673">
        <v>3.9</v>
      </c>
      <c r="J673" s="4">
        <v>1779</v>
      </c>
      <c r="K673" t="s">
        <v>8758</v>
      </c>
      <c r="L673" t="s">
        <v>8759</v>
      </c>
      <c r="M673" t="s">
        <v>8760</v>
      </c>
      <c r="N673" t="s">
        <v>8761</v>
      </c>
      <c r="O673" t="s">
        <v>2376</v>
      </c>
      <c r="P673" t="s">
        <v>2377</v>
      </c>
      <c r="Q673" t="s">
        <v>8762</v>
      </c>
      <c r="R673" t="s">
        <v>8763</v>
      </c>
    </row>
    <row r="674" spans="1:18" ht="15.6" x14ac:dyDescent="0.3">
      <c r="A674" t="s">
        <v>1611</v>
      </c>
      <c r="B674" t="s">
        <v>1612</v>
      </c>
      <c r="D674" t="s">
        <v>1613</v>
      </c>
      <c r="E674">
        <v>119</v>
      </c>
      <c r="F674">
        <v>299</v>
      </c>
      <c r="G674" s="1">
        <v>0.6</v>
      </c>
      <c r="H674">
        <v>4.0999999999999996</v>
      </c>
      <c r="J674" s="4">
        <v>5999</v>
      </c>
      <c r="K674" t="s">
        <v>7627</v>
      </c>
      <c r="L674" t="s">
        <v>7628</v>
      </c>
      <c r="M674" t="s">
        <v>7629</v>
      </c>
      <c r="N674" t="s">
        <v>7630</v>
      </c>
      <c r="O674" t="s">
        <v>1614</v>
      </c>
      <c r="P674" t="s">
        <v>2378</v>
      </c>
      <c r="Q674" t="s">
        <v>8764</v>
      </c>
      <c r="R674" t="s">
        <v>8765</v>
      </c>
    </row>
    <row r="675" spans="1:18" ht="15.6" x14ac:dyDescent="0.3">
      <c r="A675" t="s">
        <v>60</v>
      </c>
      <c r="B675" t="s">
        <v>61</v>
      </c>
      <c r="D675" t="s">
        <v>14</v>
      </c>
      <c r="E675">
        <v>154</v>
      </c>
      <c r="F675">
        <v>339</v>
      </c>
      <c r="G675" s="1">
        <v>0.55000000000000004</v>
      </c>
      <c r="H675">
        <v>4.3</v>
      </c>
      <c r="J675" s="4">
        <v>13391</v>
      </c>
      <c r="K675" t="s">
        <v>5533</v>
      </c>
      <c r="L675" t="s">
        <v>5534</v>
      </c>
      <c r="M675" t="s">
        <v>5535</v>
      </c>
      <c r="N675" t="s">
        <v>5536</v>
      </c>
      <c r="O675" t="s">
        <v>63</v>
      </c>
      <c r="P675" t="s">
        <v>64</v>
      </c>
      <c r="Q675" t="s">
        <v>8766</v>
      </c>
      <c r="R675" t="s">
        <v>8767</v>
      </c>
    </row>
    <row r="676" spans="1:18" ht="15.6" x14ac:dyDescent="0.3">
      <c r="A676" t="s">
        <v>2379</v>
      </c>
      <c r="B676" t="s">
        <v>2380</v>
      </c>
      <c r="D676" t="s">
        <v>2381</v>
      </c>
      <c r="E676">
        <v>225</v>
      </c>
      <c r="F676">
        <v>250</v>
      </c>
      <c r="G676" s="1">
        <v>0.1</v>
      </c>
      <c r="H676">
        <v>4.4000000000000004</v>
      </c>
      <c r="J676" s="4">
        <v>26556</v>
      </c>
      <c r="K676" t="s">
        <v>8768</v>
      </c>
      <c r="L676" t="s">
        <v>8769</v>
      </c>
      <c r="M676" t="s">
        <v>8770</v>
      </c>
      <c r="N676" t="s">
        <v>8771</v>
      </c>
      <c r="O676" t="s">
        <v>2382</v>
      </c>
      <c r="P676" t="s">
        <v>2383</v>
      </c>
      <c r="Q676" t="s">
        <v>8772</v>
      </c>
      <c r="R676" t="s">
        <v>8773</v>
      </c>
    </row>
    <row r="677" spans="1:18" ht="15.6" x14ac:dyDescent="0.3">
      <c r="A677" t="s">
        <v>2384</v>
      </c>
      <c r="B677" t="s">
        <v>2385</v>
      </c>
      <c r="D677" t="s">
        <v>2114</v>
      </c>
      <c r="E677">
        <v>656</v>
      </c>
      <c r="F677" s="2">
        <v>1499</v>
      </c>
      <c r="G677" s="1">
        <v>0.56000000000000005</v>
      </c>
      <c r="H677">
        <v>4.3</v>
      </c>
      <c r="J677" s="4">
        <v>25903</v>
      </c>
      <c r="K677" t="s">
        <v>8774</v>
      </c>
      <c r="L677" t="s">
        <v>8775</v>
      </c>
      <c r="M677" t="s">
        <v>8776</v>
      </c>
      <c r="N677" t="s">
        <v>8777</v>
      </c>
      <c r="O677" t="s">
        <v>2386</v>
      </c>
      <c r="P677" t="s">
        <v>2387</v>
      </c>
      <c r="Q677" t="s">
        <v>8778</v>
      </c>
      <c r="R677" t="s">
        <v>8779</v>
      </c>
    </row>
    <row r="678" spans="1:18" ht="15.6" x14ac:dyDescent="0.3">
      <c r="A678" t="s">
        <v>2388</v>
      </c>
      <c r="B678" t="s">
        <v>2389</v>
      </c>
      <c r="D678" t="s">
        <v>2094</v>
      </c>
      <c r="E678" s="2">
        <v>1109</v>
      </c>
      <c r="F678" s="2">
        <v>2800</v>
      </c>
      <c r="G678" s="1">
        <v>0.6</v>
      </c>
      <c r="H678">
        <v>4.3</v>
      </c>
      <c r="J678" s="4">
        <v>53464</v>
      </c>
      <c r="K678" t="s">
        <v>8780</v>
      </c>
      <c r="L678" t="s">
        <v>8781</v>
      </c>
      <c r="M678" t="s">
        <v>8782</v>
      </c>
      <c r="N678" t="s">
        <v>8783</v>
      </c>
      <c r="O678" t="s">
        <v>2390</v>
      </c>
      <c r="P678" t="s">
        <v>2391</v>
      </c>
      <c r="Q678" t="s">
        <v>8784</v>
      </c>
      <c r="R678" t="s">
        <v>8785</v>
      </c>
    </row>
    <row r="679" spans="1:18" ht="15.6" x14ac:dyDescent="0.3">
      <c r="A679" t="s">
        <v>1600</v>
      </c>
      <c r="B679" t="s">
        <v>1601</v>
      </c>
      <c r="D679" t="s">
        <v>1329</v>
      </c>
      <c r="E679" s="2">
        <v>2999</v>
      </c>
      <c r="F679" s="2">
        <v>7990</v>
      </c>
      <c r="G679" s="1">
        <v>0.62</v>
      </c>
      <c r="H679">
        <v>4.0999999999999996</v>
      </c>
      <c r="J679" s="4">
        <v>48448</v>
      </c>
      <c r="K679" t="s">
        <v>7498</v>
      </c>
      <c r="L679" t="s">
        <v>7609</v>
      </c>
      <c r="M679" t="s">
        <v>7610</v>
      </c>
      <c r="N679" t="s">
        <v>7611</v>
      </c>
      <c r="O679" t="s">
        <v>1602</v>
      </c>
      <c r="P679" t="s">
        <v>1603</v>
      </c>
      <c r="Q679" t="s">
        <v>8786</v>
      </c>
      <c r="R679" t="s">
        <v>8787</v>
      </c>
    </row>
    <row r="680" spans="1:18" ht="15.6" x14ac:dyDescent="0.3">
      <c r="A680" t="s">
        <v>2392</v>
      </c>
      <c r="B680" t="s">
        <v>2393</v>
      </c>
      <c r="C680" t="str">
        <f>_xlfn.TEXTBEFORE(B680, "Mouse Pad") &amp; "Mouse Pad"</f>
        <v>Tizum Mouse Pad</v>
      </c>
      <c r="D680" t="s">
        <v>2307</v>
      </c>
      <c r="E680">
        <v>169</v>
      </c>
      <c r="F680">
        <v>299</v>
      </c>
      <c r="G680" s="1">
        <v>0.43</v>
      </c>
      <c r="H680">
        <v>4.4000000000000004</v>
      </c>
      <c r="J680" s="4">
        <v>5176</v>
      </c>
      <c r="K680" t="s">
        <v>8788</v>
      </c>
      <c r="L680" t="s">
        <v>8789</v>
      </c>
      <c r="M680" t="s">
        <v>8790</v>
      </c>
      <c r="N680" t="s">
        <v>8791</v>
      </c>
      <c r="O680" t="s">
        <v>2395</v>
      </c>
      <c r="P680" t="s">
        <v>2396</v>
      </c>
      <c r="Q680" t="s">
        <v>8792</v>
      </c>
      <c r="R680" t="s">
        <v>8793</v>
      </c>
    </row>
    <row r="681" spans="1:18" ht="15.6" x14ac:dyDescent="0.3">
      <c r="A681" t="s">
        <v>2397</v>
      </c>
      <c r="B681" t="s">
        <v>2398</v>
      </c>
      <c r="D681" t="s">
        <v>2265</v>
      </c>
      <c r="E681">
        <v>309</v>
      </c>
      <c r="F681">
        <v>404</v>
      </c>
      <c r="G681" s="1">
        <v>0.24</v>
      </c>
      <c r="H681">
        <v>4.4000000000000004</v>
      </c>
      <c r="J681" s="4">
        <v>8614</v>
      </c>
      <c r="K681" t="s">
        <v>8794</v>
      </c>
      <c r="L681" t="s">
        <v>8795</v>
      </c>
      <c r="M681" t="s">
        <v>8796</v>
      </c>
      <c r="N681" t="s">
        <v>8797</v>
      </c>
      <c r="O681" t="s">
        <v>2399</v>
      </c>
      <c r="P681" t="s">
        <v>2400</v>
      </c>
      <c r="Q681" t="s">
        <v>8798</v>
      </c>
      <c r="R681" t="s">
        <v>8799</v>
      </c>
    </row>
    <row r="682" spans="1:18" ht="15.6" x14ac:dyDescent="0.3">
      <c r="A682" t="s">
        <v>2401</v>
      </c>
      <c r="B682" t="s">
        <v>2402</v>
      </c>
      <c r="D682" t="s">
        <v>1931</v>
      </c>
      <c r="E682">
        <v>599</v>
      </c>
      <c r="F682" s="2">
        <v>1399</v>
      </c>
      <c r="G682" s="1">
        <v>0.56999999999999995</v>
      </c>
      <c r="H682">
        <v>3.8</v>
      </c>
      <c r="J682" s="4">
        <v>60026</v>
      </c>
      <c r="K682" t="s">
        <v>8800</v>
      </c>
      <c r="L682" t="s">
        <v>8801</v>
      </c>
      <c r="M682" t="s">
        <v>8802</v>
      </c>
      <c r="N682" t="s">
        <v>8803</v>
      </c>
      <c r="O682" t="s">
        <v>2403</v>
      </c>
      <c r="P682" t="s">
        <v>2404</v>
      </c>
      <c r="Q682" t="s">
        <v>8804</v>
      </c>
      <c r="R682" t="s">
        <v>8805</v>
      </c>
    </row>
    <row r="683" spans="1:18" ht="15.6" x14ac:dyDescent="0.3">
      <c r="A683" t="s">
        <v>2405</v>
      </c>
      <c r="B683" t="s">
        <v>2406</v>
      </c>
      <c r="D683" t="s">
        <v>2163</v>
      </c>
      <c r="E683">
        <v>299</v>
      </c>
      <c r="F683">
        <v>599</v>
      </c>
      <c r="G683" s="1">
        <v>0.5</v>
      </c>
      <c r="H683">
        <v>3.8</v>
      </c>
      <c r="J683" s="4">
        <v>3066</v>
      </c>
      <c r="K683" t="s">
        <v>8806</v>
      </c>
      <c r="L683" t="s">
        <v>8807</v>
      </c>
      <c r="M683" t="s">
        <v>8808</v>
      </c>
      <c r="N683" t="s">
        <v>8809</v>
      </c>
      <c r="O683" t="s">
        <v>2407</v>
      </c>
      <c r="P683" t="s">
        <v>2408</v>
      </c>
      <c r="Q683" t="s">
        <v>8810</v>
      </c>
      <c r="R683" t="s">
        <v>8811</v>
      </c>
    </row>
    <row r="684" spans="1:18" ht="15.6" x14ac:dyDescent="0.3">
      <c r="A684" t="s">
        <v>2409</v>
      </c>
      <c r="B684" t="s">
        <v>2410</v>
      </c>
      <c r="D684" t="s">
        <v>2114</v>
      </c>
      <c r="E684">
        <v>449</v>
      </c>
      <c r="F684">
        <v>999</v>
      </c>
      <c r="G684" s="1">
        <v>0.55000000000000004</v>
      </c>
      <c r="H684">
        <v>4</v>
      </c>
      <c r="J684" s="4">
        <v>2102</v>
      </c>
      <c r="K684" t="s">
        <v>8812</v>
      </c>
      <c r="L684" t="s">
        <v>8813</v>
      </c>
      <c r="M684" t="s">
        <v>8814</v>
      </c>
      <c r="N684" t="s">
        <v>8815</v>
      </c>
      <c r="O684" t="s">
        <v>2411</v>
      </c>
      <c r="P684" t="s">
        <v>2412</v>
      </c>
      <c r="Q684" t="s">
        <v>8816</v>
      </c>
      <c r="R684" t="s">
        <v>8817</v>
      </c>
    </row>
    <row r="685" spans="1:18" ht="15.6" x14ac:dyDescent="0.3">
      <c r="A685" t="s">
        <v>2413</v>
      </c>
      <c r="B685" t="s">
        <v>2414</v>
      </c>
      <c r="D685" t="s">
        <v>2099</v>
      </c>
      <c r="E685">
        <v>799</v>
      </c>
      <c r="F685" s="2">
        <v>1295</v>
      </c>
      <c r="G685" s="1">
        <v>0.38</v>
      </c>
      <c r="H685">
        <v>4.4000000000000004</v>
      </c>
      <c r="J685" s="4">
        <v>34852</v>
      </c>
      <c r="K685" t="s">
        <v>8818</v>
      </c>
      <c r="L685" t="s">
        <v>8819</v>
      </c>
      <c r="M685" t="s">
        <v>8820</v>
      </c>
      <c r="N685" t="s">
        <v>8821</v>
      </c>
      <c r="O685" t="s">
        <v>2415</v>
      </c>
      <c r="P685" t="s">
        <v>2416</v>
      </c>
      <c r="Q685" t="s">
        <v>8822</v>
      </c>
      <c r="R685" t="s">
        <v>8823</v>
      </c>
    </row>
    <row r="686" spans="1:18" ht="15.6" x14ac:dyDescent="0.3">
      <c r="A686" t="s">
        <v>68</v>
      </c>
      <c r="B686" t="s">
        <v>69</v>
      </c>
      <c r="D686" t="s">
        <v>70</v>
      </c>
      <c r="E686">
        <v>219</v>
      </c>
      <c r="F686">
        <v>700</v>
      </c>
      <c r="G686" s="1">
        <v>0.69</v>
      </c>
      <c r="H686">
        <v>4.4000000000000004</v>
      </c>
      <c r="J686" s="4">
        <v>426972</v>
      </c>
      <c r="K686" t="s">
        <v>5542</v>
      </c>
      <c r="L686" t="s">
        <v>5543</v>
      </c>
      <c r="M686" t="s">
        <v>5544</v>
      </c>
      <c r="N686" t="s">
        <v>5545</v>
      </c>
      <c r="O686" t="s">
        <v>71</v>
      </c>
      <c r="P686" t="s">
        <v>72</v>
      </c>
      <c r="Q686" t="s">
        <v>5546</v>
      </c>
      <c r="R686" t="s">
        <v>8824</v>
      </c>
    </row>
    <row r="687" spans="1:18" ht="15.6" x14ac:dyDescent="0.3">
      <c r="A687" t="s">
        <v>2417</v>
      </c>
      <c r="B687" t="s">
        <v>2418</v>
      </c>
      <c r="D687" t="s">
        <v>2419</v>
      </c>
      <c r="E687">
        <v>157</v>
      </c>
      <c r="F687">
        <v>160</v>
      </c>
      <c r="G687" s="1">
        <v>0.02</v>
      </c>
      <c r="H687">
        <v>4.5</v>
      </c>
      <c r="J687" s="4">
        <v>8618</v>
      </c>
      <c r="K687" t="s">
        <v>8825</v>
      </c>
      <c r="L687" t="s">
        <v>8826</v>
      </c>
      <c r="M687" t="s">
        <v>8827</v>
      </c>
      <c r="N687" t="s">
        <v>8828</v>
      </c>
      <c r="O687" t="s">
        <v>2420</v>
      </c>
      <c r="P687" t="s">
        <v>2421</v>
      </c>
      <c r="Q687" t="s">
        <v>8829</v>
      </c>
      <c r="R687" t="s">
        <v>8830</v>
      </c>
    </row>
    <row r="688" spans="1:18" ht="15.6" x14ac:dyDescent="0.3">
      <c r="A688" t="s">
        <v>1634</v>
      </c>
      <c r="B688" t="s">
        <v>1635</v>
      </c>
      <c r="D688" t="s">
        <v>1362</v>
      </c>
      <c r="E688">
        <v>369</v>
      </c>
      <c r="F688" s="2">
        <v>1600</v>
      </c>
      <c r="G688" s="1">
        <v>0.77</v>
      </c>
      <c r="H688">
        <v>4</v>
      </c>
      <c r="J688" s="4">
        <v>32625</v>
      </c>
      <c r="K688" t="s">
        <v>8831</v>
      </c>
      <c r="L688" t="s">
        <v>7662</v>
      </c>
      <c r="M688" t="s">
        <v>7663</v>
      </c>
      <c r="N688" t="s">
        <v>7664</v>
      </c>
      <c r="O688" t="s">
        <v>1636</v>
      </c>
      <c r="P688" t="s">
        <v>1637</v>
      </c>
      <c r="Q688" t="s">
        <v>8832</v>
      </c>
      <c r="R688" t="s">
        <v>8833</v>
      </c>
    </row>
    <row r="689" spans="1:18" ht="15.6" x14ac:dyDescent="0.3">
      <c r="A689" t="s">
        <v>2422</v>
      </c>
      <c r="B689" t="s">
        <v>2423</v>
      </c>
      <c r="D689" t="s">
        <v>2099</v>
      </c>
      <c r="E689">
        <v>599</v>
      </c>
      <c r="F689">
        <v>899</v>
      </c>
      <c r="G689" s="1">
        <v>0.33</v>
      </c>
      <c r="H689">
        <v>4</v>
      </c>
      <c r="J689" s="4">
        <v>4018</v>
      </c>
      <c r="K689" t="s">
        <v>8834</v>
      </c>
      <c r="L689" t="s">
        <v>8835</v>
      </c>
      <c r="M689" t="s">
        <v>8836</v>
      </c>
      <c r="N689" t="s">
        <v>8837</v>
      </c>
      <c r="O689" t="s">
        <v>2424</v>
      </c>
      <c r="P689" t="s">
        <v>2425</v>
      </c>
      <c r="Q689" t="s">
        <v>8838</v>
      </c>
      <c r="R689" t="s">
        <v>8839</v>
      </c>
    </row>
    <row r="690" spans="1:18" ht="15.6" x14ac:dyDescent="0.3">
      <c r="A690" t="s">
        <v>2426</v>
      </c>
      <c r="B690" t="s">
        <v>2427</v>
      </c>
      <c r="D690" t="s">
        <v>2428</v>
      </c>
      <c r="E690">
        <v>479</v>
      </c>
      <c r="F690">
        <v>599</v>
      </c>
      <c r="G690" s="1">
        <v>0.2</v>
      </c>
      <c r="H690">
        <v>4.3</v>
      </c>
      <c r="J690" s="4">
        <v>11687</v>
      </c>
      <c r="K690" t="s">
        <v>8840</v>
      </c>
      <c r="L690" t="s">
        <v>8841</v>
      </c>
      <c r="M690" t="s">
        <v>8842</v>
      </c>
      <c r="N690" t="s">
        <v>8843</v>
      </c>
      <c r="O690" t="s">
        <v>2429</v>
      </c>
      <c r="P690" t="s">
        <v>2430</v>
      </c>
      <c r="Q690" t="s">
        <v>8844</v>
      </c>
      <c r="R690" t="s">
        <v>8845</v>
      </c>
    </row>
    <row r="691" spans="1:18" ht="15.6" x14ac:dyDescent="0.3">
      <c r="A691" t="s">
        <v>73</v>
      </c>
      <c r="B691" t="s">
        <v>74</v>
      </c>
      <c r="D691" t="s">
        <v>14</v>
      </c>
      <c r="E691">
        <v>350</v>
      </c>
      <c r="F691">
        <v>899</v>
      </c>
      <c r="G691" s="1">
        <v>0.61</v>
      </c>
      <c r="H691">
        <v>4.2</v>
      </c>
      <c r="J691" s="4">
        <v>2262</v>
      </c>
      <c r="K691" t="s">
        <v>5548</v>
      </c>
      <c r="L691" t="s">
        <v>5549</v>
      </c>
      <c r="M691" t="s">
        <v>5550</v>
      </c>
      <c r="N691" t="s">
        <v>5551</v>
      </c>
      <c r="O691" t="s">
        <v>76</v>
      </c>
      <c r="P691" t="s">
        <v>77</v>
      </c>
      <c r="Q691" t="s">
        <v>5552</v>
      </c>
      <c r="R691" t="s">
        <v>8846</v>
      </c>
    </row>
    <row r="692" spans="1:18" ht="15.6" x14ac:dyDescent="0.3">
      <c r="A692" t="s">
        <v>2431</v>
      </c>
      <c r="B692" t="s">
        <v>2432</v>
      </c>
      <c r="D692" t="s">
        <v>1380</v>
      </c>
      <c r="E692" s="2">
        <v>1598</v>
      </c>
      <c r="F692" s="2">
        <v>2990</v>
      </c>
      <c r="G692" s="1">
        <v>0.47</v>
      </c>
      <c r="H692">
        <v>3.8</v>
      </c>
      <c r="J692" s="4">
        <v>11015</v>
      </c>
      <c r="K692" t="s">
        <v>8847</v>
      </c>
      <c r="L692" t="s">
        <v>8848</v>
      </c>
      <c r="M692" t="s">
        <v>8849</v>
      </c>
      <c r="N692" t="s">
        <v>8850</v>
      </c>
      <c r="O692" t="s">
        <v>2433</v>
      </c>
      <c r="P692" t="s">
        <v>2434</v>
      </c>
      <c r="Q692" t="s">
        <v>8851</v>
      </c>
      <c r="R692" t="s">
        <v>8852</v>
      </c>
    </row>
    <row r="693" spans="1:18" ht="15.6" x14ac:dyDescent="0.3">
      <c r="A693" t="s">
        <v>2435</v>
      </c>
      <c r="B693" t="s">
        <v>2436</v>
      </c>
      <c r="D693" t="s">
        <v>2437</v>
      </c>
      <c r="E693">
        <v>599</v>
      </c>
      <c r="F693">
        <v>899</v>
      </c>
      <c r="G693" s="1">
        <v>0.33</v>
      </c>
      <c r="H693">
        <v>4.3</v>
      </c>
      <c r="J693" s="4">
        <v>95116</v>
      </c>
      <c r="K693" t="s">
        <v>8853</v>
      </c>
      <c r="L693" t="s">
        <v>8854</v>
      </c>
      <c r="M693" t="s">
        <v>8855</v>
      </c>
      <c r="N693" t="s">
        <v>8856</v>
      </c>
      <c r="O693" t="s">
        <v>2438</v>
      </c>
      <c r="P693" t="s">
        <v>2439</v>
      </c>
      <c r="Q693" t="s">
        <v>8857</v>
      </c>
      <c r="R693" t="s">
        <v>8858</v>
      </c>
    </row>
    <row r="694" spans="1:18" ht="15.6" x14ac:dyDescent="0.3">
      <c r="A694" t="s">
        <v>78</v>
      </c>
      <c r="B694" t="s">
        <v>79</v>
      </c>
      <c r="D694" t="s">
        <v>14</v>
      </c>
      <c r="E694">
        <v>159</v>
      </c>
      <c r="F694">
        <v>399</v>
      </c>
      <c r="G694" s="1">
        <v>0.6</v>
      </c>
      <c r="H694">
        <v>4.0999999999999996</v>
      </c>
      <c r="J694" s="4">
        <v>4768</v>
      </c>
      <c r="K694" t="s">
        <v>5500</v>
      </c>
      <c r="L694" t="s">
        <v>5554</v>
      </c>
      <c r="M694" t="s">
        <v>5555</v>
      </c>
      <c r="N694" t="s">
        <v>5556</v>
      </c>
      <c r="O694" t="s">
        <v>81</v>
      </c>
      <c r="P694" t="s">
        <v>82</v>
      </c>
      <c r="Q694" t="s">
        <v>5557</v>
      </c>
      <c r="R694" t="s">
        <v>8859</v>
      </c>
    </row>
    <row r="695" spans="1:18" ht="15.6" x14ac:dyDescent="0.3">
      <c r="A695" t="s">
        <v>2440</v>
      </c>
      <c r="B695" t="s">
        <v>2441</v>
      </c>
      <c r="D695" t="s">
        <v>2094</v>
      </c>
      <c r="E695" s="2">
        <v>1299</v>
      </c>
      <c r="F695" s="2">
        <v>3000</v>
      </c>
      <c r="G695" s="1">
        <v>0.56999999999999995</v>
      </c>
      <c r="H695">
        <v>4.3</v>
      </c>
      <c r="J695" s="4">
        <v>23022</v>
      </c>
      <c r="K695" t="s">
        <v>8860</v>
      </c>
      <c r="L695" t="s">
        <v>8861</v>
      </c>
      <c r="M695" t="s">
        <v>8862</v>
      </c>
      <c r="N695" t="s">
        <v>8863</v>
      </c>
      <c r="O695" t="s">
        <v>2442</v>
      </c>
      <c r="P695" t="s">
        <v>2443</v>
      </c>
      <c r="Q695" t="s">
        <v>8864</v>
      </c>
      <c r="R695" t="s">
        <v>8865</v>
      </c>
    </row>
    <row r="696" spans="1:18" ht="15.6" x14ac:dyDescent="0.3">
      <c r="A696" t="s">
        <v>1673</v>
      </c>
      <c r="B696" t="s">
        <v>1674</v>
      </c>
      <c r="D696" t="s">
        <v>1329</v>
      </c>
      <c r="E696" s="2">
        <v>1599</v>
      </c>
      <c r="F696" s="2">
        <v>4999</v>
      </c>
      <c r="G696" s="1">
        <v>0.68</v>
      </c>
      <c r="H696">
        <v>4</v>
      </c>
      <c r="J696" s="4">
        <v>67951</v>
      </c>
      <c r="K696" t="s">
        <v>7715</v>
      </c>
      <c r="L696" t="s">
        <v>8866</v>
      </c>
      <c r="M696" t="s">
        <v>8867</v>
      </c>
      <c r="N696" t="s">
        <v>8868</v>
      </c>
      <c r="O696" t="s">
        <v>2444</v>
      </c>
      <c r="P696" t="s">
        <v>2445</v>
      </c>
      <c r="Q696" t="s">
        <v>8869</v>
      </c>
      <c r="R696" t="s">
        <v>8870</v>
      </c>
    </row>
    <row r="697" spans="1:18" ht="15.6" x14ac:dyDescent="0.3">
      <c r="A697" t="s">
        <v>2446</v>
      </c>
      <c r="B697" t="s">
        <v>2447</v>
      </c>
      <c r="C697" t="str">
        <f>_xlfn.TEXTBEFORE(B697, "Charger") &amp; "Charger Charging Cable"</f>
        <v>rts [2 Pack] Mini USB C Type C Adapter Plug, Type C Female to USB A Male Charger Charging Cable</v>
      </c>
      <c r="D697" t="s">
        <v>2449</v>
      </c>
      <c r="E697">
        <v>294</v>
      </c>
      <c r="F697" s="2">
        <v>4999</v>
      </c>
      <c r="G697" s="1">
        <v>0.94</v>
      </c>
      <c r="H697">
        <v>4.3</v>
      </c>
      <c r="J697" s="4">
        <v>4426</v>
      </c>
      <c r="K697" t="s">
        <v>8871</v>
      </c>
      <c r="L697" t="s">
        <v>8872</v>
      </c>
      <c r="M697" t="s">
        <v>8873</v>
      </c>
      <c r="N697" t="s">
        <v>8874</v>
      </c>
      <c r="O697" t="s">
        <v>2450</v>
      </c>
      <c r="P697" t="s">
        <v>2451</v>
      </c>
      <c r="Q697" t="s">
        <v>8875</v>
      </c>
      <c r="R697" t="s">
        <v>8876</v>
      </c>
    </row>
    <row r="698" spans="1:18" ht="15.6" x14ac:dyDescent="0.3">
      <c r="A698" t="s">
        <v>2452</v>
      </c>
      <c r="B698" t="s">
        <v>2453</v>
      </c>
      <c r="D698" t="s">
        <v>2265</v>
      </c>
      <c r="E698">
        <v>828</v>
      </c>
      <c r="F698">
        <v>861</v>
      </c>
      <c r="G698" s="1">
        <v>0.04</v>
      </c>
      <c r="H698">
        <v>4.2</v>
      </c>
      <c r="J698" s="4">
        <v>4567</v>
      </c>
      <c r="K698" t="s">
        <v>8877</v>
      </c>
      <c r="L698" t="s">
        <v>8878</v>
      </c>
      <c r="M698" t="s">
        <v>8879</v>
      </c>
      <c r="N698" t="s">
        <v>8880</v>
      </c>
      <c r="O698" t="s">
        <v>2454</v>
      </c>
      <c r="P698" t="s">
        <v>2455</v>
      </c>
      <c r="Q698" t="s">
        <v>8881</v>
      </c>
      <c r="R698" t="s">
        <v>8882</v>
      </c>
    </row>
    <row r="699" spans="1:18" ht="15.6" x14ac:dyDescent="0.3">
      <c r="A699" t="s">
        <v>2456</v>
      </c>
      <c r="B699" t="s">
        <v>2457</v>
      </c>
      <c r="D699" t="s">
        <v>1931</v>
      </c>
      <c r="E699">
        <v>745</v>
      </c>
      <c r="F699">
        <v>795</v>
      </c>
      <c r="G699" s="1">
        <v>0.06</v>
      </c>
      <c r="H699">
        <v>4</v>
      </c>
      <c r="J699" s="4">
        <v>13797</v>
      </c>
      <c r="K699" t="s">
        <v>8883</v>
      </c>
      <c r="L699" t="s">
        <v>8884</v>
      </c>
      <c r="M699" t="s">
        <v>8885</v>
      </c>
      <c r="N699" t="s">
        <v>8886</v>
      </c>
      <c r="O699" t="s">
        <v>2458</v>
      </c>
      <c r="P699" t="s">
        <v>2459</v>
      </c>
      <c r="Q699" t="s">
        <v>8887</v>
      </c>
      <c r="R699" t="s">
        <v>8888</v>
      </c>
    </row>
    <row r="700" spans="1:18" ht="15.6" x14ac:dyDescent="0.3">
      <c r="A700" t="s">
        <v>2460</v>
      </c>
      <c r="B700" t="s">
        <v>2461</v>
      </c>
      <c r="D700" t="s">
        <v>2462</v>
      </c>
      <c r="E700" s="2">
        <v>1549</v>
      </c>
      <c r="F700" s="2">
        <v>2495</v>
      </c>
      <c r="G700" s="1">
        <v>0.38</v>
      </c>
      <c r="H700">
        <v>4.4000000000000004</v>
      </c>
      <c r="J700" s="4">
        <v>15137</v>
      </c>
      <c r="K700" t="s">
        <v>8889</v>
      </c>
      <c r="L700" t="s">
        <v>8890</v>
      </c>
      <c r="M700" t="s">
        <v>8891</v>
      </c>
      <c r="N700" t="s">
        <v>8892</v>
      </c>
      <c r="O700" t="s">
        <v>2463</v>
      </c>
      <c r="P700" t="s">
        <v>2464</v>
      </c>
      <c r="Q700" t="s">
        <v>8893</v>
      </c>
      <c r="R700" t="s">
        <v>8894</v>
      </c>
    </row>
    <row r="701" spans="1:18" ht="15.6" x14ac:dyDescent="0.3">
      <c r="A701" t="s">
        <v>83</v>
      </c>
      <c r="B701" t="s">
        <v>84</v>
      </c>
      <c r="D701" t="s">
        <v>14</v>
      </c>
      <c r="E701">
        <v>349</v>
      </c>
      <c r="F701">
        <v>399</v>
      </c>
      <c r="G701" s="1">
        <v>0.13</v>
      </c>
      <c r="H701">
        <v>4.4000000000000004</v>
      </c>
      <c r="J701" s="4">
        <v>18757</v>
      </c>
      <c r="K701" t="s">
        <v>8895</v>
      </c>
      <c r="L701" t="s">
        <v>5560</v>
      </c>
      <c r="M701" t="s">
        <v>5561</v>
      </c>
      <c r="N701" t="s">
        <v>5562</v>
      </c>
      <c r="O701" t="s">
        <v>86</v>
      </c>
      <c r="P701" t="s">
        <v>1722</v>
      </c>
      <c r="Q701" t="s">
        <v>8896</v>
      </c>
      <c r="R701" t="s">
        <v>8897</v>
      </c>
    </row>
    <row r="702" spans="1:18" ht="15.6" x14ac:dyDescent="0.3">
      <c r="A702" t="s">
        <v>105</v>
      </c>
      <c r="B702" t="s">
        <v>106</v>
      </c>
      <c r="D702" t="s">
        <v>14</v>
      </c>
      <c r="E702">
        <v>970</v>
      </c>
      <c r="F702" s="2">
        <v>1799</v>
      </c>
      <c r="G702" s="1">
        <v>0.46</v>
      </c>
      <c r="H702">
        <v>4.5</v>
      </c>
      <c r="J702" s="4">
        <v>815</v>
      </c>
      <c r="K702" t="s">
        <v>5586</v>
      </c>
      <c r="L702" t="s">
        <v>5587</v>
      </c>
      <c r="M702" t="s">
        <v>5588</v>
      </c>
      <c r="N702" t="s">
        <v>5589</v>
      </c>
      <c r="O702" t="s">
        <v>108</v>
      </c>
      <c r="P702" t="s">
        <v>109</v>
      </c>
      <c r="Q702" t="s">
        <v>8898</v>
      </c>
      <c r="R702" t="s">
        <v>8899</v>
      </c>
    </row>
    <row r="703" spans="1:18" ht="15.6" x14ac:dyDescent="0.3">
      <c r="A703" t="s">
        <v>2465</v>
      </c>
      <c r="B703" t="s">
        <v>2466</v>
      </c>
      <c r="D703" t="s">
        <v>2249</v>
      </c>
      <c r="E703" s="2">
        <v>1469</v>
      </c>
      <c r="F703" s="2">
        <v>2499</v>
      </c>
      <c r="G703" s="1">
        <v>0.41</v>
      </c>
      <c r="H703">
        <v>4.2</v>
      </c>
      <c r="J703" s="4">
        <v>156638</v>
      </c>
      <c r="K703" t="s">
        <v>8900</v>
      </c>
      <c r="L703" t="s">
        <v>8901</v>
      </c>
      <c r="M703" t="s">
        <v>8902</v>
      </c>
      <c r="N703" t="s">
        <v>8903</v>
      </c>
      <c r="O703" t="s">
        <v>2467</v>
      </c>
      <c r="P703" t="s">
        <v>2468</v>
      </c>
      <c r="Q703" t="s">
        <v>8904</v>
      </c>
      <c r="R703" t="s">
        <v>8905</v>
      </c>
    </row>
    <row r="704" spans="1:18" ht="15.6" x14ac:dyDescent="0.3">
      <c r="A704" t="s">
        <v>2469</v>
      </c>
      <c r="B704" t="s">
        <v>2470</v>
      </c>
      <c r="D704" t="s">
        <v>2471</v>
      </c>
      <c r="E704">
        <v>198</v>
      </c>
      <c r="F704">
        <v>800</v>
      </c>
      <c r="G704" s="1">
        <v>0.75</v>
      </c>
      <c r="H704">
        <v>4.0999999999999996</v>
      </c>
      <c r="J704" s="4">
        <v>9344</v>
      </c>
      <c r="K704" t="s">
        <v>8906</v>
      </c>
      <c r="L704" t="s">
        <v>8907</v>
      </c>
      <c r="M704" t="s">
        <v>8908</v>
      </c>
      <c r="N704" t="s">
        <v>8909</v>
      </c>
      <c r="O704" t="s">
        <v>2472</v>
      </c>
      <c r="P704" t="s">
        <v>2473</v>
      </c>
      <c r="Q704" t="s">
        <v>8910</v>
      </c>
      <c r="R704" t="s">
        <v>8911</v>
      </c>
    </row>
    <row r="705" spans="1:18" ht="15.6" x14ac:dyDescent="0.3">
      <c r="A705" t="s">
        <v>2474</v>
      </c>
      <c r="B705" t="s">
        <v>2475</v>
      </c>
      <c r="D705" t="s">
        <v>2476</v>
      </c>
      <c r="E705">
        <v>549</v>
      </c>
      <c r="F705">
        <v>549</v>
      </c>
      <c r="G705" s="1">
        <v>0</v>
      </c>
      <c r="H705">
        <v>4.5</v>
      </c>
      <c r="J705" s="4">
        <v>4875</v>
      </c>
      <c r="K705" t="s">
        <v>8912</v>
      </c>
      <c r="L705" t="s">
        <v>8913</v>
      </c>
      <c r="M705" t="s">
        <v>8914</v>
      </c>
      <c r="N705" t="s">
        <v>8915</v>
      </c>
      <c r="O705" t="s">
        <v>2477</v>
      </c>
      <c r="P705" t="s">
        <v>2478</v>
      </c>
      <c r="Q705" t="s">
        <v>8916</v>
      </c>
      <c r="R705" t="s">
        <v>8917</v>
      </c>
    </row>
    <row r="706" spans="1:18" ht="15.6" x14ac:dyDescent="0.3">
      <c r="A706" t="s">
        <v>1744</v>
      </c>
      <c r="B706" t="s">
        <v>1745</v>
      </c>
      <c r="D706" t="s">
        <v>1329</v>
      </c>
      <c r="E706" s="2">
        <v>2999</v>
      </c>
      <c r="F706" s="2">
        <v>9999</v>
      </c>
      <c r="G706" s="1">
        <v>0.7</v>
      </c>
      <c r="H706">
        <v>4.2</v>
      </c>
      <c r="J706" s="4">
        <v>20881</v>
      </c>
      <c r="K706" t="s">
        <v>7821</v>
      </c>
      <c r="L706" t="s">
        <v>7822</v>
      </c>
      <c r="M706" t="s">
        <v>7823</v>
      </c>
      <c r="N706" t="s">
        <v>7824</v>
      </c>
      <c r="O706" t="s">
        <v>1746</v>
      </c>
      <c r="P706" t="s">
        <v>1747</v>
      </c>
      <c r="Q706" t="s">
        <v>8918</v>
      </c>
      <c r="R706" t="s">
        <v>8919</v>
      </c>
    </row>
    <row r="707" spans="1:18" ht="15.6" x14ac:dyDescent="0.3">
      <c r="A707" t="s">
        <v>2479</v>
      </c>
      <c r="B707" t="s">
        <v>2480</v>
      </c>
      <c r="D707" t="s">
        <v>1329</v>
      </c>
      <c r="E707" s="2">
        <v>12000</v>
      </c>
      <c r="F707" s="2">
        <v>29999</v>
      </c>
      <c r="G707" s="1">
        <v>0.6</v>
      </c>
      <c r="H707">
        <v>4.3</v>
      </c>
      <c r="J707" s="4">
        <v>4744</v>
      </c>
      <c r="K707" t="s">
        <v>8920</v>
      </c>
      <c r="L707" t="s">
        <v>8921</v>
      </c>
      <c r="M707" t="s">
        <v>8922</v>
      </c>
      <c r="N707" t="s">
        <v>8923</v>
      </c>
      <c r="O707" t="s">
        <v>2481</v>
      </c>
      <c r="P707" t="s">
        <v>2482</v>
      </c>
      <c r="Q707" t="s">
        <v>8924</v>
      </c>
      <c r="R707" t="s">
        <v>8925</v>
      </c>
    </row>
    <row r="708" spans="1:18" ht="15.6" x14ac:dyDescent="0.3">
      <c r="A708" t="s">
        <v>2483</v>
      </c>
      <c r="B708" t="s">
        <v>2484</v>
      </c>
      <c r="D708" t="s">
        <v>1380</v>
      </c>
      <c r="E708" s="2">
        <v>1299</v>
      </c>
      <c r="F708" s="2">
        <v>3499</v>
      </c>
      <c r="G708" s="1">
        <v>0.63</v>
      </c>
      <c r="H708">
        <v>3.9</v>
      </c>
      <c r="J708" s="4">
        <v>12452</v>
      </c>
      <c r="K708" t="s">
        <v>8926</v>
      </c>
      <c r="L708" t="s">
        <v>8927</v>
      </c>
      <c r="M708" t="s">
        <v>8928</v>
      </c>
      <c r="N708" t="s">
        <v>8929</v>
      </c>
      <c r="O708" t="s">
        <v>2485</v>
      </c>
      <c r="P708" t="s">
        <v>2486</v>
      </c>
      <c r="Q708" t="s">
        <v>8930</v>
      </c>
      <c r="R708" t="s">
        <v>8931</v>
      </c>
    </row>
    <row r="709" spans="1:18" ht="15.6" x14ac:dyDescent="0.3">
      <c r="A709" t="s">
        <v>2487</v>
      </c>
      <c r="B709" t="s">
        <v>2488</v>
      </c>
      <c r="D709" t="s">
        <v>2179</v>
      </c>
      <c r="E709">
        <v>269</v>
      </c>
      <c r="F709">
        <v>315</v>
      </c>
      <c r="G709" s="1">
        <v>0.15</v>
      </c>
      <c r="H709">
        <v>4.5</v>
      </c>
      <c r="J709" s="4">
        <v>17810</v>
      </c>
      <c r="K709" t="s">
        <v>8932</v>
      </c>
      <c r="L709" t="s">
        <v>8933</v>
      </c>
      <c r="M709" t="s">
        <v>8934</v>
      </c>
      <c r="N709" t="s">
        <v>8935</v>
      </c>
      <c r="O709" t="s">
        <v>2489</v>
      </c>
      <c r="P709" t="s">
        <v>2490</v>
      </c>
      <c r="Q709" t="s">
        <v>8936</v>
      </c>
      <c r="R709" t="s">
        <v>8937</v>
      </c>
    </row>
    <row r="710" spans="1:18" ht="15.6" x14ac:dyDescent="0.3">
      <c r="A710" t="s">
        <v>2491</v>
      </c>
      <c r="B710" t="s">
        <v>2492</v>
      </c>
      <c r="D710" t="s">
        <v>1380</v>
      </c>
      <c r="E710">
        <v>799</v>
      </c>
      <c r="F710" s="2">
        <v>1499</v>
      </c>
      <c r="G710" s="1">
        <v>0.47</v>
      </c>
      <c r="H710">
        <v>4.0999999999999996</v>
      </c>
      <c r="J710" s="4">
        <v>53648</v>
      </c>
      <c r="K710" t="s">
        <v>8938</v>
      </c>
      <c r="L710" t="s">
        <v>8939</v>
      </c>
      <c r="M710" t="s">
        <v>8940</v>
      </c>
      <c r="N710" t="s">
        <v>8941</v>
      </c>
      <c r="O710" t="s">
        <v>2493</v>
      </c>
      <c r="P710" t="s">
        <v>2494</v>
      </c>
      <c r="Q710" t="s">
        <v>8942</v>
      </c>
      <c r="R710" t="s">
        <v>8943</v>
      </c>
    </row>
    <row r="711" spans="1:18" ht="15.6" x14ac:dyDescent="0.3">
      <c r="A711" t="s">
        <v>2495</v>
      </c>
      <c r="B711" t="s">
        <v>2496</v>
      </c>
      <c r="D711" t="s">
        <v>2497</v>
      </c>
      <c r="E711" s="2">
        <v>6299</v>
      </c>
      <c r="F711" s="2">
        <v>13750</v>
      </c>
      <c r="G711" s="1">
        <v>0.54</v>
      </c>
      <c r="H711">
        <v>4.2</v>
      </c>
      <c r="J711" s="4">
        <v>2014</v>
      </c>
      <c r="K711" t="s">
        <v>8944</v>
      </c>
      <c r="L711" t="s">
        <v>8945</v>
      </c>
      <c r="M711" t="s">
        <v>8946</v>
      </c>
      <c r="N711" t="s">
        <v>8947</v>
      </c>
      <c r="O711" t="s">
        <v>2498</v>
      </c>
      <c r="P711" t="s">
        <v>2499</v>
      </c>
      <c r="Q711" t="s">
        <v>8948</v>
      </c>
      <c r="R711" t="s">
        <v>8949</v>
      </c>
    </row>
    <row r="712" spans="1:18" ht="15.6" x14ac:dyDescent="0.3">
      <c r="A712" t="s">
        <v>2500</v>
      </c>
      <c r="B712" t="s">
        <v>2501</v>
      </c>
      <c r="D712" t="s">
        <v>2502</v>
      </c>
      <c r="E712">
        <v>59</v>
      </c>
      <c r="F712">
        <v>59</v>
      </c>
      <c r="G712" s="1">
        <v>0</v>
      </c>
      <c r="H712">
        <v>3.8</v>
      </c>
      <c r="J712" s="4">
        <v>5958</v>
      </c>
      <c r="K712" t="s">
        <v>8950</v>
      </c>
      <c r="L712" t="s">
        <v>8951</v>
      </c>
      <c r="M712" t="s">
        <v>8952</v>
      </c>
      <c r="N712" t="s">
        <v>8953</v>
      </c>
      <c r="O712" t="s">
        <v>2503</v>
      </c>
      <c r="P712" t="s">
        <v>2504</v>
      </c>
      <c r="Q712" t="s">
        <v>8954</v>
      </c>
      <c r="R712" t="s">
        <v>8955</v>
      </c>
    </row>
    <row r="713" spans="1:18" ht="15.6" x14ac:dyDescent="0.3">
      <c r="A713" t="s">
        <v>2505</v>
      </c>
      <c r="B713" t="s">
        <v>2506</v>
      </c>
      <c r="D713" t="s">
        <v>1397</v>
      </c>
      <c r="E713">
        <v>571</v>
      </c>
      <c r="F713">
        <v>999</v>
      </c>
      <c r="G713" s="1">
        <v>0.43</v>
      </c>
      <c r="H713">
        <v>4.3</v>
      </c>
      <c r="J713" s="4">
        <v>38221</v>
      </c>
      <c r="K713" t="s">
        <v>8956</v>
      </c>
      <c r="L713" t="s">
        <v>8957</v>
      </c>
      <c r="M713" t="s">
        <v>8958</v>
      </c>
      <c r="N713" t="s">
        <v>8959</v>
      </c>
      <c r="O713" t="s">
        <v>2507</v>
      </c>
      <c r="P713" t="s">
        <v>2508</v>
      </c>
      <c r="Q713" t="s">
        <v>8960</v>
      </c>
      <c r="R713" t="s">
        <v>8961</v>
      </c>
    </row>
    <row r="714" spans="1:18" ht="15.6" x14ac:dyDescent="0.3">
      <c r="A714" t="s">
        <v>2509</v>
      </c>
      <c r="B714" t="s">
        <v>2510</v>
      </c>
      <c r="D714" t="s">
        <v>2375</v>
      </c>
      <c r="E714">
        <v>549</v>
      </c>
      <c r="F714">
        <v>999</v>
      </c>
      <c r="G714" s="1">
        <v>0.45</v>
      </c>
      <c r="H714">
        <v>3.9</v>
      </c>
      <c r="J714" s="4">
        <v>64705</v>
      </c>
      <c r="K714" t="s">
        <v>8962</v>
      </c>
      <c r="L714" t="s">
        <v>8963</v>
      </c>
      <c r="M714" t="s">
        <v>8964</v>
      </c>
      <c r="N714" t="s">
        <v>8965</v>
      </c>
      <c r="O714" t="s">
        <v>2511</v>
      </c>
      <c r="P714" t="s">
        <v>2512</v>
      </c>
      <c r="Q714" t="s">
        <v>8966</v>
      </c>
      <c r="R714" t="s">
        <v>8967</v>
      </c>
    </row>
    <row r="715" spans="1:18" ht="15.6" x14ac:dyDescent="0.3">
      <c r="A715" t="s">
        <v>1705</v>
      </c>
      <c r="B715" t="s">
        <v>1706</v>
      </c>
      <c r="D715" t="s">
        <v>1707</v>
      </c>
      <c r="E715" s="2">
        <v>2099</v>
      </c>
      <c r="F715" s="2">
        <v>5999</v>
      </c>
      <c r="G715" s="1">
        <v>0.65</v>
      </c>
      <c r="H715">
        <v>4.3</v>
      </c>
      <c r="J715" s="4">
        <v>17129</v>
      </c>
      <c r="K715" t="s">
        <v>7762</v>
      </c>
      <c r="L715" t="s">
        <v>7763</v>
      </c>
      <c r="M715" t="s">
        <v>7764</v>
      </c>
      <c r="N715" t="s">
        <v>7765</v>
      </c>
      <c r="O715" t="s">
        <v>1708</v>
      </c>
      <c r="P715" t="s">
        <v>1709</v>
      </c>
      <c r="Q715" t="s">
        <v>8968</v>
      </c>
      <c r="R715" t="s">
        <v>8969</v>
      </c>
    </row>
    <row r="716" spans="1:18" ht="15.6" x14ac:dyDescent="0.3">
      <c r="A716" t="s">
        <v>101</v>
      </c>
      <c r="B716" t="s">
        <v>102</v>
      </c>
      <c r="D716" t="s">
        <v>90</v>
      </c>
      <c r="E716" s="2">
        <v>13490</v>
      </c>
      <c r="F716" s="2">
        <v>21990</v>
      </c>
      <c r="G716" s="1">
        <v>0.39</v>
      </c>
      <c r="H716">
        <v>4.3</v>
      </c>
      <c r="J716" s="4">
        <v>11976</v>
      </c>
      <c r="K716" t="s">
        <v>5580</v>
      </c>
      <c r="L716" t="s">
        <v>5581</v>
      </c>
      <c r="M716" t="s">
        <v>5582</v>
      </c>
      <c r="N716" t="s">
        <v>5583</v>
      </c>
      <c r="O716" t="s">
        <v>103</v>
      </c>
      <c r="P716" t="s">
        <v>104</v>
      </c>
      <c r="Q716" t="s">
        <v>5584</v>
      </c>
      <c r="R716" t="s">
        <v>8970</v>
      </c>
    </row>
    <row r="717" spans="1:18" ht="15.6" x14ac:dyDescent="0.3">
      <c r="A717" t="s">
        <v>2513</v>
      </c>
      <c r="B717" t="s">
        <v>2514</v>
      </c>
      <c r="D717" t="s">
        <v>2202</v>
      </c>
      <c r="E717">
        <v>448</v>
      </c>
      <c r="F717">
        <v>699</v>
      </c>
      <c r="G717" s="1">
        <v>0.36</v>
      </c>
      <c r="H717">
        <v>3.9</v>
      </c>
      <c r="J717" s="4">
        <v>17348</v>
      </c>
      <c r="K717" t="s">
        <v>8971</v>
      </c>
      <c r="L717" t="s">
        <v>8972</v>
      </c>
      <c r="M717" t="s">
        <v>8973</v>
      </c>
      <c r="N717" t="s">
        <v>8974</v>
      </c>
      <c r="O717" t="s">
        <v>2515</v>
      </c>
      <c r="P717" t="s">
        <v>2516</v>
      </c>
      <c r="Q717" t="s">
        <v>8975</v>
      </c>
      <c r="R717" t="s">
        <v>8976</v>
      </c>
    </row>
    <row r="718" spans="1:18" ht="15.6" x14ac:dyDescent="0.3">
      <c r="A718" t="s">
        <v>2517</v>
      </c>
      <c r="B718" t="s">
        <v>2518</v>
      </c>
      <c r="D718" t="s">
        <v>1380</v>
      </c>
      <c r="E718" s="2">
        <v>1499</v>
      </c>
      <c r="F718" s="2">
        <v>2999</v>
      </c>
      <c r="G718" s="1">
        <v>0.5</v>
      </c>
      <c r="H718">
        <v>3.7</v>
      </c>
      <c r="J718" s="4">
        <v>87798</v>
      </c>
      <c r="K718" t="s">
        <v>8977</v>
      </c>
      <c r="L718" t="s">
        <v>8978</v>
      </c>
      <c r="M718" t="s">
        <v>8979</v>
      </c>
      <c r="N718" t="s">
        <v>8980</v>
      </c>
      <c r="O718" t="s">
        <v>2519</v>
      </c>
      <c r="P718" t="s">
        <v>2520</v>
      </c>
      <c r="Q718" t="s">
        <v>8981</v>
      </c>
      <c r="R718" t="s">
        <v>8982</v>
      </c>
    </row>
    <row r="719" spans="1:18" ht="15.6" x14ac:dyDescent="0.3">
      <c r="A719" t="s">
        <v>2521</v>
      </c>
      <c r="B719" t="s">
        <v>2522</v>
      </c>
      <c r="D719" t="s">
        <v>2523</v>
      </c>
      <c r="E719">
        <v>299</v>
      </c>
      <c r="F719">
        <v>499</v>
      </c>
      <c r="G719" s="1">
        <v>0.4</v>
      </c>
      <c r="H719">
        <v>4.2</v>
      </c>
      <c r="J719" s="4">
        <v>24432</v>
      </c>
      <c r="K719" t="s">
        <v>8983</v>
      </c>
      <c r="L719" t="s">
        <v>8984</v>
      </c>
      <c r="M719" t="s">
        <v>8985</v>
      </c>
      <c r="N719" t="s">
        <v>8986</v>
      </c>
      <c r="O719" t="s">
        <v>2524</v>
      </c>
      <c r="P719" t="s">
        <v>2525</v>
      </c>
      <c r="Q719" t="s">
        <v>8987</v>
      </c>
      <c r="R719" t="s">
        <v>8988</v>
      </c>
    </row>
    <row r="720" spans="1:18" ht="15.6" x14ac:dyDescent="0.3">
      <c r="A720" t="s">
        <v>2526</v>
      </c>
      <c r="B720" t="s">
        <v>2527</v>
      </c>
      <c r="D720" t="s">
        <v>2094</v>
      </c>
      <c r="E720">
        <v>579</v>
      </c>
      <c r="F720" s="2">
        <v>1400</v>
      </c>
      <c r="G720" s="1">
        <v>0.59</v>
      </c>
      <c r="H720">
        <v>4.3</v>
      </c>
      <c r="J720" s="4">
        <v>189104</v>
      </c>
      <c r="K720" t="s">
        <v>8989</v>
      </c>
      <c r="L720" t="s">
        <v>8990</v>
      </c>
      <c r="M720" t="s">
        <v>8991</v>
      </c>
      <c r="N720" t="s">
        <v>8992</v>
      </c>
      <c r="O720" t="s">
        <v>2528</v>
      </c>
      <c r="P720" t="s">
        <v>2529</v>
      </c>
      <c r="Q720" t="s">
        <v>8993</v>
      </c>
      <c r="R720" t="s">
        <v>8994</v>
      </c>
    </row>
    <row r="721" spans="1:18" ht="15.6" x14ac:dyDescent="0.3">
      <c r="A721" t="s">
        <v>2530</v>
      </c>
      <c r="B721" t="s">
        <v>2531</v>
      </c>
      <c r="D721" t="s">
        <v>2532</v>
      </c>
      <c r="E721" s="2">
        <v>2499</v>
      </c>
      <c r="F721" s="2">
        <v>3299</v>
      </c>
      <c r="G721" s="1">
        <v>0.24</v>
      </c>
      <c r="H721">
        <v>4.2</v>
      </c>
      <c r="J721" s="4">
        <v>93112</v>
      </c>
      <c r="K721" t="s">
        <v>8995</v>
      </c>
      <c r="L721" t="s">
        <v>8996</v>
      </c>
      <c r="M721" t="s">
        <v>8997</v>
      </c>
      <c r="N721" t="s">
        <v>8998</v>
      </c>
      <c r="O721" t="s">
        <v>2533</v>
      </c>
      <c r="P721" t="s">
        <v>2534</v>
      </c>
      <c r="Q721" t="s">
        <v>8999</v>
      </c>
      <c r="R721" t="s">
        <v>9000</v>
      </c>
    </row>
    <row r="722" spans="1:18" ht="15.6" x14ac:dyDescent="0.3">
      <c r="A722" t="s">
        <v>2535</v>
      </c>
      <c r="B722" t="s">
        <v>2536</v>
      </c>
      <c r="D722" t="s">
        <v>1380</v>
      </c>
      <c r="E722" s="2">
        <v>1199</v>
      </c>
      <c r="F722" s="2">
        <v>5999</v>
      </c>
      <c r="G722" s="1">
        <v>0.8</v>
      </c>
      <c r="H722">
        <v>3.9</v>
      </c>
      <c r="J722" s="4">
        <v>47521</v>
      </c>
      <c r="K722" t="s">
        <v>9001</v>
      </c>
      <c r="L722" t="s">
        <v>9002</v>
      </c>
      <c r="M722" t="s">
        <v>9003</v>
      </c>
      <c r="N722" t="s">
        <v>9004</v>
      </c>
      <c r="O722" t="s">
        <v>2537</v>
      </c>
      <c r="P722" t="s">
        <v>2538</v>
      </c>
      <c r="Q722" t="s">
        <v>9005</v>
      </c>
      <c r="R722" t="s">
        <v>9006</v>
      </c>
    </row>
    <row r="723" spans="1:18" ht="15.6" x14ac:dyDescent="0.3">
      <c r="A723" t="s">
        <v>2539</v>
      </c>
      <c r="B723" t="s">
        <v>2540</v>
      </c>
      <c r="D723" t="s">
        <v>2428</v>
      </c>
      <c r="E723">
        <v>399</v>
      </c>
      <c r="F723">
        <v>499</v>
      </c>
      <c r="G723" s="1">
        <v>0.2</v>
      </c>
      <c r="H723">
        <v>4.3</v>
      </c>
      <c r="J723" s="4">
        <v>27201</v>
      </c>
      <c r="K723" t="s">
        <v>9007</v>
      </c>
      <c r="L723" t="s">
        <v>9008</v>
      </c>
      <c r="M723" t="s">
        <v>9009</v>
      </c>
      <c r="N723" t="s">
        <v>9010</v>
      </c>
      <c r="O723" t="s">
        <v>2541</v>
      </c>
      <c r="P723" t="s">
        <v>2542</v>
      </c>
      <c r="Q723" t="s">
        <v>9011</v>
      </c>
      <c r="R723" t="s">
        <v>9012</v>
      </c>
    </row>
    <row r="724" spans="1:18" ht="15.6" x14ac:dyDescent="0.3">
      <c r="A724" t="s">
        <v>110</v>
      </c>
      <c r="B724" t="s">
        <v>111</v>
      </c>
      <c r="D724" t="s">
        <v>70</v>
      </c>
      <c r="E724">
        <v>279</v>
      </c>
      <c r="F724">
        <v>499</v>
      </c>
      <c r="G724" s="1">
        <v>0.44</v>
      </c>
      <c r="H724">
        <v>3.7</v>
      </c>
      <c r="J724" s="4">
        <v>10962</v>
      </c>
      <c r="K724" t="s">
        <v>5592</v>
      </c>
      <c r="L724" t="s">
        <v>5593</v>
      </c>
      <c r="M724" t="s">
        <v>5594</v>
      </c>
      <c r="N724" t="s">
        <v>5595</v>
      </c>
      <c r="O724" t="s">
        <v>112</v>
      </c>
      <c r="P724" t="s">
        <v>113</v>
      </c>
      <c r="Q724" t="s">
        <v>9013</v>
      </c>
      <c r="R724" t="s">
        <v>9014</v>
      </c>
    </row>
    <row r="725" spans="1:18" ht="15.6" x14ac:dyDescent="0.3">
      <c r="A725" t="s">
        <v>114</v>
      </c>
      <c r="B725" t="s">
        <v>115</v>
      </c>
      <c r="D725" t="s">
        <v>90</v>
      </c>
      <c r="E725" s="2">
        <v>13490</v>
      </c>
      <c r="F725" s="2">
        <v>22900</v>
      </c>
      <c r="G725" s="1">
        <v>0.41</v>
      </c>
      <c r="H725">
        <v>4.3</v>
      </c>
      <c r="J725" s="4">
        <v>16299</v>
      </c>
      <c r="K725" t="s">
        <v>5598</v>
      </c>
      <c r="L725" t="s">
        <v>5599</v>
      </c>
      <c r="M725" t="s">
        <v>5600</v>
      </c>
      <c r="N725" t="s">
        <v>5601</v>
      </c>
      <c r="O725" t="s">
        <v>116</v>
      </c>
      <c r="P725" t="s">
        <v>117</v>
      </c>
      <c r="Q725" t="s">
        <v>9015</v>
      </c>
      <c r="R725" t="s">
        <v>9016</v>
      </c>
    </row>
    <row r="726" spans="1:18" ht="15.6" x14ac:dyDescent="0.3">
      <c r="A726" t="s">
        <v>2543</v>
      </c>
      <c r="B726" t="s">
        <v>2544</v>
      </c>
      <c r="D726" t="s">
        <v>2099</v>
      </c>
      <c r="E726">
        <v>279</v>
      </c>
      <c r="F726">
        <v>375</v>
      </c>
      <c r="G726" s="1">
        <v>0.26</v>
      </c>
      <c r="H726">
        <v>4.3</v>
      </c>
      <c r="J726" s="4">
        <v>31534</v>
      </c>
      <c r="K726" t="s">
        <v>9017</v>
      </c>
      <c r="L726" t="s">
        <v>9018</v>
      </c>
      <c r="M726" t="s">
        <v>9019</v>
      </c>
      <c r="N726" t="s">
        <v>9020</v>
      </c>
      <c r="O726" t="s">
        <v>2545</v>
      </c>
      <c r="P726" t="s">
        <v>2546</v>
      </c>
      <c r="Q726" t="s">
        <v>9021</v>
      </c>
      <c r="R726" t="s">
        <v>9022</v>
      </c>
    </row>
    <row r="727" spans="1:18" ht="15.6" x14ac:dyDescent="0.3">
      <c r="A727" t="s">
        <v>2547</v>
      </c>
      <c r="B727" t="s">
        <v>2548</v>
      </c>
      <c r="D727" t="s">
        <v>1329</v>
      </c>
      <c r="E727" s="2">
        <v>2499</v>
      </c>
      <c r="F727" s="2">
        <v>4999</v>
      </c>
      <c r="G727" s="1">
        <v>0.5</v>
      </c>
      <c r="H727">
        <v>3.9</v>
      </c>
      <c r="J727" s="4">
        <v>7571</v>
      </c>
      <c r="K727" t="s">
        <v>9023</v>
      </c>
      <c r="L727" t="s">
        <v>7897</v>
      </c>
      <c r="M727" t="s">
        <v>7898</v>
      </c>
      <c r="N727" t="s">
        <v>7899</v>
      </c>
      <c r="O727" t="s">
        <v>1797</v>
      </c>
      <c r="P727" t="s">
        <v>1798</v>
      </c>
      <c r="Q727" t="s">
        <v>9024</v>
      </c>
      <c r="R727" t="s">
        <v>9025</v>
      </c>
    </row>
    <row r="728" spans="1:18" ht="15.6" x14ac:dyDescent="0.3">
      <c r="A728" t="s">
        <v>2549</v>
      </c>
      <c r="B728" t="s">
        <v>2550</v>
      </c>
      <c r="D728" t="s">
        <v>2419</v>
      </c>
      <c r="E728">
        <v>137</v>
      </c>
      <c r="F728">
        <v>160</v>
      </c>
      <c r="G728" s="1">
        <v>0.14000000000000001</v>
      </c>
      <c r="H728">
        <v>4.4000000000000004</v>
      </c>
      <c r="J728" s="4">
        <v>6537</v>
      </c>
      <c r="K728" t="s">
        <v>9026</v>
      </c>
      <c r="L728" t="s">
        <v>9027</v>
      </c>
      <c r="M728" t="s">
        <v>9028</v>
      </c>
      <c r="N728" t="s">
        <v>9029</v>
      </c>
      <c r="O728" t="s">
        <v>2551</v>
      </c>
      <c r="P728" t="s">
        <v>2552</v>
      </c>
      <c r="Q728" t="s">
        <v>9030</v>
      </c>
      <c r="R728" t="s">
        <v>9031</v>
      </c>
    </row>
    <row r="729" spans="1:18" ht="15.6" x14ac:dyDescent="0.3">
      <c r="A729" t="s">
        <v>118</v>
      </c>
      <c r="B729" t="s">
        <v>119</v>
      </c>
      <c r="D729" t="s">
        <v>14</v>
      </c>
      <c r="E729">
        <v>59</v>
      </c>
      <c r="F729">
        <v>199</v>
      </c>
      <c r="G729" s="1">
        <v>0.7</v>
      </c>
      <c r="H729">
        <v>4</v>
      </c>
      <c r="J729" s="4">
        <v>9377</v>
      </c>
      <c r="K729" t="s">
        <v>5604</v>
      </c>
      <c r="L729" t="s">
        <v>5605</v>
      </c>
      <c r="M729" t="s">
        <v>5606</v>
      </c>
      <c r="N729" t="s">
        <v>5607</v>
      </c>
      <c r="O729" t="s">
        <v>121</v>
      </c>
      <c r="P729" t="s">
        <v>122</v>
      </c>
      <c r="Q729" t="s">
        <v>5608</v>
      </c>
      <c r="R729" t="s">
        <v>9032</v>
      </c>
    </row>
    <row r="730" spans="1:18" ht="15.6" x14ac:dyDescent="0.3">
      <c r="A730" t="s">
        <v>2553</v>
      </c>
      <c r="B730" t="s">
        <v>2554</v>
      </c>
      <c r="C730" t="str">
        <f>_xlfn.TEXTBEFORE(B730, "Case") &amp; "Case"</f>
        <v>AirCase</v>
      </c>
      <c r="D730" t="s">
        <v>2313</v>
      </c>
      <c r="E730">
        <v>299</v>
      </c>
      <c r="F730">
        <v>499</v>
      </c>
      <c r="G730" s="1">
        <v>0.4</v>
      </c>
      <c r="H730">
        <v>4.5</v>
      </c>
      <c r="J730" s="4">
        <v>21010</v>
      </c>
      <c r="K730" t="s">
        <v>9033</v>
      </c>
      <c r="L730" t="s">
        <v>9034</v>
      </c>
      <c r="M730" t="s">
        <v>9035</v>
      </c>
      <c r="N730" t="s">
        <v>9036</v>
      </c>
      <c r="O730" t="s">
        <v>2556</v>
      </c>
      <c r="P730" t="s">
        <v>2557</v>
      </c>
      <c r="Q730" t="s">
        <v>9037</v>
      </c>
      <c r="R730" t="s">
        <v>9038</v>
      </c>
    </row>
    <row r="731" spans="1:18" ht="15.6" x14ac:dyDescent="0.3">
      <c r="A731" t="s">
        <v>2558</v>
      </c>
      <c r="B731" t="s">
        <v>2559</v>
      </c>
      <c r="D731" t="s">
        <v>1380</v>
      </c>
      <c r="E731" s="2">
        <v>1799</v>
      </c>
      <c r="F731" s="2">
        <v>3999</v>
      </c>
      <c r="G731" s="1">
        <v>0.55000000000000004</v>
      </c>
      <c r="H731">
        <v>3.9</v>
      </c>
      <c r="J731" s="4">
        <v>3517</v>
      </c>
      <c r="K731" t="s">
        <v>9039</v>
      </c>
      <c r="L731" t="s">
        <v>9040</v>
      </c>
      <c r="M731" t="s">
        <v>9041</v>
      </c>
      <c r="N731" t="s">
        <v>9042</v>
      </c>
      <c r="O731" t="s">
        <v>2560</v>
      </c>
      <c r="P731" t="s">
        <v>2561</v>
      </c>
      <c r="Q731" t="s">
        <v>9043</v>
      </c>
      <c r="R731" t="s">
        <v>9044</v>
      </c>
    </row>
    <row r="732" spans="1:18" ht="15.6" x14ac:dyDescent="0.3">
      <c r="A732" t="s">
        <v>2562</v>
      </c>
      <c r="B732" t="s">
        <v>2563</v>
      </c>
      <c r="D732" t="s">
        <v>2375</v>
      </c>
      <c r="E732" s="2">
        <v>1999</v>
      </c>
      <c r="F732" s="2">
        <v>2999</v>
      </c>
      <c r="G732" s="1">
        <v>0.33</v>
      </c>
      <c r="H732">
        <v>4.3</v>
      </c>
      <c r="J732" s="4">
        <v>63899</v>
      </c>
      <c r="K732" t="s">
        <v>9045</v>
      </c>
      <c r="L732" t="s">
        <v>9046</v>
      </c>
      <c r="M732" t="s">
        <v>9047</v>
      </c>
      <c r="N732" t="s">
        <v>9048</v>
      </c>
      <c r="O732" t="s">
        <v>2564</v>
      </c>
      <c r="P732" t="s">
        <v>2565</v>
      </c>
      <c r="Q732" t="s">
        <v>9049</v>
      </c>
      <c r="R732" t="s">
        <v>9050</v>
      </c>
    </row>
    <row r="733" spans="1:18" ht="15.6" x14ac:dyDescent="0.3">
      <c r="A733" t="s">
        <v>127</v>
      </c>
      <c r="B733" t="s">
        <v>128</v>
      </c>
      <c r="D733" t="s">
        <v>70</v>
      </c>
      <c r="E733">
        <v>199</v>
      </c>
      <c r="F733">
        <v>699</v>
      </c>
      <c r="G733" s="1">
        <v>0.72</v>
      </c>
      <c r="H733">
        <v>4.2</v>
      </c>
      <c r="J733" s="4">
        <v>12153</v>
      </c>
      <c r="K733" t="s">
        <v>5616</v>
      </c>
      <c r="L733" t="s">
        <v>5617</v>
      </c>
      <c r="M733" t="s">
        <v>5618</v>
      </c>
      <c r="N733" t="s">
        <v>5619</v>
      </c>
      <c r="O733" t="s">
        <v>129</v>
      </c>
      <c r="P733" t="s">
        <v>130</v>
      </c>
      <c r="Q733" t="s">
        <v>5620</v>
      </c>
      <c r="R733" t="s">
        <v>9051</v>
      </c>
    </row>
    <row r="734" spans="1:18" ht="15.6" x14ac:dyDescent="0.3">
      <c r="A734" t="s">
        <v>2566</v>
      </c>
      <c r="B734" t="s">
        <v>2567</v>
      </c>
      <c r="D734" t="s">
        <v>2568</v>
      </c>
      <c r="E734">
        <v>399</v>
      </c>
      <c r="F734" s="2">
        <v>1499</v>
      </c>
      <c r="G734" s="1">
        <v>0.73</v>
      </c>
      <c r="H734">
        <v>4.0999999999999996</v>
      </c>
      <c r="J734" s="4">
        <v>5730</v>
      </c>
      <c r="K734" t="s">
        <v>9052</v>
      </c>
      <c r="L734" t="s">
        <v>9053</v>
      </c>
      <c r="M734" t="s">
        <v>9054</v>
      </c>
      <c r="N734" t="s">
        <v>9055</v>
      </c>
      <c r="O734" t="s">
        <v>2569</v>
      </c>
      <c r="P734" t="s">
        <v>2570</v>
      </c>
      <c r="Q734" t="s">
        <v>9056</v>
      </c>
      <c r="R734" t="s">
        <v>9057</v>
      </c>
    </row>
    <row r="735" spans="1:18" ht="15.6" x14ac:dyDescent="0.3">
      <c r="A735" t="s">
        <v>2571</v>
      </c>
      <c r="B735" t="s">
        <v>2572</v>
      </c>
      <c r="D735" t="s">
        <v>2573</v>
      </c>
      <c r="E735" s="2">
        <v>1699</v>
      </c>
      <c r="F735" s="2">
        <v>3999</v>
      </c>
      <c r="G735" s="1">
        <v>0.57999999999999996</v>
      </c>
      <c r="H735">
        <v>4.2</v>
      </c>
      <c r="J735" s="4">
        <v>25488</v>
      </c>
      <c r="K735" t="s">
        <v>9058</v>
      </c>
      <c r="L735" t="s">
        <v>9059</v>
      </c>
      <c r="M735" t="s">
        <v>9060</v>
      </c>
      <c r="N735" t="s">
        <v>9061</v>
      </c>
      <c r="O735" t="s">
        <v>2574</v>
      </c>
      <c r="P735" t="s">
        <v>2575</v>
      </c>
      <c r="Q735" t="s">
        <v>9062</v>
      </c>
      <c r="R735" t="s">
        <v>9063</v>
      </c>
    </row>
    <row r="736" spans="1:18" ht="15.6" x14ac:dyDescent="0.3">
      <c r="A736" t="s">
        <v>2576</v>
      </c>
      <c r="B736" t="s">
        <v>2577</v>
      </c>
      <c r="D736" t="s">
        <v>2099</v>
      </c>
      <c r="E736">
        <v>699</v>
      </c>
      <c r="F736">
        <v>995</v>
      </c>
      <c r="G736" s="1">
        <v>0.3</v>
      </c>
      <c r="H736">
        <v>4.5</v>
      </c>
      <c r="J736" s="4">
        <v>54405</v>
      </c>
      <c r="K736" t="s">
        <v>9064</v>
      </c>
      <c r="L736" t="s">
        <v>9065</v>
      </c>
      <c r="M736" t="s">
        <v>9066</v>
      </c>
      <c r="N736" t="s">
        <v>9067</v>
      </c>
      <c r="O736" t="s">
        <v>2578</v>
      </c>
      <c r="P736" t="s">
        <v>2579</v>
      </c>
      <c r="Q736" t="s">
        <v>9068</v>
      </c>
      <c r="R736" t="s">
        <v>9069</v>
      </c>
    </row>
    <row r="737" spans="1:18" ht="15.6" x14ac:dyDescent="0.3">
      <c r="A737" t="s">
        <v>1775</v>
      </c>
      <c r="B737" t="s">
        <v>1776</v>
      </c>
      <c r="D737" t="s">
        <v>1613</v>
      </c>
      <c r="E737">
        <v>95</v>
      </c>
      <c r="F737">
        <v>499</v>
      </c>
      <c r="G737" s="1">
        <v>0.81</v>
      </c>
      <c r="H737">
        <v>4.2</v>
      </c>
      <c r="J737" s="4">
        <v>1949</v>
      </c>
      <c r="K737" t="s">
        <v>7869</v>
      </c>
      <c r="L737" t="s">
        <v>7870</v>
      </c>
      <c r="M737" t="s">
        <v>7871</v>
      </c>
      <c r="N737" t="s">
        <v>7872</v>
      </c>
      <c r="O737" t="s">
        <v>1777</v>
      </c>
      <c r="P737" t="s">
        <v>1778</v>
      </c>
      <c r="Q737" t="s">
        <v>9070</v>
      </c>
      <c r="R737" t="s">
        <v>9071</v>
      </c>
    </row>
    <row r="738" spans="1:18" ht="15.6" x14ac:dyDescent="0.3">
      <c r="A738" t="s">
        <v>2580</v>
      </c>
      <c r="B738" t="s">
        <v>2581</v>
      </c>
      <c r="D738" t="s">
        <v>2344</v>
      </c>
      <c r="E738" s="2">
        <v>1149</v>
      </c>
      <c r="F738" s="2">
        <v>1699</v>
      </c>
      <c r="G738" s="1">
        <v>0.32</v>
      </c>
      <c r="H738">
        <v>4.2</v>
      </c>
      <c r="J738" s="4">
        <v>122478</v>
      </c>
      <c r="K738" t="s">
        <v>9072</v>
      </c>
      <c r="L738" t="s">
        <v>9073</v>
      </c>
      <c r="M738" t="s">
        <v>9074</v>
      </c>
      <c r="N738" t="s">
        <v>9075</v>
      </c>
      <c r="O738" t="s">
        <v>2582</v>
      </c>
      <c r="P738" t="s">
        <v>2583</v>
      </c>
      <c r="Q738" t="s">
        <v>9076</v>
      </c>
      <c r="R738" t="s">
        <v>9077</v>
      </c>
    </row>
    <row r="739" spans="1:18" ht="15.6" x14ac:dyDescent="0.3">
      <c r="A739" t="s">
        <v>2584</v>
      </c>
      <c r="B739" t="s">
        <v>2585</v>
      </c>
      <c r="D739" t="s">
        <v>2202</v>
      </c>
      <c r="E739" s="2">
        <v>1495</v>
      </c>
      <c r="F739" s="2">
        <v>1995</v>
      </c>
      <c r="G739" s="1">
        <v>0.25</v>
      </c>
      <c r="H739">
        <v>4.3</v>
      </c>
      <c r="J739" s="4">
        <v>7241</v>
      </c>
      <c r="K739" t="s">
        <v>9078</v>
      </c>
      <c r="L739" t="s">
        <v>9079</v>
      </c>
      <c r="M739" t="s">
        <v>9080</v>
      </c>
      <c r="N739" t="s">
        <v>9081</v>
      </c>
      <c r="O739" t="s">
        <v>2586</v>
      </c>
      <c r="P739" t="s">
        <v>2587</v>
      </c>
      <c r="Q739" t="s">
        <v>9082</v>
      </c>
      <c r="R739" t="s">
        <v>9083</v>
      </c>
    </row>
    <row r="740" spans="1:18" ht="15.6" x14ac:dyDescent="0.3">
      <c r="A740" t="s">
        <v>2588</v>
      </c>
      <c r="B740" t="s">
        <v>2589</v>
      </c>
      <c r="D740" t="s">
        <v>2114</v>
      </c>
      <c r="E740">
        <v>849</v>
      </c>
      <c r="F740" s="2">
        <v>4999</v>
      </c>
      <c r="G740" s="1">
        <v>0.83</v>
      </c>
      <c r="H740">
        <v>4</v>
      </c>
      <c r="J740" s="4">
        <v>20457</v>
      </c>
      <c r="K740" t="s">
        <v>9084</v>
      </c>
      <c r="L740" t="s">
        <v>9085</v>
      </c>
      <c r="M740" t="s">
        <v>9086</v>
      </c>
      <c r="N740" t="s">
        <v>9087</v>
      </c>
      <c r="O740" t="s">
        <v>2590</v>
      </c>
      <c r="P740" t="s">
        <v>2591</v>
      </c>
      <c r="Q740" t="s">
        <v>9088</v>
      </c>
      <c r="R740" t="s">
        <v>9089</v>
      </c>
    </row>
    <row r="741" spans="1:18" ht="15.6" x14ac:dyDescent="0.3">
      <c r="A741" t="s">
        <v>2592</v>
      </c>
      <c r="B741" t="s">
        <v>2593</v>
      </c>
      <c r="D741" t="s">
        <v>2594</v>
      </c>
      <c r="E741">
        <v>440</v>
      </c>
      <c r="F741">
        <v>440</v>
      </c>
      <c r="G741" s="1">
        <v>0</v>
      </c>
      <c r="H741">
        <v>4.5</v>
      </c>
      <c r="J741" s="4">
        <v>8610</v>
      </c>
      <c r="K741" t="s">
        <v>9090</v>
      </c>
      <c r="L741" t="s">
        <v>9091</v>
      </c>
      <c r="M741" t="s">
        <v>9092</v>
      </c>
      <c r="N741" t="s">
        <v>9093</v>
      </c>
      <c r="O741" t="s">
        <v>2595</v>
      </c>
      <c r="P741" t="s">
        <v>2596</v>
      </c>
      <c r="Q741" t="s">
        <v>9094</v>
      </c>
      <c r="R741" t="s">
        <v>9095</v>
      </c>
    </row>
    <row r="742" spans="1:18" ht="15.6" x14ac:dyDescent="0.3">
      <c r="A742" t="s">
        <v>1763</v>
      </c>
      <c r="B742" t="s">
        <v>1764</v>
      </c>
      <c r="D742" t="s">
        <v>1707</v>
      </c>
      <c r="E742">
        <v>349</v>
      </c>
      <c r="F742">
        <v>999</v>
      </c>
      <c r="G742" s="1">
        <v>0.65</v>
      </c>
      <c r="H742">
        <v>3.8</v>
      </c>
      <c r="J742" s="4">
        <v>16557</v>
      </c>
      <c r="K742" t="s">
        <v>7850</v>
      </c>
      <c r="L742" t="s">
        <v>7851</v>
      </c>
      <c r="M742" t="s">
        <v>7852</v>
      </c>
      <c r="N742" t="s">
        <v>7853</v>
      </c>
      <c r="O742" t="s">
        <v>1765</v>
      </c>
      <c r="P742" t="s">
        <v>1766</v>
      </c>
      <c r="Q742" t="s">
        <v>9096</v>
      </c>
      <c r="R742" t="s">
        <v>9097</v>
      </c>
    </row>
    <row r="743" spans="1:18" ht="15.6" x14ac:dyDescent="0.3">
      <c r="A743" t="s">
        <v>2597</v>
      </c>
      <c r="B743" t="s">
        <v>2598</v>
      </c>
      <c r="D743" t="s">
        <v>2114</v>
      </c>
      <c r="E743">
        <v>599</v>
      </c>
      <c r="F743" s="2">
        <v>3999</v>
      </c>
      <c r="G743" s="1">
        <v>0.85</v>
      </c>
      <c r="H743">
        <v>3.9</v>
      </c>
      <c r="J743" s="4">
        <v>1087</v>
      </c>
      <c r="K743" t="s">
        <v>9098</v>
      </c>
      <c r="L743" t="s">
        <v>9099</v>
      </c>
      <c r="M743" t="s">
        <v>9100</v>
      </c>
      <c r="N743" t="s">
        <v>9101</v>
      </c>
      <c r="O743" t="s">
        <v>2599</v>
      </c>
      <c r="P743" t="s">
        <v>2600</v>
      </c>
      <c r="Q743" t="s">
        <v>9102</v>
      </c>
      <c r="R743" t="s">
        <v>9103</v>
      </c>
    </row>
    <row r="744" spans="1:18" ht="15.6" x14ac:dyDescent="0.3">
      <c r="A744" t="s">
        <v>2601</v>
      </c>
      <c r="B744" t="s">
        <v>2602</v>
      </c>
      <c r="C744" t="str">
        <f>_xlfn.TEXTBEFORE(B744, "Charger") &amp; "Charger Charging Cable"</f>
        <v>Kanget [2 Pack] Type C Female to USB A Male Charger Charging Cable</v>
      </c>
      <c r="D744" t="s">
        <v>2449</v>
      </c>
      <c r="E744">
        <v>149</v>
      </c>
      <c r="F744">
        <v>399</v>
      </c>
      <c r="G744" s="1">
        <v>0.63</v>
      </c>
      <c r="H744">
        <v>4</v>
      </c>
      <c r="J744" s="4">
        <v>1540</v>
      </c>
      <c r="K744" t="s">
        <v>9104</v>
      </c>
      <c r="L744" t="s">
        <v>9105</v>
      </c>
      <c r="M744" t="s">
        <v>9106</v>
      </c>
      <c r="N744" t="s">
        <v>9107</v>
      </c>
      <c r="O744" t="s">
        <v>2604</v>
      </c>
      <c r="P744" t="s">
        <v>2605</v>
      </c>
      <c r="Q744" t="s">
        <v>9108</v>
      </c>
      <c r="R744" t="s">
        <v>9109</v>
      </c>
    </row>
    <row r="745" spans="1:18" ht="15.6" x14ac:dyDescent="0.3">
      <c r="A745" t="s">
        <v>2606</v>
      </c>
      <c r="B745" t="s">
        <v>2607</v>
      </c>
      <c r="C745" t="str">
        <f>_xlfn.TEXTBEFORE(B745, "Tablet") &amp; "Tablet"</f>
        <v>Amazon Basics Magic Slate 8.5-inch LCD Writing Tablet</v>
      </c>
      <c r="D745" t="s">
        <v>2105</v>
      </c>
      <c r="E745">
        <v>289</v>
      </c>
      <c r="F745">
        <v>999</v>
      </c>
      <c r="G745" s="1">
        <v>0.71</v>
      </c>
      <c r="H745">
        <v>4.0999999999999996</v>
      </c>
      <c r="J745" s="4">
        <v>401</v>
      </c>
      <c r="K745" t="s">
        <v>9110</v>
      </c>
      <c r="L745" t="s">
        <v>9111</v>
      </c>
      <c r="M745" t="s">
        <v>9112</v>
      </c>
      <c r="N745" t="s">
        <v>9113</v>
      </c>
      <c r="O745" t="s">
        <v>2609</v>
      </c>
      <c r="P745" t="s">
        <v>2610</v>
      </c>
      <c r="Q745" t="s">
        <v>9114</v>
      </c>
      <c r="R745" t="s">
        <v>9115</v>
      </c>
    </row>
    <row r="746" spans="1:18" ht="15.6" x14ac:dyDescent="0.3">
      <c r="A746" t="s">
        <v>2611</v>
      </c>
      <c r="B746" t="s">
        <v>2612</v>
      </c>
      <c r="D746" t="s">
        <v>2613</v>
      </c>
      <c r="E746">
        <v>179</v>
      </c>
      <c r="F746">
        <v>499</v>
      </c>
      <c r="G746" s="1">
        <v>0.64</v>
      </c>
      <c r="H746">
        <v>3.4</v>
      </c>
      <c r="J746" s="4">
        <v>9385</v>
      </c>
      <c r="K746" t="s">
        <v>9116</v>
      </c>
      <c r="L746" t="s">
        <v>9117</v>
      </c>
      <c r="M746" t="s">
        <v>9118</v>
      </c>
      <c r="N746" t="s">
        <v>9119</v>
      </c>
      <c r="O746" t="s">
        <v>2614</v>
      </c>
      <c r="P746" t="s">
        <v>2615</v>
      </c>
      <c r="Q746" t="s">
        <v>9120</v>
      </c>
      <c r="R746" t="s">
        <v>9121</v>
      </c>
    </row>
    <row r="747" spans="1:18" ht="15.6" x14ac:dyDescent="0.3">
      <c r="A747" t="s">
        <v>2616</v>
      </c>
      <c r="B747" t="s">
        <v>2617</v>
      </c>
      <c r="D747" t="s">
        <v>1329</v>
      </c>
      <c r="E747" s="2">
        <v>1499</v>
      </c>
      <c r="F747" s="2">
        <v>4999</v>
      </c>
      <c r="G747" s="1">
        <v>0.7</v>
      </c>
      <c r="H747">
        <v>4</v>
      </c>
      <c r="J747" s="4">
        <v>92588</v>
      </c>
      <c r="K747" t="s">
        <v>9122</v>
      </c>
      <c r="L747" t="s">
        <v>7973</v>
      </c>
      <c r="M747" t="s">
        <v>7974</v>
      </c>
      <c r="N747" t="s">
        <v>7975</v>
      </c>
      <c r="O747" t="s">
        <v>1848</v>
      </c>
      <c r="P747" t="s">
        <v>1849</v>
      </c>
      <c r="Q747" t="s">
        <v>9123</v>
      </c>
      <c r="R747" t="s">
        <v>9124</v>
      </c>
    </row>
    <row r="748" spans="1:18" ht="15.6" x14ac:dyDescent="0.3">
      <c r="A748" t="s">
        <v>2618</v>
      </c>
      <c r="B748" t="s">
        <v>2619</v>
      </c>
      <c r="D748" t="s">
        <v>1380</v>
      </c>
      <c r="E748">
        <v>399</v>
      </c>
      <c r="F748">
        <v>699</v>
      </c>
      <c r="G748" s="1">
        <v>0.43</v>
      </c>
      <c r="H748">
        <v>3.4</v>
      </c>
      <c r="J748" s="4">
        <v>3454</v>
      </c>
      <c r="K748" t="s">
        <v>9125</v>
      </c>
      <c r="L748" t="s">
        <v>9126</v>
      </c>
      <c r="M748" t="s">
        <v>9127</v>
      </c>
      <c r="N748" t="s">
        <v>9128</v>
      </c>
      <c r="O748" t="s">
        <v>2620</v>
      </c>
      <c r="P748" t="s">
        <v>2621</v>
      </c>
      <c r="Q748" t="s">
        <v>9129</v>
      </c>
      <c r="R748" t="s">
        <v>9130</v>
      </c>
    </row>
    <row r="749" spans="1:18" ht="15.6" x14ac:dyDescent="0.3">
      <c r="A749" t="s">
        <v>2622</v>
      </c>
      <c r="B749" t="s">
        <v>2623</v>
      </c>
      <c r="D749" t="s">
        <v>2296</v>
      </c>
      <c r="E749">
        <v>599</v>
      </c>
      <c r="F749">
        <v>799</v>
      </c>
      <c r="G749" s="1">
        <v>0.25</v>
      </c>
      <c r="H749">
        <v>4.3</v>
      </c>
      <c r="J749" s="4">
        <v>15790</v>
      </c>
      <c r="K749" t="s">
        <v>9131</v>
      </c>
      <c r="L749" t="s">
        <v>9132</v>
      </c>
      <c r="M749" t="s">
        <v>9133</v>
      </c>
      <c r="N749" t="s">
        <v>9134</v>
      </c>
      <c r="O749" t="s">
        <v>2624</v>
      </c>
      <c r="P749" t="s">
        <v>2625</v>
      </c>
      <c r="Q749" t="s">
        <v>9135</v>
      </c>
      <c r="R749" t="s">
        <v>9136</v>
      </c>
    </row>
    <row r="750" spans="1:18" ht="15.6" x14ac:dyDescent="0.3">
      <c r="A750" t="s">
        <v>2626</v>
      </c>
      <c r="B750" t="s">
        <v>2627</v>
      </c>
      <c r="C750" t="str">
        <f>_xlfn.TEXTBEFORE(B750, "Microphone") &amp; "Microphone"</f>
        <v>JBL Commercial CSLM20B Auxiliary Omnidirectional Lavalier Microphone</v>
      </c>
      <c r="D750" t="s">
        <v>2629</v>
      </c>
      <c r="E750">
        <v>949</v>
      </c>
      <c r="F750" s="2">
        <v>2000</v>
      </c>
      <c r="G750" s="1">
        <v>0.53</v>
      </c>
      <c r="H750">
        <v>3.9</v>
      </c>
      <c r="J750" s="4">
        <v>14969</v>
      </c>
      <c r="K750" t="s">
        <v>9137</v>
      </c>
      <c r="L750" t="s">
        <v>9138</v>
      </c>
      <c r="M750" t="s">
        <v>9139</v>
      </c>
      <c r="N750" t="s">
        <v>9140</v>
      </c>
      <c r="O750" t="s">
        <v>2630</v>
      </c>
      <c r="P750" t="s">
        <v>2631</v>
      </c>
      <c r="Q750" t="s">
        <v>9141</v>
      </c>
      <c r="R750" t="s">
        <v>9142</v>
      </c>
    </row>
    <row r="751" spans="1:18" ht="15.6" x14ac:dyDescent="0.3">
      <c r="A751" t="s">
        <v>2632</v>
      </c>
      <c r="B751" t="s">
        <v>2633</v>
      </c>
      <c r="D751" t="s">
        <v>1329</v>
      </c>
      <c r="E751" s="2">
        <v>2499</v>
      </c>
      <c r="F751" s="2">
        <v>9999</v>
      </c>
      <c r="G751" s="1">
        <v>0.75</v>
      </c>
      <c r="H751">
        <v>4.0999999999999996</v>
      </c>
      <c r="J751" s="4">
        <v>42139</v>
      </c>
      <c r="K751" t="s">
        <v>9143</v>
      </c>
      <c r="L751" t="s">
        <v>9144</v>
      </c>
      <c r="M751" t="s">
        <v>9145</v>
      </c>
      <c r="N751" t="s">
        <v>9146</v>
      </c>
      <c r="O751" t="s">
        <v>2634</v>
      </c>
      <c r="P751" t="s">
        <v>2635</v>
      </c>
      <c r="Q751" t="s">
        <v>9147</v>
      </c>
      <c r="R751" t="s">
        <v>9148</v>
      </c>
    </row>
    <row r="752" spans="1:18" ht="15.6" x14ac:dyDescent="0.3">
      <c r="A752" t="s">
        <v>2636</v>
      </c>
      <c r="B752" t="s">
        <v>2637</v>
      </c>
      <c r="D752" t="s">
        <v>2179</v>
      </c>
      <c r="E752">
        <v>159</v>
      </c>
      <c r="F752">
        <v>180</v>
      </c>
      <c r="G752" s="1">
        <v>0.12</v>
      </c>
      <c r="H752">
        <v>4.3</v>
      </c>
      <c r="J752" s="4">
        <v>989</v>
      </c>
      <c r="K752" t="s">
        <v>9149</v>
      </c>
      <c r="L752" t="s">
        <v>9150</v>
      </c>
      <c r="M752" t="s">
        <v>9151</v>
      </c>
      <c r="N752" t="s">
        <v>9152</v>
      </c>
      <c r="O752" t="s">
        <v>2638</v>
      </c>
      <c r="P752" t="s">
        <v>2639</v>
      </c>
      <c r="Q752" t="s">
        <v>9153</v>
      </c>
      <c r="R752" t="s">
        <v>9154</v>
      </c>
    </row>
    <row r="753" spans="1:18" ht="15.6" x14ac:dyDescent="0.3">
      <c r="A753" t="s">
        <v>2640</v>
      </c>
      <c r="B753" t="s">
        <v>2641</v>
      </c>
      <c r="D753" t="s">
        <v>1362</v>
      </c>
      <c r="E753" s="2">
        <v>1329</v>
      </c>
      <c r="F753" s="2">
        <v>2900</v>
      </c>
      <c r="G753" s="1">
        <v>0.54</v>
      </c>
      <c r="H753">
        <v>4.5</v>
      </c>
      <c r="J753" s="4">
        <v>19624</v>
      </c>
      <c r="K753" t="s">
        <v>9155</v>
      </c>
      <c r="L753" t="s">
        <v>9156</v>
      </c>
      <c r="M753" t="s">
        <v>9157</v>
      </c>
      <c r="N753" t="s">
        <v>9158</v>
      </c>
      <c r="O753" t="s">
        <v>2642</v>
      </c>
      <c r="P753" t="s">
        <v>2643</v>
      </c>
      <c r="Q753" t="s">
        <v>9159</v>
      </c>
      <c r="R753" t="s">
        <v>9160</v>
      </c>
    </row>
    <row r="754" spans="1:18" ht="15.6" x14ac:dyDescent="0.3">
      <c r="A754" t="s">
        <v>2644</v>
      </c>
      <c r="B754" t="s">
        <v>2645</v>
      </c>
      <c r="D754" t="s">
        <v>2613</v>
      </c>
      <c r="E754">
        <v>570</v>
      </c>
      <c r="F754">
        <v>999</v>
      </c>
      <c r="G754" s="1">
        <v>0.43</v>
      </c>
      <c r="H754">
        <v>4.2</v>
      </c>
      <c r="J754" s="4">
        <v>3201</v>
      </c>
      <c r="K754" t="s">
        <v>9161</v>
      </c>
      <c r="L754" t="s">
        <v>9162</v>
      </c>
      <c r="M754" t="s">
        <v>9163</v>
      </c>
      <c r="N754" t="s">
        <v>9164</v>
      </c>
      <c r="O754" t="s">
        <v>2646</v>
      </c>
      <c r="P754" t="s">
        <v>2647</v>
      </c>
      <c r="Q754" t="s">
        <v>9165</v>
      </c>
      <c r="R754" t="s">
        <v>9166</v>
      </c>
    </row>
    <row r="755" spans="1:18" ht="15.6" x14ac:dyDescent="0.3">
      <c r="A755" t="s">
        <v>2648</v>
      </c>
      <c r="B755" t="s">
        <v>2649</v>
      </c>
      <c r="D755" t="s">
        <v>2650</v>
      </c>
      <c r="E755">
        <v>899</v>
      </c>
      <c r="F755" s="2">
        <v>1999</v>
      </c>
      <c r="G755" s="1">
        <v>0.55000000000000004</v>
      </c>
      <c r="H755">
        <v>4.0999999999999996</v>
      </c>
      <c r="J755" s="4">
        <v>30469</v>
      </c>
      <c r="K755" t="s">
        <v>9167</v>
      </c>
      <c r="L755" t="s">
        <v>9168</v>
      </c>
      <c r="M755" t="s">
        <v>9169</v>
      </c>
      <c r="N755" t="s">
        <v>9170</v>
      </c>
      <c r="O755" t="s">
        <v>2651</v>
      </c>
      <c r="P755" t="s">
        <v>2652</v>
      </c>
      <c r="Q755" t="s">
        <v>9171</v>
      </c>
      <c r="R755" t="s">
        <v>9172</v>
      </c>
    </row>
    <row r="756" spans="1:18" ht="15.6" x14ac:dyDescent="0.3">
      <c r="A756" t="s">
        <v>2653</v>
      </c>
      <c r="B756" t="s">
        <v>2654</v>
      </c>
      <c r="D756" t="s">
        <v>2655</v>
      </c>
      <c r="E756">
        <v>449</v>
      </c>
      <c r="F756">
        <v>999</v>
      </c>
      <c r="G756" s="1">
        <v>0.55000000000000004</v>
      </c>
      <c r="H756">
        <v>4.4000000000000004</v>
      </c>
      <c r="J756" s="4">
        <v>9940</v>
      </c>
      <c r="K756" t="s">
        <v>9173</v>
      </c>
      <c r="L756" t="s">
        <v>9174</v>
      </c>
      <c r="M756" t="s">
        <v>9175</v>
      </c>
      <c r="N756" t="s">
        <v>9176</v>
      </c>
      <c r="O756" t="s">
        <v>2656</v>
      </c>
      <c r="P756" t="s">
        <v>2657</v>
      </c>
      <c r="Q756" t="s">
        <v>9177</v>
      </c>
      <c r="R756" t="s">
        <v>9178</v>
      </c>
    </row>
    <row r="757" spans="1:18" ht="15.6" x14ac:dyDescent="0.3">
      <c r="A757" t="s">
        <v>2658</v>
      </c>
      <c r="B757" t="s">
        <v>2659</v>
      </c>
      <c r="D757" t="s">
        <v>2660</v>
      </c>
      <c r="E757">
        <v>549</v>
      </c>
      <c r="F757">
        <v>999</v>
      </c>
      <c r="G757" s="1">
        <v>0.45</v>
      </c>
      <c r="H757">
        <v>4.3</v>
      </c>
      <c r="J757" s="4">
        <v>7758</v>
      </c>
      <c r="K757" t="s">
        <v>9179</v>
      </c>
      <c r="L757" t="s">
        <v>9180</v>
      </c>
      <c r="M757" t="s">
        <v>9181</v>
      </c>
      <c r="N757" t="s">
        <v>9182</v>
      </c>
      <c r="O757" t="s">
        <v>2661</v>
      </c>
      <c r="P757" t="s">
        <v>2662</v>
      </c>
      <c r="Q757" t="s">
        <v>9183</v>
      </c>
      <c r="R757" t="s">
        <v>9184</v>
      </c>
    </row>
    <row r="758" spans="1:18" ht="15.6" x14ac:dyDescent="0.3">
      <c r="A758" t="s">
        <v>2663</v>
      </c>
      <c r="B758" t="s">
        <v>2664</v>
      </c>
      <c r="D758" t="s">
        <v>2344</v>
      </c>
      <c r="E758" s="2">
        <v>1529</v>
      </c>
      <c r="F758" s="2">
        <v>2399</v>
      </c>
      <c r="G758" s="1">
        <v>0.36</v>
      </c>
      <c r="H758">
        <v>4.3</v>
      </c>
      <c r="J758" s="4">
        <v>68409</v>
      </c>
      <c r="K758" t="s">
        <v>9185</v>
      </c>
      <c r="L758" t="s">
        <v>9186</v>
      </c>
      <c r="M758" t="s">
        <v>9187</v>
      </c>
      <c r="N758" t="s">
        <v>9188</v>
      </c>
      <c r="O758" t="s">
        <v>2665</v>
      </c>
      <c r="P758" t="s">
        <v>2666</v>
      </c>
      <c r="Q758" t="s">
        <v>9189</v>
      </c>
      <c r="R758" t="s">
        <v>9190</v>
      </c>
    </row>
    <row r="759" spans="1:18" ht="15.6" x14ac:dyDescent="0.3">
      <c r="A759" t="s">
        <v>2667</v>
      </c>
      <c r="B759" t="s">
        <v>2668</v>
      </c>
      <c r="D759" t="s">
        <v>2669</v>
      </c>
      <c r="E759">
        <v>100</v>
      </c>
      <c r="F759">
        <v>100</v>
      </c>
      <c r="G759" s="1">
        <v>0</v>
      </c>
      <c r="H759">
        <v>4.3</v>
      </c>
      <c r="J759" s="4">
        <v>3095</v>
      </c>
      <c r="K759" t="s">
        <v>9191</v>
      </c>
      <c r="L759" t="s">
        <v>9192</v>
      </c>
      <c r="M759" t="s">
        <v>9193</v>
      </c>
      <c r="N759" t="s">
        <v>9194</v>
      </c>
      <c r="O759" t="s">
        <v>2670</v>
      </c>
      <c r="P759" t="s">
        <v>2671</v>
      </c>
      <c r="Q759" t="s">
        <v>9195</v>
      </c>
      <c r="R759" t="s">
        <v>9196</v>
      </c>
    </row>
    <row r="760" spans="1:18" ht="15.6" x14ac:dyDescent="0.3">
      <c r="A760" t="s">
        <v>2672</v>
      </c>
      <c r="B760" t="s">
        <v>2673</v>
      </c>
      <c r="D760" t="s">
        <v>2123</v>
      </c>
      <c r="E760">
        <v>299</v>
      </c>
      <c r="F760" s="2">
        <v>1499</v>
      </c>
      <c r="G760" s="1">
        <v>0.8</v>
      </c>
      <c r="H760">
        <v>4.2</v>
      </c>
      <c r="J760" s="4">
        <v>903</v>
      </c>
      <c r="K760" t="s">
        <v>9197</v>
      </c>
      <c r="L760" t="s">
        <v>9198</v>
      </c>
      <c r="M760" t="s">
        <v>9199</v>
      </c>
      <c r="N760" t="s">
        <v>9200</v>
      </c>
      <c r="O760" t="s">
        <v>2674</v>
      </c>
      <c r="P760" t="s">
        <v>2675</v>
      </c>
      <c r="Q760" t="s">
        <v>9201</v>
      </c>
      <c r="R760" t="s">
        <v>9202</v>
      </c>
    </row>
    <row r="761" spans="1:18" ht="15.6" x14ac:dyDescent="0.3">
      <c r="A761" t="s">
        <v>2676</v>
      </c>
      <c r="B761" t="s">
        <v>2677</v>
      </c>
      <c r="D761" t="s">
        <v>2202</v>
      </c>
      <c r="E761" s="2">
        <v>1295</v>
      </c>
      <c r="F761" s="2">
        <v>1795</v>
      </c>
      <c r="G761" s="1">
        <v>0.28000000000000003</v>
      </c>
      <c r="H761">
        <v>4.0999999999999996</v>
      </c>
      <c r="J761" s="4">
        <v>25771</v>
      </c>
      <c r="K761" t="s">
        <v>9203</v>
      </c>
      <c r="L761" t="s">
        <v>9204</v>
      </c>
      <c r="M761" t="s">
        <v>9205</v>
      </c>
      <c r="N761" t="s">
        <v>9206</v>
      </c>
      <c r="O761" t="s">
        <v>2678</v>
      </c>
      <c r="P761" t="s">
        <v>2679</v>
      </c>
      <c r="Q761" t="s">
        <v>9207</v>
      </c>
      <c r="R761" t="s">
        <v>9208</v>
      </c>
    </row>
    <row r="762" spans="1:18" ht="15.6" x14ac:dyDescent="0.3">
      <c r="A762" t="s">
        <v>2680</v>
      </c>
      <c r="B762" t="s">
        <v>2681</v>
      </c>
      <c r="D762" t="s">
        <v>1380</v>
      </c>
      <c r="E762">
        <v>699</v>
      </c>
      <c r="F762">
        <v>999</v>
      </c>
      <c r="G762" s="1">
        <v>0.3</v>
      </c>
      <c r="H762">
        <v>4.0999999999999996</v>
      </c>
      <c r="J762" s="4">
        <v>273189</v>
      </c>
      <c r="K762" t="s">
        <v>9209</v>
      </c>
      <c r="L762" t="s">
        <v>9210</v>
      </c>
      <c r="M762" t="s">
        <v>9211</v>
      </c>
      <c r="N762" t="s">
        <v>9212</v>
      </c>
      <c r="O762" t="s">
        <v>2682</v>
      </c>
      <c r="P762" t="s">
        <v>2683</v>
      </c>
      <c r="Q762" t="s">
        <v>9213</v>
      </c>
      <c r="R762" t="s">
        <v>9214</v>
      </c>
    </row>
    <row r="763" spans="1:18" ht="15.6" x14ac:dyDescent="0.3">
      <c r="A763" t="s">
        <v>2684</v>
      </c>
      <c r="B763" t="s">
        <v>2685</v>
      </c>
      <c r="D763" t="s">
        <v>2686</v>
      </c>
      <c r="E763">
        <v>252</v>
      </c>
      <c r="F763">
        <v>315</v>
      </c>
      <c r="G763" s="1">
        <v>0.2</v>
      </c>
      <c r="H763">
        <v>4.5</v>
      </c>
      <c r="J763" s="4">
        <v>3785</v>
      </c>
      <c r="K763" t="s">
        <v>9215</v>
      </c>
      <c r="L763" t="s">
        <v>9216</v>
      </c>
      <c r="M763" t="s">
        <v>9217</v>
      </c>
      <c r="N763" t="s">
        <v>9218</v>
      </c>
      <c r="O763" t="s">
        <v>2687</v>
      </c>
      <c r="P763" t="s">
        <v>2688</v>
      </c>
      <c r="Q763" t="s">
        <v>9219</v>
      </c>
      <c r="R763" t="s">
        <v>9220</v>
      </c>
    </row>
    <row r="764" spans="1:18" ht="15.6" x14ac:dyDescent="0.3">
      <c r="A764" t="s">
        <v>2689</v>
      </c>
      <c r="B764" t="s">
        <v>2690</v>
      </c>
      <c r="D764" t="s">
        <v>2179</v>
      </c>
      <c r="E764">
        <v>190</v>
      </c>
      <c r="F764">
        <v>220</v>
      </c>
      <c r="G764" s="1">
        <v>0.14000000000000001</v>
      </c>
      <c r="H764">
        <v>4.4000000000000004</v>
      </c>
      <c r="J764" s="4">
        <v>2866</v>
      </c>
      <c r="K764" t="s">
        <v>9221</v>
      </c>
      <c r="L764" t="s">
        <v>9222</v>
      </c>
      <c r="M764" t="s">
        <v>9223</v>
      </c>
      <c r="N764" t="s">
        <v>9224</v>
      </c>
      <c r="O764" t="s">
        <v>2691</v>
      </c>
      <c r="P764" t="s">
        <v>2692</v>
      </c>
      <c r="Q764" t="s">
        <v>9225</v>
      </c>
      <c r="R764" t="s">
        <v>9226</v>
      </c>
    </row>
    <row r="765" spans="1:18" ht="15.6" x14ac:dyDescent="0.3">
      <c r="A765" t="s">
        <v>2693</v>
      </c>
      <c r="B765" t="s">
        <v>2694</v>
      </c>
      <c r="D765" t="s">
        <v>2202</v>
      </c>
      <c r="E765" s="2">
        <v>1299</v>
      </c>
      <c r="F765" s="2">
        <v>1599</v>
      </c>
      <c r="G765" s="1">
        <v>0.19</v>
      </c>
      <c r="H765">
        <v>4.3</v>
      </c>
      <c r="J765" s="4">
        <v>27223</v>
      </c>
      <c r="K765" t="s">
        <v>9227</v>
      </c>
      <c r="L765" t="s">
        <v>9228</v>
      </c>
      <c r="M765" t="s">
        <v>9229</v>
      </c>
      <c r="N765" t="s">
        <v>9230</v>
      </c>
      <c r="O765" t="s">
        <v>2695</v>
      </c>
      <c r="P765" t="s">
        <v>2696</v>
      </c>
      <c r="Q765" t="s">
        <v>9231</v>
      </c>
      <c r="R765" t="s">
        <v>9232</v>
      </c>
    </row>
    <row r="766" spans="1:18" ht="15.6" x14ac:dyDescent="0.3">
      <c r="A766" t="s">
        <v>2697</v>
      </c>
      <c r="B766" t="s">
        <v>2698</v>
      </c>
      <c r="D766" t="s">
        <v>2094</v>
      </c>
      <c r="E766">
        <v>729</v>
      </c>
      <c r="F766" s="2">
        <v>1650</v>
      </c>
      <c r="G766" s="1">
        <v>0.56000000000000005</v>
      </c>
      <c r="H766">
        <v>4.3</v>
      </c>
      <c r="J766" s="4">
        <v>82356</v>
      </c>
      <c r="K766" t="s">
        <v>9233</v>
      </c>
      <c r="L766" t="s">
        <v>9234</v>
      </c>
      <c r="M766" t="s">
        <v>9235</v>
      </c>
      <c r="N766" t="s">
        <v>9236</v>
      </c>
      <c r="O766" t="s">
        <v>2699</v>
      </c>
      <c r="P766" t="s">
        <v>2700</v>
      </c>
      <c r="Q766" t="s">
        <v>9237</v>
      </c>
      <c r="R766" t="s">
        <v>9238</v>
      </c>
    </row>
    <row r="767" spans="1:18" ht="15.6" x14ac:dyDescent="0.3">
      <c r="A767" t="s">
        <v>2701</v>
      </c>
      <c r="B767" t="s">
        <v>2702</v>
      </c>
      <c r="D767" t="s">
        <v>2703</v>
      </c>
      <c r="E767">
        <v>480</v>
      </c>
      <c r="F767">
        <v>600</v>
      </c>
      <c r="G767" s="1">
        <v>0.2</v>
      </c>
      <c r="H767">
        <v>4.3</v>
      </c>
      <c r="J767" s="4">
        <v>5719</v>
      </c>
      <c r="K767" t="s">
        <v>9239</v>
      </c>
      <c r="L767" t="s">
        <v>9240</v>
      </c>
      <c r="M767" t="s">
        <v>9241</v>
      </c>
      <c r="N767" t="s">
        <v>9242</v>
      </c>
      <c r="O767" t="s">
        <v>2704</v>
      </c>
      <c r="P767" t="s">
        <v>2705</v>
      </c>
      <c r="Q767" t="s">
        <v>9243</v>
      </c>
      <c r="R767" t="s">
        <v>9244</v>
      </c>
    </row>
    <row r="768" spans="1:18" ht="15.6" x14ac:dyDescent="0.3">
      <c r="A768" t="s">
        <v>1809</v>
      </c>
      <c r="B768" t="s">
        <v>1810</v>
      </c>
      <c r="D768" t="s">
        <v>1329</v>
      </c>
      <c r="E768" s="2">
        <v>1799</v>
      </c>
      <c r="F768" s="2">
        <v>6990</v>
      </c>
      <c r="G768" s="1">
        <v>0.74</v>
      </c>
      <c r="H768">
        <v>4</v>
      </c>
      <c r="J768" s="4">
        <v>26880</v>
      </c>
      <c r="K768" t="s">
        <v>7917</v>
      </c>
      <c r="L768" t="s">
        <v>7918</v>
      </c>
      <c r="M768" t="s">
        <v>7919</v>
      </c>
      <c r="N768" t="s">
        <v>7920</v>
      </c>
      <c r="O768" t="s">
        <v>1811</v>
      </c>
      <c r="P768" t="s">
        <v>2706</v>
      </c>
      <c r="Q768" t="s">
        <v>9245</v>
      </c>
      <c r="R768" t="s">
        <v>9246</v>
      </c>
    </row>
    <row r="769" spans="1:18" ht="15.6" x14ac:dyDescent="0.3">
      <c r="A769" t="s">
        <v>2707</v>
      </c>
      <c r="B769" t="s">
        <v>2708</v>
      </c>
      <c r="D769" t="s">
        <v>2114</v>
      </c>
      <c r="E769">
        <v>999</v>
      </c>
      <c r="F769" s="2">
        <v>2499</v>
      </c>
      <c r="G769" s="1">
        <v>0.6</v>
      </c>
      <c r="H769">
        <v>4.3</v>
      </c>
      <c r="J769" s="4">
        <v>1690</v>
      </c>
      <c r="K769" t="s">
        <v>9247</v>
      </c>
      <c r="L769" t="s">
        <v>9248</v>
      </c>
      <c r="M769" t="s">
        <v>9249</v>
      </c>
      <c r="N769" t="s">
        <v>9250</v>
      </c>
      <c r="O769" t="s">
        <v>2709</v>
      </c>
      <c r="P769" t="s">
        <v>2710</v>
      </c>
      <c r="Q769" t="s">
        <v>9251</v>
      </c>
      <c r="R769" t="s">
        <v>9252</v>
      </c>
    </row>
    <row r="770" spans="1:18" ht="15.6" x14ac:dyDescent="0.3">
      <c r="A770" t="s">
        <v>135</v>
      </c>
      <c r="B770" t="s">
        <v>136</v>
      </c>
      <c r="D770" t="s">
        <v>14</v>
      </c>
      <c r="E770">
        <v>299</v>
      </c>
      <c r="F770">
        <v>399</v>
      </c>
      <c r="G770" s="1">
        <v>0.25</v>
      </c>
      <c r="H770">
        <v>4</v>
      </c>
      <c r="J770" s="4">
        <v>2766</v>
      </c>
      <c r="K770" t="s">
        <v>5628</v>
      </c>
      <c r="L770" t="s">
        <v>5629</v>
      </c>
      <c r="M770" t="s">
        <v>5630</v>
      </c>
      <c r="N770" t="s">
        <v>5631</v>
      </c>
      <c r="O770" t="s">
        <v>138</v>
      </c>
      <c r="P770" t="s">
        <v>139</v>
      </c>
      <c r="Q770" t="s">
        <v>9253</v>
      </c>
      <c r="R770" t="s">
        <v>9254</v>
      </c>
    </row>
    <row r="771" spans="1:18" ht="15.6" x14ac:dyDescent="0.3">
      <c r="A771" t="s">
        <v>2711</v>
      </c>
      <c r="B771" t="s">
        <v>2712</v>
      </c>
      <c r="C771" t="str">
        <f>_xlfn.TEXTBEFORE(B771, "Cable") &amp; "Cable"</f>
        <v>Quantum RJ45 Ethernet Patch Cable</v>
      </c>
      <c r="D771" t="s">
        <v>2714</v>
      </c>
      <c r="E771">
        <v>238</v>
      </c>
      <c r="F771">
        <v>699</v>
      </c>
      <c r="G771" s="1">
        <v>0.66</v>
      </c>
      <c r="H771">
        <v>4.4000000000000004</v>
      </c>
      <c r="J771" s="4">
        <v>8372</v>
      </c>
      <c r="K771" t="s">
        <v>9255</v>
      </c>
      <c r="L771" t="s">
        <v>9256</v>
      </c>
      <c r="M771" t="s">
        <v>9257</v>
      </c>
      <c r="N771" t="s">
        <v>9258</v>
      </c>
      <c r="O771" t="s">
        <v>2715</v>
      </c>
      <c r="P771" t="s">
        <v>2716</v>
      </c>
      <c r="Q771" t="s">
        <v>9259</v>
      </c>
      <c r="R771" t="s">
        <v>9260</v>
      </c>
    </row>
    <row r="772" spans="1:18" ht="15.6" x14ac:dyDescent="0.3">
      <c r="A772" t="s">
        <v>2717</v>
      </c>
      <c r="B772" t="s">
        <v>2718</v>
      </c>
      <c r="D772" t="s">
        <v>2202</v>
      </c>
      <c r="E772" s="2">
        <v>1349</v>
      </c>
      <c r="F772" s="2">
        <v>2198</v>
      </c>
      <c r="G772" s="1">
        <v>0.39</v>
      </c>
      <c r="H772">
        <v>4</v>
      </c>
      <c r="J772" s="4">
        <v>7113</v>
      </c>
      <c r="K772" t="s">
        <v>9261</v>
      </c>
      <c r="L772" t="s">
        <v>9262</v>
      </c>
      <c r="M772" t="s">
        <v>9263</v>
      </c>
      <c r="N772" t="s">
        <v>9264</v>
      </c>
      <c r="O772" t="s">
        <v>2719</v>
      </c>
      <c r="P772" t="s">
        <v>2720</v>
      </c>
      <c r="Q772" t="s">
        <v>9265</v>
      </c>
      <c r="R772" t="s">
        <v>9266</v>
      </c>
    </row>
    <row r="773" spans="1:18" ht="15.6" x14ac:dyDescent="0.3">
      <c r="A773" t="s">
        <v>145</v>
      </c>
      <c r="B773" t="s">
        <v>146</v>
      </c>
      <c r="D773" t="s">
        <v>14</v>
      </c>
      <c r="E773">
        <v>299</v>
      </c>
      <c r="F773">
        <v>999</v>
      </c>
      <c r="G773" s="1">
        <v>0.7</v>
      </c>
      <c r="H773">
        <v>4.3</v>
      </c>
      <c r="J773" s="4">
        <v>20850</v>
      </c>
      <c r="K773" t="s">
        <v>5640</v>
      </c>
      <c r="L773" t="s">
        <v>5641</v>
      </c>
      <c r="M773" t="s">
        <v>5642</v>
      </c>
      <c r="N773" t="s">
        <v>5643</v>
      </c>
      <c r="O773" t="s">
        <v>148</v>
      </c>
      <c r="P773" t="s">
        <v>149</v>
      </c>
      <c r="Q773" t="s">
        <v>5644</v>
      </c>
      <c r="R773" t="s">
        <v>9267</v>
      </c>
    </row>
    <row r="774" spans="1:18" ht="15.6" x14ac:dyDescent="0.3">
      <c r="A774" t="s">
        <v>2721</v>
      </c>
      <c r="B774" t="s">
        <v>2722</v>
      </c>
      <c r="C774" t="str">
        <f>_xlfn.TEXTBEFORE(B774, "Microphone") &amp; "Microphone"</f>
        <v>HUMBLE Dynamic Lapel Collar Mic Voice Recording Filter Microphone</v>
      </c>
      <c r="D774" t="s">
        <v>2629</v>
      </c>
      <c r="E774">
        <v>199</v>
      </c>
      <c r="F774">
        <v>499</v>
      </c>
      <c r="G774" s="1">
        <v>0.6</v>
      </c>
      <c r="H774">
        <v>3.3</v>
      </c>
      <c r="J774" s="4">
        <v>2804</v>
      </c>
      <c r="K774" t="s">
        <v>9268</v>
      </c>
      <c r="L774" t="s">
        <v>9269</v>
      </c>
      <c r="M774" t="s">
        <v>9270</v>
      </c>
      <c r="N774" t="s">
        <v>9271</v>
      </c>
      <c r="O774" t="s">
        <v>2724</v>
      </c>
      <c r="P774" t="s">
        <v>2725</v>
      </c>
      <c r="Q774" t="s">
        <v>9272</v>
      </c>
      <c r="R774" t="s">
        <v>9273</v>
      </c>
    </row>
    <row r="775" spans="1:18" ht="15.6" x14ac:dyDescent="0.3">
      <c r="A775" t="s">
        <v>2726</v>
      </c>
      <c r="B775" t="s">
        <v>2727</v>
      </c>
      <c r="D775" t="s">
        <v>1380</v>
      </c>
      <c r="E775" s="2">
        <v>1999</v>
      </c>
      <c r="F775" s="2">
        <v>9999</v>
      </c>
      <c r="G775" s="1">
        <v>0.8</v>
      </c>
      <c r="H775">
        <v>3.7</v>
      </c>
      <c r="J775" s="4">
        <v>1986</v>
      </c>
      <c r="K775" t="s">
        <v>8628</v>
      </c>
      <c r="L775" t="s">
        <v>9274</v>
      </c>
      <c r="M775" t="s">
        <v>9275</v>
      </c>
      <c r="N775" t="s">
        <v>9276</v>
      </c>
      <c r="O775" t="s">
        <v>2728</v>
      </c>
      <c r="P775" t="s">
        <v>2729</v>
      </c>
      <c r="Q775" t="s">
        <v>9277</v>
      </c>
      <c r="R775" t="s">
        <v>9278</v>
      </c>
    </row>
    <row r="776" spans="1:18" ht="15.6" x14ac:dyDescent="0.3">
      <c r="A776" t="s">
        <v>2730</v>
      </c>
      <c r="B776" t="s">
        <v>2731</v>
      </c>
      <c r="D776" t="s">
        <v>1552</v>
      </c>
      <c r="E776">
        <v>99</v>
      </c>
      <c r="F776">
        <v>499</v>
      </c>
      <c r="G776" s="1">
        <v>0.8</v>
      </c>
      <c r="H776">
        <v>4.0999999999999996</v>
      </c>
      <c r="J776" s="4">
        <v>2451</v>
      </c>
      <c r="K776" t="s">
        <v>7542</v>
      </c>
      <c r="L776" t="s">
        <v>9279</v>
      </c>
      <c r="M776" t="s">
        <v>9280</v>
      </c>
      <c r="N776" t="s">
        <v>9281</v>
      </c>
      <c r="O776" t="s">
        <v>2732</v>
      </c>
      <c r="P776" t="s">
        <v>2733</v>
      </c>
      <c r="Q776" t="s">
        <v>9282</v>
      </c>
      <c r="R776" t="s">
        <v>9283</v>
      </c>
    </row>
    <row r="777" spans="1:18" ht="15.6" x14ac:dyDescent="0.3">
      <c r="A777" t="s">
        <v>2734</v>
      </c>
      <c r="B777" t="s">
        <v>2735</v>
      </c>
      <c r="D777" t="s">
        <v>2099</v>
      </c>
      <c r="E777">
        <v>499</v>
      </c>
      <c r="F777" s="2">
        <v>1000</v>
      </c>
      <c r="G777" s="1">
        <v>0.5</v>
      </c>
      <c r="H777">
        <v>5</v>
      </c>
      <c r="J777" s="4">
        <v>23</v>
      </c>
      <c r="K777" t="s">
        <v>9284</v>
      </c>
      <c r="L777" t="s">
        <v>9285</v>
      </c>
      <c r="M777" t="s">
        <v>9286</v>
      </c>
      <c r="N777" t="s">
        <v>9287</v>
      </c>
      <c r="O777" t="s">
        <v>2736</v>
      </c>
      <c r="P777" t="s">
        <v>2737</v>
      </c>
      <c r="Q777" t="s">
        <v>9288</v>
      </c>
      <c r="R777" t="s">
        <v>9289</v>
      </c>
    </row>
    <row r="778" spans="1:18" ht="15.6" x14ac:dyDescent="0.3">
      <c r="A778" t="s">
        <v>2738</v>
      </c>
      <c r="B778" t="s">
        <v>2739</v>
      </c>
      <c r="D778" t="s">
        <v>2740</v>
      </c>
      <c r="E778" s="2">
        <v>1792</v>
      </c>
      <c r="F778" s="2">
        <v>3500</v>
      </c>
      <c r="G778" s="1">
        <v>0.49</v>
      </c>
      <c r="H778">
        <v>4.5</v>
      </c>
      <c r="J778" s="4">
        <v>26194</v>
      </c>
      <c r="K778" t="s">
        <v>9290</v>
      </c>
      <c r="L778" t="s">
        <v>9291</v>
      </c>
      <c r="M778" t="s">
        <v>9292</v>
      </c>
      <c r="N778" t="s">
        <v>9293</v>
      </c>
      <c r="O778" t="s">
        <v>2741</v>
      </c>
      <c r="P778" t="s">
        <v>2742</v>
      </c>
      <c r="Q778" t="s">
        <v>9294</v>
      </c>
      <c r="R778" t="s">
        <v>9295</v>
      </c>
    </row>
    <row r="779" spans="1:18" ht="15.6" x14ac:dyDescent="0.3">
      <c r="A779" t="s">
        <v>2743</v>
      </c>
      <c r="B779" t="s">
        <v>2744</v>
      </c>
      <c r="D779" t="s">
        <v>2745</v>
      </c>
      <c r="E779" s="2">
        <v>3299</v>
      </c>
      <c r="F779" s="2">
        <v>4100</v>
      </c>
      <c r="G779" s="1">
        <v>0.2</v>
      </c>
      <c r="H779">
        <v>3.9</v>
      </c>
      <c r="J779" s="4">
        <v>15783</v>
      </c>
      <c r="K779" t="s">
        <v>9296</v>
      </c>
      <c r="L779" t="s">
        <v>9297</v>
      </c>
      <c r="M779" t="s">
        <v>9298</v>
      </c>
      <c r="N779" t="s">
        <v>9299</v>
      </c>
      <c r="O779" t="s">
        <v>2746</v>
      </c>
      <c r="P779" t="s">
        <v>2747</v>
      </c>
      <c r="Q779" t="s">
        <v>9300</v>
      </c>
      <c r="R779" t="s">
        <v>9301</v>
      </c>
    </row>
    <row r="780" spans="1:18" ht="15.6" x14ac:dyDescent="0.3">
      <c r="A780" t="s">
        <v>2748</v>
      </c>
      <c r="B780" t="s">
        <v>2749</v>
      </c>
      <c r="D780" t="s">
        <v>2686</v>
      </c>
      <c r="E780">
        <v>125</v>
      </c>
      <c r="F780">
        <v>180</v>
      </c>
      <c r="G780" s="1">
        <v>0.31</v>
      </c>
      <c r="H780">
        <v>4.4000000000000004</v>
      </c>
      <c r="J780" s="4">
        <v>8053</v>
      </c>
      <c r="K780" t="s">
        <v>9302</v>
      </c>
      <c r="L780" t="s">
        <v>9303</v>
      </c>
      <c r="M780" t="s">
        <v>9304</v>
      </c>
      <c r="N780" t="s">
        <v>9305</v>
      </c>
      <c r="O780" t="s">
        <v>2750</v>
      </c>
      <c r="P780" t="s">
        <v>2751</v>
      </c>
      <c r="Q780" t="s">
        <v>9306</v>
      </c>
      <c r="R780" t="s">
        <v>9307</v>
      </c>
    </row>
    <row r="781" spans="1:18" ht="15.6" x14ac:dyDescent="0.3">
      <c r="A781" t="s">
        <v>2752</v>
      </c>
      <c r="B781" t="s">
        <v>2753</v>
      </c>
      <c r="D781" t="s">
        <v>2099</v>
      </c>
      <c r="E781">
        <v>399</v>
      </c>
      <c r="F781" s="2">
        <v>1190</v>
      </c>
      <c r="G781" s="1">
        <v>0.66</v>
      </c>
      <c r="H781">
        <v>4.0999999999999996</v>
      </c>
      <c r="J781" s="4">
        <v>2809</v>
      </c>
      <c r="K781" t="s">
        <v>9308</v>
      </c>
      <c r="L781" t="s">
        <v>9309</v>
      </c>
      <c r="M781" t="s">
        <v>9310</v>
      </c>
      <c r="N781" t="s">
        <v>9311</v>
      </c>
      <c r="O781" t="s">
        <v>2754</v>
      </c>
      <c r="P781" t="s">
        <v>2755</v>
      </c>
      <c r="Q781" t="s">
        <v>9312</v>
      </c>
      <c r="R781" t="s">
        <v>9313</v>
      </c>
    </row>
    <row r="782" spans="1:18" ht="15.6" x14ac:dyDescent="0.3">
      <c r="A782" t="s">
        <v>2756</v>
      </c>
      <c r="B782" t="s">
        <v>2757</v>
      </c>
      <c r="D782" t="s">
        <v>1380</v>
      </c>
      <c r="E782" s="2">
        <v>1199</v>
      </c>
      <c r="F782" s="2">
        <v>7999</v>
      </c>
      <c r="G782" s="1">
        <v>0.85</v>
      </c>
      <c r="H782">
        <v>3.6</v>
      </c>
      <c r="J782" s="4">
        <v>25910</v>
      </c>
      <c r="K782" t="s">
        <v>9314</v>
      </c>
      <c r="L782" t="s">
        <v>9315</v>
      </c>
      <c r="M782" t="s">
        <v>9316</v>
      </c>
      <c r="N782" t="s">
        <v>9317</v>
      </c>
      <c r="O782" t="s">
        <v>2758</v>
      </c>
      <c r="P782" t="s">
        <v>2759</v>
      </c>
      <c r="Q782" t="s">
        <v>9318</v>
      </c>
      <c r="R782" t="s">
        <v>9319</v>
      </c>
    </row>
    <row r="783" spans="1:18" ht="15.6" x14ac:dyDescent="0.3">
      <c r="A783" t="s">
        <v>2760</v>
      </c>
      <c r="B783" t="s">
        <v>2761</v>
      </c>
      <c r="C783" t="str">
        <f>_xlfn.TEXTBEFORE(B783, "Pad") &amp; "Pad"</f>
        <v>Wembley LCD Writing Pad</v>
      </c>
      <c r="D783" t="s">
        <v>2105</v>
      </c>
      <c r="E783">
        <v>235</v>
      </c>
      <c r="F783" s="2">
        <v>1599</v>
      </c>
      <c r="G783" s="1">
        <v>0.85</v>
      </c>
      <c r="H783">
        <v>3.8</v>
      </c>
      <c r="J783" s="4">
        <v>1173</v>
      </c>
      <c r="K783" t="s">
        <v>9320</v>
      </c>
      <c r="L783" t="s">
        <v>9321</v>
      </c>
      <c r="M783" t="s">
        <v>9322</v>
      </c>
      <c r="N783" t="s">
        <v>9323</v>
      </c>
      <c r="O783" t="s">
        <v>2763</v>
      </c>
      <c r="P783" t="s">
        <v>2764</v>
      </c>
      <c r="Q783" t="s">
        <v>9324</v>
      </c>
      <c r="R783" t="s">
        <v>9325</v>
      </c>
    </row>
    <row r="784" spans="1:18" ht="15.6" x14ac:dyDescent="0.3">
      <c r="A784" t="s">
        <v>2765</v>
      </c>
      <c r="B784" t="s">
        <v>2766</v>
      </c>
      <c r="D784" t="s">
        <v>2114</v>
      </c>
      <c r="E784">
        <v>549</v>
      </c>
      <c r="F784" s="2">
        <v>1999</v>
      </c>
      <c r="G784" s="1">
        <v>0.73</v>
      </c>
      <c r="H784">
        <v>3.6</v>
      </c>
      <c r="J784" s="4">
        <v>6422</v>
      </c>
      <c r="K784" t="s">
        <v>9326</v>
      </c>
      <c r="L784" t="s">
        <v>9327</v>
      </c>
      <c r="M784" t="s">
        <v>9328</v>
      </c>
      <c r="N784" t="s">
        <v>9329</v>
      </c>
      <c r="O784" t="s">
        <v>2767</v>
      </c>
      <c r="P784" t="s">
        <v>2768</v>
      </c>
      <c r="Q784" t="s">
        <v>9330</v>
      </c>
      <c r="R784" t="s">
        <v>9331</v>
      </c>
    </row>
    <row r="785" spans="1:18" ht="15.6" x14ac:dyDescent="0.3">
      <c r="A785" t="s">
        <v>2769</v>
      </c>
      <c r="B785" t="s">
        <v>2770</v>
      </c>
      <c r="D785" t="s">
        <v>2502</v>
      </c>
      <c r="E785">
        <v>89</v>
      </c>
      <c r="F785">
        <v>99</v>
      </c>
      <c r="G785" s="1">
        <v>0.1</v>
      </c>
      <c r="H785">
        <v>4.2</v>
      </c>
      <c r="J785" s="4">
        <v>241</v>
      </c>
      <c r="K785" t="s">
        <v>9332</v>
      </c>
      <c r="L785" t="s">
        <v>9333</v>
      </c>
      <c r="M785" t="s">
        <v>9334</v>
      </c>
      <c r="N785" t="s">
        <v>9335</v>
      </c>
      <c r="O785" t="s">
        <v>2771</v>
      </c>
      <c r="P785" t="s">
        <v>2772</v>
      </c>
      <c r="Q785" t="s">
        <v>9336</v>
      </c>
      <c r="R785" t="s">
        <v>9337</v>
      </c>
    </row>
    <row r="786" spans="1:18" ht="15.6" x14ac:dyDescent="0.3">
      <c r="A786" t="s">
        <v>140</v>
      </c>
      <c r="B786" t="s">
        <v>141</v>
      </c>
      <c r="D786" t="s">
        <v>14</v>
      </c>
      <c r="E786">
        <v>970</v>
      </c>
      <c r="F786" s="2">
        <v>1999</v>
      </c>
      <c r="G786" s="1">
        <v>0.51</v>
      </c>
      <c r="H786">
        <v>4.4000000000000004</v>
      </c>
      <c r="J786" s="4">
        <v>184</v>
      </c>
      <c r="K786" t="s">
        <v>5634</v>
      </c>
      <c r="L786" t="s">
        <v>5635</v>
      </c>
      <c r="M786" t="s">
        <v>5636</v>
      </c>
      <c r="N786" t="s">
        <v>5637</v>
      </c>
      <c r="O786" t="s">
        <v>143</v>
      </c>
      <c r="P786" t="s">
        <v>144</v>
      </c>
      <c r="Q786" t="s">
        <v>9338</v>
      </c>
      <c r="R786" t="s">
        <v>9339</v>
      </c>
    </row>
    <row r="787" spans="1:18" ht="15.6" x14ac:dyDescent="0.3">
      <c r="A787" t="s">
        <v>2773</v>
      </c>
      <c r="B787" t="s">
        <v>2774</v>
      </c>
      <c r="D787" t="s">
        <v>1380</v>
      </c>
      <c r="E787" s="2">
        <v>1299</v>
      </c>
      <c r="F787" s="2">
        <v>2999</v>
      </c>
      <c r="G787" s="1">
        <v>0.56999999999999995</v>
      </c>
      <c r="H787">
        <v>3.8</v>
      </c>
      <c r="J787" s="4">
        <v>14629</v>
      </c>
      <c r="K787" t="s">
        <v>9340</v>
      </c>
      <c r="L787" t="s">
        <v>9341</v>
      </c>
      <c r="M787" t="s">
        <v>9342</v>
      </c>
      <c r="N787" t="s">
        <v>9343</v>
      </c>
      <c r="O787" t="s">
        <v>2775</v>
      </c>
      <c r="P787" t="s">
        <v>2776</v>
      </c>
      <c r="Q787" t="s">
        <v>9344</v>
      </c>
      <c r="R787" t="s">
        <v>9345</v>
      </c>
    </row>
    <row r="788" spans="1:18" ht="15.6" x14ac:dyDescent="0.3">
      <c r="A788" t="s">
        <v>2777</v>
      </c>
      <c r="B788" t="s">
        <v>2778</v>
      </c>
      <c r="C788" t="str">
        <f>_xlfn.TEXTBEFORE(B788, "Mouse Pad") &amp; "Mouse Pad"</f>
        <v>Lapster Gel Mouse pad with Wrist Rest , Gaming Mouse Pad</v>
      </c>
      <c r="D788" t="s">
        <v>2307</v>
      </c>
      <c r="E788">
        <v>230</v>
      </c>
      <c r="F788">
        <v>999</v>
      </c>
      <c r="G788" s="1">
        <v>0.77</v>
      </c>
      <c r="H788">
        <v>4.2</v>
      </c>
      <c r="J788" s="4">
        <v>1528</v>
      </c>
      <c r="K788" t="s">
        <v>9346</v>
      </c>
      <c r="L788" t="s">
        <v>9347</v>
      </c>
      <c r="M788" t="s">
        <v>9348</v>
      </c>
      <c r="N788" t="s">
        <v>9349</v>
      </c>
      <c r="O788" t="s">
        <v>2780</v>
      </c>
      <c r="P788" t="s">
        <v>2781</v>
      </c>
      <c r="Q788" t="s">
        <v>9350</v>
      </c>
      <c r="R788" t="s">
        <v>9351</v>
      </c>
    </row>
    <row r="789" spans="1:18" ht="15.6" x14ac:dyDescent="0.3">
      <c r="A789" t="s">
        <v>2782</v>
      </c>
      <c r="B789" t="s">
        <v>2783</v>
      </c>
      <c r="D789" t="s">
        <v>2784</v>
      </c>
      <c r="E789">
        <v>119</v>
      </c>
      <c r="F789">
        <v>499</v>
      </c>
      <c r="G789" s="1">
        <v>0.76</v>
      </c>
      <c r="H789">
        <v>4.3</v>
      </c>
      <c r="J789" s="4">
        <v>15032</v>
      </c>
      <c r="K789" t="s">
        <v>9352</v>
      </c>
      <c r="L789" t="s">
        <v>9353</v>
      </c>
      <c r="M789" t="s">
        <v>9354</v>
      </c>
      <c r="N789" t="s">
        <v>9355</v>
      </c>
      <c r="O789" t="s">
        <v>2785</v>
      </c>
      <c r="P789" t="s">
        <v>2786</v>
      </c>
      <c r="Q789" t="s">
        <v>9356</v>
      </c>
      <c r="R789" t="s">
        <v>9357</v>
      </c>
    </row>
    <row r="790" spans="1:18" ht="15.6" x14ac:dyDescent="0.3">
      <c r="A790" t="s">
        <v>2787</v>
      </c>
      <c r="B790" t="s">
        <v>2788</v>
      </c>
      <c r="D790" t="s">
        <v>2789</v>
      </c>
      <c r="E790">
        <v>449</v>
      </c>
      <c r="F790">
        <v>800</v>
      </c>
      <c r="G790" s="1">
        <v>0.44</v>
      </c>
      <c r="H790">
        <v>4.4000000000000004</v>
      </c>
      <c r="J790" s="4">
        <v>69585</v>
      </c>
      <c r="K790" t="s">
        <v>9358</v>
      </c>
      <c r="L790" t="s">
        <v>9359</v>
      </c>
      <c r="M790" t="s">
        <v>9360</v>
      </c>
      <c r="N790" t="s">
        <v>9361</v>
      </c>
      <c r="O790" t="s">
        <v>2790</v>
      </c>
      <c r="P790" t="s">
        <v>2791</v>
      </c>
      <c r="Q790" t="s">
        <v>9362</v>
      </c>
      <c r="R790" t="s">
        <v>9363</v>
      </c>
    </row>
    <row r="791" spans="1:18" ht="15.6" x14ac:dyDescent="0.3">
      <c r="A791" t="s">
        <v>2792</v>
      </c>
      <c r="B791" t="s">
        <v>2793</v>
      </c>
      <c r="D791" t="s">
        <v>2794</v>
      </c>
      <c r="E791" s="2">
        <v>1699</v>
      </c>
      <c r="F791" s="2">
        <v>3495</v>
      </c>
      <c r="G791" s="1">
        <v>0.51</v>
      </c>
      <c r="H791">
        <v>4.0999999999999996</v>
      </c>
      <c r="J791" s="4">
        <v>14371</v>
      </c>
      <c r="K791" t="s">
        <v>9364</v>
      </c>
      <c r="L791" t="s">
        <v>9365</v>
      </c>
      <c r="M791" t="s">
        <v>9366</v>
      </c>
      <c r="N791" t="s">
        <v>9367</v>
      </c>
      <c r="O791" t="s">
        <v>2795</v>
      </c>
      <c r="P791" t="s">
        <v>2796</v>
      </c>
      <c r="Q791" t="s">
        <v>9368</v>
      </c>
      <c r="R791" t="s">
        <v>9369</v>
      </c>
    </row>
    <row r="792" spans="1:18" ht="15.6" x14ac:dyDescent="0.3">
      <c r="A792" t="s">
        <v>2797</v>
      </c>
      <c r="B792" t="s">
        <v>2798</v>
      </c>
      <c r="D792" t="s">
        <v>2686</v>
      </c>
      <c r="E792">
        <v>561</v>
      </c>
      <c r="F792">
        <v>720</v>
      </c>
      <c r="G792" s="1">
        <v>0.22</v>
      </c>
      <c r="H792">
        <v>4.4000000000000004</v>
      </c>
      <c r="J792" s="4">
        <v>3182</v>
      </c>
      <c r="K792" t="s">
        <v>9370</v>
      </c>
      <c r="L792" t="s">
        <v>9371</v>
      </c>
      <c r="M792" t="s">
        <v>9372</v>
      </c>
      <c r="N792" t="s">
        <v>9373</v>
      </c>
      <c r="O792" t="s">
        <v>2799</v>
      </c>
      <c r="P792" t="s">
        <v>2800</v>
      </c>
      <c r="Q792" t="s">
        <v>9374</v>
      </c>
      <c r="R792" t="s">
        <v>9375</v>
      </c>
    </row>
    <row r="793" spans="1:18" ht="15.6" x14ac:dyDescent="0.3">
      <c r="A793" t="s">
        <v>2801</v>
      </c>
      <c r="B793" t="s">
        <v>2802</v>
      </c>
      <c r="D793" t="s">
        <v>2099</v>
      </c>
      <c r="E793">
        <v>289</v>
      </c>
      <c r="F793">
        <v>590</v>
      </c>
      <c r="G793" s="1">
        <v>0.51</v>
      </c>
      <c r="H793">
        <v>4.4000000000000004</v>
      </c>
      <c r="J793" s="4">
        <v>25886</v>
      </c>
      <c r="K793" t="s">
        <v>9376</v>
      </c>
      <c r="L793" t="s">
        <v>9377</v>
      </c>
      <c r="M793" t="s">
        <v>9378</v>
      </c>
      <c r="N793" t="s">
        <v>9379</v>
      </c>
      <c r="O793" t="s">
        <v>2803</v>
      </c>
      <c r="P793" t="s">
        <v>2804</v>
      </c>
      <c r="Q793" t="s">
        <v>9380</v>
      </c>
      <c r="R793" t="s">
        <v>9381</v>
      </c>
    </row>
    <row r="794" spans="1:18" ht="15.6" x14ac:dyDescent="0.3">
      <c r="A794" t="s">
        <v>2805</v>
      </c>
      <c r="B794" t="s">
        <v>2806</v>
      </c>
      <c r="D794" t="s">
        <v>2123</v>
      </c>
      <c r="E794">
        <v>599</v>
      </c>
      <c r="F794" s="2">
        <v>1999</v>
      </c>
      <c r="G794" s="1">
        <v>0.7</v>
      </c>
      <c r="H794">
        <v>4.4000000000000004</v>
      </c>
      <c r="J794" s="4">
        <v>4736</v>
      </c>
      <c r="K794" t="s">
        <v>9382</v>
      </c>
      <c r="L794" t="s">
        <v>9383</v>
      </c>
      <c r="M794" t="s">
        <v>9384</v>
      </c>
      <c r="N794" t="s">
        <v>9385</v>
      </c>
      <c r="O794" t="s">
        <v>2807</v>
      </c>
      <c r="P794" t="s">
        <v>2808</v>
      </c>
      <c r="Q794" t="s">
        <v>9386</v>
      </c>
      <c r="R794" t="s">
        <v>9387</v>
      </c>
    </row>
    <row r="795" spans="1:18" ht="15.6" x14ac:dyDescent="0.3">
      <c r="A795" t="s">
        <v>2809</v>
      </c>
      <c r="B795" t="s">
        <v>2810</v>
      </c>
      <c r="D795" t="s">
        <v>2209</v>
      </c>
      <c r="E795" s="2">
        <v>5599</v>
      </c>
      <c r="F795" s="2">
        <v>7350</v>
      </c>
      <c r="G795" s="1">
        <v>0.24</v>
      </c>
      <c r="H795">
        <v>4.4000000000000004</v>
      </c>
      <c r="J795" s="4">
        <v>73005</v>
      </c>
      <c r="K795" t="s">
        <v>9388</v>
      </c>
      <c r="L795" t="s">
        <v>9389</v>
      </c>
      <c r="M795" t="s">
        <v>9390</v>
      </c>
      <c r="N795" t="s">
        <v>9391</v>
      </c>
      <c r="O795" t="s">
        <v>2811</v>
      </c>
      <c r="P795" t="s">
        <v>2812</v>
      </c>
      <c r="Q795" t="s">
        <v>9392</v>
      </c>
      <c r="R795" t="s">
        <v>9393</v>
      </c>
    </row>
    <row r="796" spans="1:18" ht="15.6" x14ac:dyDescent="0.3">
      <c r="A796" t="s">
        <v>2813</v>
      </c>
      <c r="B796" t="s">
        <v>2814</v>
      </c>
      <c r="C796" t="str">
        <f>_xlfn.TEXTBEFORE(B796, "Webcam") &amp; "Webcam"</f>
        <v>Logitech C270 Digital HD Webcam</v>
      </c>
      <c r="D796" t="s">
        <v>2816</v>
      </c>
      <c r="E796" s="2">
        <v>1990</v>
      </c>
      <c r="F796" s="2">
        <v>2595</v>
      </c>
      <c r="G796" s="1">
        <v>0.23</v>
      </c>
      <c r="H796">
        <v>4.3</v>
      </c>
      <c r="J796" s="4">
        <v>20398</v>
      </c>
      <c r="K796" t="s">
        <v>9394</v>
      </c>
      <c r="L796" t="s">
        <v>9395</v>
      </c>
      <c r="M796" t="s">
        <v>9396</v>
      </c>
      <c r="N796" t="s">
        <v>9397</v>
      </c>
      <c r="O796" t="s">
        <v>2817</v>
      </c>
      <c r="P796" t="s">
        <v>2818</v>
      </c>
      <c r="Q796" t="s">
        <v>9398</v>
      </c>
      <c r="R796" t="s">
        <v>9399</v>
      </c>
    </row>
    <row r="797" spans="1:18" ht="15.6" x14ac:dyDescent="0.3">
      <c r="A797" t="s">
        <v>2819</v>
      </c>
      <c r="B797" t="s">
        <v>2820</v>
      </c>
      <c r="D797" t="s">
        <v>2613</v>
      </c>
      <c r="E797">
        <v>499</v>
      </c>
      <c r="F797">
        <v>799</v>
      </c>
      <c r="G797" s="1">
        <v>0.38</v>
      </c>
      <c r="H797">
        <v>4.3</v>
      </c>
      <c r="J797" s="4">
        <v>2125</v>
      </c>
      <c r="K797" t="s">
        <v>9400</v>
      </c>
      <c r="L797" t="s">
        <v>9401</v>
      </c>
      <c r="M797" t="s">
        <v>9402</v>
      </c>
      <c r="N797" t="s">
        <v>9403</v>
      </c>
      <c r="O797" t="s">
        <v>2821</v>
      </c>
      <c r="P797" t="s">
        <v>2822</v>
      </c>
      <c r="Q797" t="s">
        <v>9404</v>
      </c>
      <c r="R797" t="s">
        <v>9405</v>
      </c>
    </row>
    <row r="798" spans="1:18" ht="15.6" x14ac:dyDescent="0.3">
      <c r="A798" t="s">
        <v>2823</v>
      </c>
      <c r="B798" t="s">
        <v>2824</v>
      </c>
      <c r="D798" t="s">
        <v>2655</v>
      </c>
      <c r="E798">
        <v>449</v>
      </c>
      <c r="F798">
        <v>999</v>
      </c>
      <c r="G798" s="1">
        <v>0.55000000000000004</v>
      </c>
      <c r="H798">
        <v>4.3</v>
      </c>
      <c r="J798" s="4">
        <v>11330</v>
      </c>
      <c r="K798" t="s">
        <v>9406</v>
      </c>
      <c r="L798" t="s">
        <v>9407</v>
      </c>
      <c r="M798" t="s">
        <v>9408</v>
      </c>
      <c r="N798" t="s">
        <v>9409</v>
      </c>
      <c r="O798" t="s">
        <v>2825</v>
      </c>
      <c r="P798" t="s">
        <v>2826</v>
      </c>
      <c r="Q798" t="s">
        <v>9177</v>
      </c>
      <c r="R798" t="s">
        <v>9410</v>
      </c>
    </row>
    <row r="799" spans="1:18" ht="15.6" x14ac:dyDescent="0.3">
      <c r="A799" t="s">
        <v>2827</v>
      </c>
      <c r="B799" t="s">
        <v>2828</v>
      </c>
      <c r="D799" t="s">
        <v>2829</v>
      </c>
      <c r="E799">
        <v>999</v>
      </c>
      <c r="F799" s="2">
        <v>1999</v>
      </c>
      <c r="G799" s="1">
        <v>0.5</v>
      </c>
      <c r="H799">
        <v>4.2</v>
      </c>
      <c r="J799" s="4">
        <v>27441</v>
      </c>
      <c r="K799" t="s">
        <v>9411</v>
      </c>
      <c r="L799" t="s">
        <v>9412</v>
      </c>
      <c r="M799" t="s">
        <v>9413</v>
      </c>
      <c r="N799" t="s">
        <v>9414</v>
      </c>
      <c r="O799" t="s">
        <v>2830</v>
      </c>
      <c r="P799" t="s">
        <v>2831</v>
      </c>
      <c r="Q799" t="s">
        <v>9415</v>
      </c>
      <c r="R799" t="s">
        <v>9416</v>
      </c>
    </row>
    <row r="800" spans="1:18" ht="15.6" x14ac:dyDescent="0.3">
      <c r="A800" t="s">
        <v>2832</v>
      </c>
      <c r="B800" t="s">
        <v>2833</v>
      </c>
      <c r="D800" t="s">
        <v>1942</v>
      </c>
      <c r="E800">
        <v>69</v>
      </c>
      <c r="F800">
        <v>299</v>
      </c>
      <c r="G800" s="1">
        <v>0.77</v>
      </c>
      <c r="H800">
        <v>4.3</v>
      </c>
      <c r="J800" s="4">
        <v>255</v>
      </c>
      <c r="K800" t="s">
        <v>9417</v>
      </c>
      <c r="L800" t="s">
        <v>9418</v>
      </c>
      <c r="M800" t="s">
        <v>9419</v>
      </c>
      <c r="N800" t="s">
        <v>9420</v>
      </c>
      <c r="O800" t="s">
        <v>2834</v>
      </c>
      <c r="P800" t="s">
        <v>2835</v>
      </c>
      <c r="Q800" t="s">
        <v>9421</v>
      </c>
      <c r="R800" t="s">
        <v>9422</v>
      </c>
    </row>
    <row r="801" spans="1:18" ht="15.6" x14ac:dyDescent="0.3">
      <c r="A801" t="s">
        <v>2836</v>
      </c>
      <c r="B801" t="s">
        <v>2837</v>
      </c>
      <c r="D801" t="s">
        <v>2099</v>
      </c>
      <c r="E801">
        <v>899</v>
      </c>
      <c r="F801" s="2">
        <v>1499</v>
      </c>
      <c r="G801" s="1">
        <v>0.4</v>
      </c>
      <c r="H801">
        <v>4.2</v>
      </c>
      <c r="J801" s="4">
        <v>23174</v>
      </c>
      <c r="K801" t="s">
        <v>9423</v>
      </c>
      <c r="L801" t="s">
        <v>9424</v>
      </c>
      <c r="M801" t="s">
        <v>9425</v>
      </c>
      <c r="N801" t="s">
        <v>9426</v>
      </c>
      <c r="O801" t="s">
        <v>2838</v>
      </c>
      <c r="P801" t="s">
        <v>2839</v>
      </c>
      <c r="Q801" t="s">
        <v>9427</v>
      </c>
      <c r="R801" t="s">
        <v>9428</v>
      </c>
    </row>
    <row r="802" spans="1:18" ht="15.6" x14ac:dyDescent="0.3">
      <c r="A802" t="s">
        <v>2840</v>
      </c>
      <c r="B802" t="s">
        <v>2841</v>
      </c>
      <c r="D802" t="s">
        <v>2174</v>
      </c>
      <c r="E802">
        <v>478</v>
      </c>
      <c r="F802">
        <v>699</v>
      </c>
      <c r="G802" s="1">
        <v>0.32</v>
      </c>
      <c r="H802">
        <v>3.8</v>
      </c>
      <c r="J802" s="4">
        <v>20218</v>
      </c>
      <c r="K802" t="s">
        <v>9429</v>
      </c>
      <c r="L802" t="s">
        <v>9430</v>
      </c>
      <c r="M802" t="s">
        <v>9431</v>
      </c>
      <c r="N802" t="s">
        <v>9432</v>
      </c>
      <c r="O802" t="s">
        <v>2842</v>
      </c>
      <c r="P802" t="s">
        <v>2843</v>
      </c>
      <c r="Q802" t="s">
        <v>9433</v>
      </c>
      <c r="R802" t="s">
        <v>9434</v>
      </c>
    </row>
    <row r="803" spans="1:18" ht="15.6" x14ac:dyDescent="0.3">
      <c r="A803" t="s">
        <v>2844</v>
      </c>
      <c r="B803" t="s">
        <v>2845</v>
      </c>
      <c r="D803" t="s">
        <v>2846</v>
      </c>
      <c r="E803" s="2">
        <v>1399</v>
      </c>
      <c r="F803" s="2">
        <v>2490</v>
      </c>
      <c r="G803" s="1">
        <v>0.44</v>
      </c>
      <c r="H803">
        <v>4.3</v>
      </c>
      <c r="J803" s="4">
        <v>11074</v>
      </c>
      <c r="K803" t="s">
        <v>9435</v>
      </c>
      <c r="L803" t="s">
        <v>9436</v>
      </c>
      <c r="M803" t="s">
        <v>9437</v>
      </c>
      <c r="N803" t="s">
        <v>9438</v>
      </c>
      <c r="O803" t="s">
        <v>2847</v>
      </c>
      <c r="P803" t="s">
        <v>2848</v>
      </c>
      <c r="Q803" t="s">
        <v>9439</v>
      </c>
      <c r="R803" t="s">
        <v>9440</v>
      </c>
    </row>
    <row r="804" spans="1:18" ht="15.6" x14ac:dyDescent="0.3">
      <c r="A804" t="s">
        <v>150</v>
      </c>
      <c r="B804" t="s">
        <v>151</v>
      </c>
      <c r="D804" t="s">
        <v>14</v>
      </c>
      <c r="E804">
        <v>199</v>
      </c>
      <c r="F804">
        <v>750</v>
      </c>
      <c r="G804" s="1">
        <v>0.73</v>
      </c>
      <c r="H804">
        <v>4.5</v>
      </c>
      <c r="J804" s="4">
        <v>74976</v>
      </c>
      <c r="K804" t="s">
        <v>5646</v>
      </c>
      <c r="L804" t="s">
        <v>5647</v>
      </c>
      <c r="M804" t="s">
        <v>5648</v>
      </c>
      <c r="N804" t="s">
        <v>5649</v>
      </c>
      <c r="O804" t="s">
        <v>153</v>
      </c>
      <c r="P804" t="s">
        <v>154</v>
      </c>
      <c r="Q804" t="s">
        <v>9441</v>
      </c>
      <c r="R804" t="s">
        <v>9442</v>
      </c>
    </row>
    <row r="805" spans="1:18" ht="15.6" x14ac:dyDescent="0.3">
      <c r="A805" t="s">
        <v>2849</v>
      </c>
      <c r="B805" t="s">
        <v>2850</v>
      </c>
      <c r="D805" t="s">
        <v>2851</v>
      </c>
      <c r="E805">
        <v>149</v>
      </c>
      <c r="F805">
        <v>499</v>
      </c>
      <c r="G805" s="1">
        <v>0.7</v>
      </c>
      <c r="H805">
        <v>4.0999999999999996</v>
      </c>
      <c r="J805" s="4">
        <v>25607</v>
      </c>
      <c r="K805" t="s">
        <v>9443</v>
      </c>
      <c r="L805" t="s">
        <v>9444</v>
      </c>
      <c r="M805" t="s">
        <v>9445</v>
      </c>
      <c r="N805" t="s">
        <v>9446</v>
      </c>
      <c r="O805" t="s">
        <v>2852</v>
      </c>
      <c r="P805" t="s">
        <v>2853</v>
      </c>
      <c r="Q805" t="s">
        <v>9447</v>
      </c>
      <c r="R805" t="s">
        <v>9448</v>
      </c>
    </row>
    <row r="806" spans="1:18" ht="15.6" x14ac:dyDescent="0.3">
      <c r="A806" t="s">
        <v>2854</v>
      </c>
      <c r="B806" t="s">
        <v>2855</v>
      </c>
      <c r="D806" t="s">
        <v>2375</v>
      </c>
      <c r="E806" s="2">
        <v>1799</v>
      </c>
      <c r="F806" s="2">
        <v>4990</v>
      </c>
      <c r="G806" s="1">
        <v>0.64</v>
      </c>
      <c r="H806">
        <v>4.2</v>
      </c>
      <c r="J806" s="4">
        <v>41226</v>
      </c>
      <c r="K806" t="s">
        <v>9449</v>
      </c>
      <c r="L806" t="s">
        <v>9450</v>
      </c>
      <c r="M806" t="s">
        <v>9451</v>
      </c>
      <c r="N806" t="s">
        <v>9452</v>
      </c>
      <c r="O806" t="s">
        <v>2856</v>
      </c>
      <c r="P806" t="s">
        <v>2857</v>
      </c>
      <c r="Q806" t="s">
        <v>9453</v>
      </c>
      <c r="R806" t="s">
        <v>9454</v>
      </c>
    </row>
    <row r="807" spans="1:18" ht="15.6" x14ac:dyDescent="0.3">
      <c r="A807" t="s">
        <v>2858</v>
      </c>
      <c r="B807" t="s">
        <v>2859</v>
      </c>
      <c r="D807" t="s">
        <v>2860</v>
      </c>
      <c r="E807">
        <v>425</v>
      </c>
      <c r="F807">
        <v>999</v>
      </c>
      <c r="G807" s="1">
        <v>0.56999999999999995</v>
      </c>
      <c r="H807">
        <v>4</v>
      </c>
      <c r="J807" s="4">
        <v>2581</v>
      </c>
      <c r="K807" t="s">
        <v>9455</v>
      </c>
      <c r="L807" t="s">
        <v>9456</v>
      </c>
      <c r="M807" t="s">
        <v>9457</v>
      </c>
      <c r="N807" t="s">
        <v>9458</v>
      </c>
      <c r="O807" t="s">
        <v>2861</v>
      </c>
      <c r="P807" t="s">
        <v>2862</v>
      </c>
      <c r="Q807" t="s">
        <v>9459</v>
      </c>
      <c r="R807" t="s">
        <v>9460</v>
      </c>
    </row>
    <row r="808" spans="1:18" ht="15.6" x14ac:dyDescent="0.3">
      <c r="A808" t="s">
        <v>2863</v>
      </c>
      <c r="B808" t="s">
        <v>2864</v>
      </c>
      <c r="D808" t="s">
        <v>2650</v>
      </c>
      <c r="E808">
        <v>999</v>
      </c>
      <c r="F808" s="2">
        <v>2490</v>
      </c>
      <c r="G808" s="1">
        <v>0.6</v>
      </c>
      <c r="H808">
        <v>4.0999999999999996</v>
      </c>
      <c r="J808" s="4">
        <v>18331</v>
      </c>
      <c r="K808" t="s">
        <v>9461</v>
      </c>
      <c r="L808" t="s">
        <v>9462</v>
      </c>
      <c r="M808" t="s">
        <v>9463</v>
      </c>
      <c r="N808" t="s">
        <v>9464</v>
      </c>
      <c r="O808" t="s">
        <v>2865</v>
      </c>
      <c r="P808" t="s">
        <v>2866</v>
      </c>
      <c r="Q808" t="s">
        <v>9465</v>
      </c>
      <c r="R808" t="s">
        <v>9466</v>
      </c>
    </row>
    <row r="809" spans="1:18" ht="15.6" x14ac:dyDescent="0.3">
      <c r="A809" t="s">
        <v>2867</v>
      </c>
      <c r="B809" t="s">
        <v>2868</v>
      </c>
      <c r="C809" t="str">
        <f>_xlfn.TEXTBEFORE(B809, "Pad") &amp; "Pad"</f>
        <v>Portronics Ruffpad 8.5M Multicolor LCD Writing Pad</v>
      </c>
      <c r="D809" t="s">
        <v>2105</v>
      </c>
      <c r="E809">
        <v>378</v>
      </c>
      <c r="F809">
        <v>999</v>
      </c>
      <c r="G809" s="1">
        <v>0.62</v>
      </c>
      <c r="H809">
        <v>4.0999999999999996</v>
      </c>
      <c r="J809" s="4">
        <v>1779</v>
      </c>
      <c r="K809" t="s">
        <v>9467</v>
      </c>
      <c r="L809" t="s">
        <v>9468</v>
      </c>
      <c r="M809" t="s">
        <v>9469</v>
      </c>
      <c r="N809" t="s">
        <v>9470</v>
      </c>
      <c r="O809" t="s">
        <v>2870</v>
      </c>
      <c r="P809" t="s">
        <v>2871</v>
      </c>
      <c r="Q809" t="s">
        <v>9471</v>
      </c>
      <c r="R809" t="s">
        <v>9472</v>
      </c>
    </row>
    <row r="810" spans="1:18" ht="15.6" x14ac:dyDescent="0.3">
      <c r="A810" t="s">
        <v>2872</v>
      </c>
      <c r="B810" t="s">
        <v>2873</v>
      </c>
      <c r="D810" t="s">
        <v>2874</v>
      </c>
      <c r="E810">
        <v>99</v>
      </c>
      <c r="F810">
        <v>99</v>
      </c>
      <c r="G810" s="1">
        <v>0</v>
      </c>
      <c r="H810">
        <v>4.3</v>
      </c>
      <c r="J810" s="4">
        <v>388</v>
      </c>
      <c r="K810" t="s">
        <v>9473</v>
      </c>
      <c r="L810" t="s">
        <v>9474</v>
      </c>
      <c r="M810" t="s">
        <v>9475</v>
      </c>
      <c r="N810" t="s">
        <v>9476</v>
      </c>
      <c r="O810" t="s">
        <v>2875</v>
      </c>
      <c r="P810" t="s">
        <v>2876</v>
      </c>
      <c r="Q810" t="s">
        <v>9477</v>
      </c>
      <c r="R810" t="s">
        <v>9478</v>
      </c>
    </row>
    <row r="811" spans="1:18" ht="15.6" x14ac:dyDescent="0.3">
      <c r="A811" t="s">
        <v>2877</v>
      </c>
      <c r="B811" t="s">
        <v>2878</v>
      </c>
      <c r="D811" t="s">
        <v>2344</v>
      </c>
      <c r="E811" s="2">
        <v>1499</v>
      </c>
      <c r="F811" s="2">
        <v>2999</v>
      </c>
      <c r="G811" s="1">
        <v>0.5</v>
      </c>
      <c r="H811">
        <v>4.5</v>
      </c>
      <c r="J811" s="4">
        <v>8656</v>
      </c>
      <c r="K811" t="s">
        <v>9479</v>
      </c>
      <c r="L811" t="s">
        <v>9480</v>
      </c>
      <c r="M811" t="s">
        <v>9481</v>
      </c>
      <c r="N811" t="s">
        <v>9482</v>
      </c>
      <c r="O811" t="s">
        <v>2879</v>
      </c>
      <c r="P811" t="s">
        <v>2880</v>
      </c>
      <c r="Q811" t="s">
        <v>9483</v>
      </c>
      <c r="R811" t="s">
        <v>9484</v>
      </c>
    </row>
    <row r="812" spans="1:18" ht="15.6" x14ac:dyDescent="0.3">
      <c r="A812" t="s">
        <v>2881</v>
      </c>
      <c r="B812" t="s">
        <v>2882</v>
      </c>
      <c r="D812" t="s">
        <v>2883</v>
      </c>
      <c r="E812" s="2">
        <v>1815</v>
      </c>
      <c r="F812" s="2">
        <v>3100</v>
      </c>
      <c r="G812" s="1">
        <v>0.41</v>
      </c>
      <c r="H812">
        <v>4.5</v>
      </c>
      <c r="J812" s="4">
        <v>92925</v>
      </c>
      <c r="K812" t="s">
        <v>9485</v>
      </c>
      <c r="L812" t="s">
        <v>9486</v>
      </c>
      <c r="M812" t="s">
        <v>9487</v>
      </c>
      <c r="N812" t="s">
        <v>9488</v>
      </c>
      <c r="O812" t="s">
        <v>2884</v>
      </c>
      <c r="P812" t="s">
        <v>2885</v>
      </c>
      <c r="Q812" t="s">
        <v>9489</v>
      </c>
      <c r="R812" t="s">
        <v>9490</v>
      </c>
    </row>
    <row r="813" spans="1:18" ht="15.6" x14ac:dyDescent="0.3">
      <c r="A813" t="s">
        <v>2886</v>
      </c>
      <c r="B813" t="s">
        <v>2887</v>
      </c>
      <c r="D813" t="s">
        <v>2686</v>
      </c>
      <c r="E813">
        <v>67</v>
      </c>
      <c r="F813">
        <v>75</v>
      </c>
      <c r="G813" s="1">
        <v>0.11</v>
      </c>
      <c r="H813">
        <v>4.0999999999999996</v>
      </c>
      <c r="J813" s="4">
        <v>1269</v>
      </c>
      <c r="K813" t="s">
        <v>9491</v>
      </c>
      <c r="L813" t="s">
        <v>9492</v>
      </c>
      <c r="M813" t="s">
        <v>9493</v>
      </c>
      <c r="N813" t="s">
        <v>9494</v>
      </c>
      <c r="O813" t="s">
        <v>2888</v>
      </c>
      <c r="P813" t="s">
        <v>2889</v>
      </c>
      <c r="Q813" t="s">
        <v>9495</v>
      </c>
      <c r="R813" t="s">
        <v>9496</v>
      </c>
    </row>
    <row r="814" spans="1:18" ht="15.6" x14ac:dyDescent="0.3">
      <c r="A814" t="s">
        <v>2890</v>
      </c>
      <c r="B814" t="s">
        <v>2891</v>
      </c>
      <c r="D814" t="s">
        <v>2114</v>
      </c>
      <c r="E814" s="2">
        <v>1889</v>
      </c>
      <c r="F814" s="2">
        <v>2699</v>
      </c>
      <c r="G814" s="1">
        <v>0.3</v>
      </c>
      <c r="H814">
        <v>4.3</v>
      </c>
      <c r="J814" s="4">
        <v>17394</v>
      </c>
      <c r="K814" t="s">
        <v>9497</v>
      </c>
      <c r="L814" t="s">
        <v>9498</v>
      </c>
      <c r="M814" t="s">
        <v>9499</v>
      </c>
      <c r="N814" t="s">
        <v>9500</v>
      </c>
      <c r="O814" t="s">
        <v>2892</v>
      </c>
      <c r="P814" t="s">
        <v>2893</v>
      </c>
      <c r="Q814" t="s">
        <v>9501</v>
      </c>
      <c r="R814" t="s">
        <v>9502</v>
      </c>
    </row>
    <row r="815" spans="1:18" ht="15.6" x14ac:dyDescent="0.3">
      <c r="A815" t="s">
        <v>2894</v>
      </c>
      <c r="B815" t="s">
        <v>2895</v>
      </c>
      <c r="D815" t="s">
        <v>1380</v>
      </c>
      <c r="E815">
        <v>499</v>
      </c>
      <c r="F815" s="2">
        <v>1499</v>
      </c>
      <c r="G815" s="1">
        <v>0.67</v>
      </c>
      <c r="H815">
        <v>3.6</v>
      </c>
      <c r="J815" s="4">
        <v>9169</v>
      </c>
      <c r="K815" t="s">
        <v>9503</v>
      </c>
      <c r="L815" t="s">
        <v>9504</v>
      </c>
      <c r="M815" t="s">
        <v>9505</v>
      </c>
      <c r="N815" t="s">
        <v>9506</v>
      </c>
      <c r="O815" t="s">
        <v>2896</v>
      </c>
      <c r="P815" t="s">
        <v>2897</v>
      </c>
      <c r="Q815" t="s">
        <v>9507</v>
      </c>
      <c r="R815" t="s">
        <v>9508</v>
      </c>
    </row>
    <row r="816" spans="1:18" ht="15.6" x14ac:dyDescent="0.3">
      <c r="A816" t="s">
        <v>2898</v>
      </c>
      <c r="B816" t="s">
        <v>2899</v>
      </c>
      <c r="C816" t="str">
        <f>_xlfn.TEXTBEFORE(B816, "Mouse Pad") &amp; "Mouse Pad"</f>
        <v>INOVERA World Map Extended Anti Slip Rubber Gaming Stitched Mouse Pad</v>
      </c>
      <c r="D816" t="s">
        <v>2307</v>
      </c>
      <c r="E816">
        <v>499</v>
      </c>
      <c r="F816">
        <v>999</v>
      </c>
      <c r="G816" s="1">
        <v>0.5</v>
      </c>
      <c r="H816">
        <v>4.4000000000000004</v>
      </c>
      <c r="J816" s="4">
        <v>1030</v>
      </c>
      <c r="K816" t="s">
        <v>9509</v>
      </c>
      <c r="L816" t="s">
        <v>9510</v>
      </c>
      <c r="M816" t="s">
        <v>9511</v>
      </c>
      <c r="N816" t="s">
        <v>9512</v>
      </c>
      <c r="O816" t="s">
        <v>2901</v>
      </c>
      <c r="P816" t="s">
        <v>2902</v>
      </c>
      <c r="Q816" t="s">
        <v>9513</v>
      </c>
      <c r="R816" t="s">
        <v>9514</v>
      </c>
    </row>
    <row r="817" spans="1:18" ht="15.6" x14ac:dyDescent="0.3">
      <c r="A817" t="s">
        <v>2903</v>
      </c>
      <c r="B817" t="s">
        <v>2904</v>
      </c>
      <c r="D817" t="s">
        <v>2209</v>
      </c>
      <c r="E817" s="2">
        <v>5799</v>
      </c>
      <c r="F817" s="2">
        <v>7999</v>
      </c>
      <c r="G817" s="1">
        <v>0.28000000000000003</v>
      </c>
      <c r="H817">
        <v>4.5</v>
      </c>
      <c r="J817" s="4">
        <v>50273</v>
      </c>
      <c r="K817" t="s">
        <v>9515</v>
      </c>
      <c r="L817" t="s">
        <v>9516</v>
      </c>
      <c r="M817" t="s">
        <v>9517</v>
      </c>
      <c r="N817" t="s">
        <v>9518</v>
      </c>
      <c r="O817" t="s">
        <v>2905</v>
      </c>
      <c r="P817" t="s">
        <v>2906</v>
      </c>
      <c r="Q817" t="s">
        <v>9519</v>
      </c>
      <c r="R817" t="s">
        <v>9520</v>
      </c>
    </row>
    <row r="818" spans="1:18" ht="15.6" x14ac:dyDescent="0.3">
      <c r="A818" t="s">
        <v>2907</v>
      </c>
      <c r="B818" t="s">
        <v>2908</v>
      </c>
      <c r="D818" t="s">
        <v>2909</v>
      </c>
      <c r="E818">
        <v>499</v>
      </c>
      <c r="F818">
        <v>799</v>
      </c>
      <c r="G818" s="1">
        <v>0.38</v>
      </c>
      <c r="H818">
        <v>3.9</v>
      </c>
      <c r="J818" s="4">
        <v>6742</v>
      </c>
      <c r="K818" t="s">
        <v>9521</v>
      </c>
      <c r="L818" t="s">
        <v>9522</v>
      </c>
      <c r="M818" t="s">
        <v>9523</v>
      </c>
      <c r="N818" t="s">
        <v>9524</v>
      </c>
      <c r="O818" t="s">
        <v>2910</v>
      </c>
      <c r="P818" t="s">
        <v>2911</v>
      </c>
      <c r="Q818" t="s">
        <v>9525</v>
      </c>
      <c r="R818" t="s">
        <v>9526</v>
      </c>
    </row>
    <row r="819" spans="1:18" ht="15.6" x14ac:dyDescent="0.3">
      <c r="A819" t="s">
        <v>2912</v>
      </c>
      <c r="B819" t="s">
        <v>2913</v>
      </c>
      <c r="C819" t="str">
        <f>_xlfn.TEXTBEFORE(B819, "Pad") &amp; "Pad"</f>
        <v>TVARA LCD Writing Tablet 8.5 Inch E-Note Pad</v>
      </c>
      <c r="D819" t="s">
        <v>2105</v>
      </c>
      <c r="E819">
        <v>249</v>
      </c>
      <c r="F819">
        <v>600</v>
      </c>
      <c r="G819" s="1">
        <v>0.59</v>
      </c>
      <c r="H819">
        <v>4</v>
      </c>
      <c r="J819" s="4">
        <v>1208</v>
      </c>
      <c r="K819" t="s">
        <v>9527</v>
      </c>
      <c r="L819" t="s">
        <v>9528</v>
      </c>
      <c r="M819" t="s">
        <v>9529</v>
      </c>
      <c r="N819" t="s">
        <v>9530</v>
      </c>
      <c r="O819" t="s">
        <v>2915</v>
      </c>
      <c r="P819" t="s">
        <v>2916</v>
      </c>
      <c r="Q819" t="s">
        <v>9531</v>
      </c>
      <c r="R819" t="s">
        <v>9532</v>
      </c>
    </row>
    <row r="820" spans="1:18" ht="15.6" x14ac:dyDescent="0.3">
      <c r="A820" t="s">
        <v>155</v>
      </c>
      <c r="B820" t="s">
        <v>156</v>
      </c>
      <c r="D820" t="s">
        <v>14</v>
      </c>
      <c r="E820">
        <v>179</v>
      </c>
      <c r="F820">
        <v>499</v>
      </c>
      <c r="G820" s="1">
        <v>0.64</v>
      </c>
      <c r="H820">
        <v>4</v>
      </c>
      <c r="J820" s="4">
        <v>1933</v>
      </c>
      <c r="K820" t="s">
        <v>5652</v>
      </c>
      <c r="L820" t="s">
        <v>5653</v>
      </c>
      <c r="M820" t="s">
        <v>5654</v>
      </c>
      <c r="N820" t="s">
        <v>5655</v>
      </c>
      <c r="O820" t="s">
        <v>158</v>
      </c>
      <c r="P820" t="s">
        <v>159</v>
      </c>
      <c r="Q820" t="s">
        <v>5656</v>
      </c>
      <c r="R820" t="s">
        <v>9533</v>
      </c>
    </row>
    <row r="821" spans="1:18" ht="15.6" x14ac:dyDescent="0.3">
      <c r="A821" t="s">
        <v>2917</v>
      </c>
      <c r="B821" t="s">
        <v>2918</v>
      </c>
      <c r="D821" t="s">
        <v>2209</v>
      </c>
      <c r="E821" s="2">
        <v>4449</v>
      </c>
      <c r="F821" s="2">
        <v>5734</v>
      </c>
      <c r="G821" s="1">
        <v>0.22</v>
      </c>
      <c r="H821">
        <v>4.4000000000000004</v>
      </c>
      <c r="J821" s="4">
        <v>25006</v>
      </c>
      <c r="K821" t="s">
        <v>9534</v>
      </c>
      <c r="L821" t="s">
        <v>9535</v>
      </c>
      <c r="M821" t="s">
        <v>9536</v>
      </c>
      <c r="N821" t="s">
        <v>9537</v>
      </c>
      <c r="O821" t="s">
        <v>2919</v>
      </c>
      <c r="P821" t="s">
        <v>2920</v>
      </c>
      <c r="Q821" t="s">
        <v>9538</v>
      </c>
      <c r="R821" t="s">
        <v>9539</v>
      </c>
    </row>
    <row r="822" spans="1:18" ht="15.6" x14ac:dyDescent="0.3">
      <c r="A822" t="s">
        <v>2921</v>
      </c>
      <c r="B822" t="s">
        <v>2922</v>
      </c>
      <c r="D822" t="s">
        <v>2573</v>
      </c>
      <c r="E822">
        <v>299</v>
      </c>
      <c r="F822">
        <v>550</v>
      </c>
      <c r="G822" s="1">
        <v>0.46</v>
      </c>
      <c r="H822">
        <v>4.5999999999999996</v>
      </c>
      <c r="J822" s="4">
        <v>33434</v>
      </c>
      <c r="K822" t="s">
        <v>9540</v>
      </c>
      <c r="L822" t="s">
        <v>9541</v>
      </c>
      <c r="M822" t="s">
        <v>9542</v>
      </c>
      <c r="N822" t="s">
        <v>9543</v>
      </c>
      <c r="O822" t="s">
        <v>2923</v>
      </c>
      <c r="P822" t="s">
        <v>2924</v>
      </c>
      <c r="Q822" t="s">
        <v>9544</v>
      </c>
      <c r="R822" t="s">
        <v>9545</v>
      </c>
    </row>
    <row r="823" spans="1:18" ht="15.6" x14ac:dyDescent="0.3">
      <c r="A823" t="s">
        <v>2925</v>
      </c>
      <c r="B823" t="s">
        <v>2926</v>
      </c>
      <c r="D823" t="s">
        <v>2099</v>
      </c>
      <c r="E823">
        <v>629</v>
      </c>
      <c r="F823" s="2">
        <v>1390</v>
      </c>
      <c r="G823" s="1">
        <v>0.55000000000000004</v>
      </c>
      <c r="H823">
        <v>4.4000000000000004</v>
      </c>
      <c r="J823" s="4">
        <v>6301</v>
      </c>
      <c r="K823" t="s">
        <v>9546</v>
      </c>
      <c r="L823" t="s">
        <v>9547</v>
      </c>
      <c r="M823" t="s">
        <v>9548</v>
      </c>
      <c r="N823" t="s">
        <v>9549</v>
      </c>
      <c r="O823" t="s">
        <v>2927</v>
      </c>
      <c r="P823" t="s">
        <v>2928</v>
      </c>
      <c r="Q823" t="s">
        <v>9550</v>
      </c>
      <c r="R823" t="s">
        <v>9551</v>
      </c>
    </row>
    <row r="824" spans="1:18" ht="15.6" x14ac:dyDescent="0.3">
      <c r="A824" t="s">
        <v>2929</v>
      </c>
      <c r="B824" t="s">
        <v>2930</v>
      </c>
      <c r="D824" t="s">
        <v>2163</v>
      </c>
      <c r="E824" s="2">
        <v>2595</v>
      </c>
      <c r="F824" s="2">
        <v>3295</v>
      </c>
      <c r="G824" s="1">
        <v>0.21</v>
      </c>
      <c r="H824">
        <v>4.4000000000000004</v>
      </c>
      <c r="J824" s="4">
        <v>22618</v>
      </c>
      <c r="K824" t="s">
        <v>9552</v>
      </c>
      <c r="L824" t="s">
        <v>9553</v>
      </c>
      <c r="M824" t="s">
        <v>9554</v>
      </c>
      <c r="N824" t="s">
        <v>9555</v>
      </c>
      <c r="O824" t="s">
        <v>2931</v>
      </c>
      <c r="P824" t="s">
        <v>2932</v>
      </c>
      <c r="Q824" t="s">
        <v>9556</v>
      </c>
      <c r="R824" t="s">
        <v>9557</v>
      </c>
    </row>
    <row r="825" spans="1:18" ht="15.6" x14ac:dyDescent="0.3">
      <c r="A825" t="s">
        <v>160</v>
      </c>
      <c r="B825" t="s">
        <v>161</v>
      </c>
      <c r="D825" t="s">
        <v>14</v>
      </c>
      <c r="E825">
        <v>389</v>
      </c>
      <c r="F825" s="2">
        <v>1099</v>
      </c>
      <c r="G825" s="1">
        <v>0.65</v>
      </c>
      <c r="H825">
        <v>4.3</v>
      </c>
      <c r="J825" s="4">
        <v>974</v>
      </c>
      <c r="K825" t="s">
        <v>5658</v>
      </c>
      <c r="L825" t="s">
        <v>5659</v>
      </c>
      <c r="M825" t="s">
        <v>5660</v>
      </c>
      <c r="N825" t="s">
        <v>5661</v>
      </c>
      <c r="O825" t="s">
        <v>163</v>
      </c>
      <c r="P825" t="s">
        <v>164</v>
      </c>
      <c r="Q825" t="s">
        <v>9558</v>
      </c>
      <c r="R825" t="s">
        <v>9559</v>
      </c>
    </row>
    <row r="826" spans="1:18" ht="15.6" x14ac:dyDescent="0.3">
      <c r="A826" t="s">
        <v>2933</v>
      </c>
      <c r="B826" t="s">
        <v>2934</v>
      </c>
      <c r="D826" t="s">
        <v>2344</v>
      </c>
      <c r="E826" s="2">
        <v>1799</v>
      </c>
      <c r="F826" s="2">
        <v>2911</v>
      </c>
      <c r="G826" s="1">
        <v>0.38</v>
      </c>
      <c r="H826">
        <v>4.3</v>
      </c>
      <c r="J826" s="4">
        <v>20342</v>
      </c>
      <c r="K826" t="s">
        <v>9560</v>
      </c>
      <c r="L826" t="s">
        <v>9561</v>
      </c>
      <c r="M826" t="s">
        <v>9562</v>
      </c>
      <c r="N826" t="s">
        <v>9563</v>
      </c>
      <c r="O826" t="s">
        <v>2935</v>
      </c>
      <c r="P826" t="s">
        <v>2936</v>
      </c>
      <c r="Q826" t="s">
        <v>9564</v>
      </c>
      <c r="R826" t="s">
        <v>9565</v>
      </c>
    </row>
    <row r="827" spans="1:18" ht="15.6" x14ac:dyDescent="0.3">
      <c r="A827" t="s">
        <v>2937</v>
      </c>
      <c r="B827" t="s">
        <v>2938</v>
      </c>
      <c r="D827" t="s">
        <v>2471</v>
      </c>
      <c r="E827">
        <v>90</v>
      </c>
      <c r="F827">
        <v>175</v>
      </c>
      <c r="G827" s="1">
        <v>0.49</v>
      </c>
      <c r="H827">
        <v>4.4000000000000004</v>
      </c>
      <c r="J827" s="4">
        <v>7429</v>
      </c>
      <c r="K827" t="s">
        <v>9566</v>
      </c>
      <c r="L827" t="s">
        <v>9567</v>
      </c>
      <c r="M827" t="s">
        <v>9568</v>
      </c>
      <c r="N827" t="s">
        <v>9569</v>
      </c>
      <c r="O827" t="s">
        <v>2939</v>
      </c>
      <c r="P827" t="s">
        <v>2940</v>
      </c>
      <c r="Q827" t="s">
        <v>9570</v>
      </c>
      <c r="R827" t="s">
        <v>9571</v>
      </c>
    </row>
    <row r="828" spans="1:18" ht="15.6" x14ac:dyDescent="0.3">
      <c r="A828" t="s">
        <v>2941</v>
      </c>
      <c r="B828" t="s">
        <v>2942</v>
      </c>
      <c r="D828" t="s">
        <v>2114</v>
      </c>
      <c r="E828">
        <v>599</v>
      </c>
      <c r="F828">
        <v>599</v>
      </c>
      <c r="G828" s="1">
        <v>0</v>
      </c>
      <c r="H828">
        <v>4</v>
      </c>
      <c r="J828" s="4">
        <v>26423</v>
      </c>
      <c r="K828" t="s">
        <v>9572</v>
      </c>
      <c r="L828" t="s">
        <v>9573</v>
      </c>
      <c r="M828" t="s">
        <v>9574</v>
      </c>
      <c r="N828" t="s">
        <v>9575</v>
      </c>
      <c r="O828" t="s">
        <v>2943</v>
      </c>
      <c r="P828" t="s">
        <v>2944</v>
      </c>
      <c r="Q828" t="s">
        <v>9576</v>
      </c>
      <c r="R828" t="s">
        <v>9577</v>
      </c>
    </row>
    <row r="829" spans="1:18" ht="15.6" x14ac:dyDescent="0.3">
      <c r="A829" t="s">
        <v>2945</v>
      </c>
      <c r="B829" t="s">
        <v>2946</v>
      </c>
      <c r="D829" t="s">
        <v>1329</v>
      </c>
      <c r="E829" s="2">
        <v>1999</v>
      </c>
      <c r="F829" s="2">
        <v>7999</v>
      </c>
      <c r="G829" s="1">
        <v>0.75</v>
      </c>
      <c r="H829">
        <v>4.2</v>
      </c>
      <c r="J829" s="4">
        <v>31305</v>
      </c>
      <c r="K829" t="s">
        <v>9578</v>
      </c>
      <c r="L829" t="s">
        <v>9579</v>
      </c>
      <c r="M829" t="s">
        <v>9580</v>
      </c>
      <c r="N829" t="s">
        <v>9581</v>
      </c>
      <c r="O829" t="s">
        <v>2947</v>
      </c>
      <c r="P829" t="s">
        <v>2948</v>
      </c>
      <c r="Q829" t="s">
        <v>9582</v>
      </c>
      <c r="R829" t="s">
        <v>9583</v>
      </c>
    </row>
    <row r="830" spans="1:18" ht="15.6" x14ac:dyDescent="0.3">
      <c r="A830" t="s">
        <v>2949</v>
      </c>
      <c r="B830" t="s">
        <v>2950</v>
      </c>
      <c r="D830" t="s">
        <v>2951</v>
      </c>
      <c r="E830" s="2">
        <v>2099</v>
      </c>
      <c r="F830" s="2">
        <v>3250</v>
      </c>
      <c r="G830" s="1">
        <v>0.35</v>
      </c>
      <c r="H830">
        <v>3.8</v>
      </c>
      <c r="J830" s="4">
        <v>11213</v>
      </c>
      <c r="K830" t="s">
        <v>9584</v>
      </c>
      <c r="L830" t="s">
        <v>9585</v>
      </c>
      <c r="M830" t="s">
        <v>9586</v>
      </c>
      <c r="N830" t="s">
        <v>9587</v>
      </c>
      <c r="O830" t="s">
        <v>2952</v>
      </c>
      <c r="P830" t="s">
        <v>2953</v>
      </c>
      <c r="Q830" t="s">
        <v>9588</v>
      </c>
      <c r="R830" t="s">
        <v>9589</v>
      </c>
    </row>
    <row r="831" spans="1:18" ht="15.6" x14ac:dyDescent="0.3">
      <c r="A831" t="s">
        <v>2954</v>
      </c>
      <c r="B831" t="s">
        <v>2955</v>
      </c>
      <c r="D831" t="s">
        <v>2956</v>
      </c>
      <c r="E831">
        <v>179</v>
      </c>
      <c r="F831">
        <v>499</v>
      </c>
      <c r="G831" s="1">
        <v>0.64</v>
      </c>
      <c r="H831">
        <v>4.0999999999999996</v>
      </c>
      <c r="J831" s="4">
        <v>10174</v>
      </c>
      <c r="K831" t="s">
        <v>9590</v>
      </c>
      <c r="L831" t="s">
        <v>9591</v>
      </c>
      <c r="M831" t="s">
        <v>9592</v>
      </c>
      <c r="N831" t="s">
        <v>9593</v>
      </c>
      <c r="O831" t="s">
        <v>2957</v>
      </c>
      <c r="P831" t="s">
        <v>2958</v>
      </c>
      <c r="Q831" t="s">
        <v>9594</v>
      </c>
      <c r="R831" t="s">
        <v>9595</v>
      </c>
    </row>
    <row r="832" spans="1:18" ht="15.6" x14ac:dyDescent="0.3">
      <c r="A832" t="s">
        <v>2959</v>
      </c>
      <c r="B832" t="s">
        <v>2960</v>
      </c>
      <c r="D832" t="s">
        <v>2202</v>
      </c>
      <c r="E832" s="2">
        <v>1345</v>
      </c>
      <c r="F832" s="2">
        <v>2295</v>
      </c>
      <c r="G832" s="1">
        <v>0.41</v>
      </c>
      <c r="H832">
        <v>4.2</v>
      </c>
      <c r="J832" s="4">
        <v>17413</v>
      </c>
      <c r="K832" t="s">
        <v>9596</v>
      </c>
      <c r="L832" t="s">
        <v>9597</v>
      </c>
      <c r="M832" t="s">
        <v>9598</v>
      </c>
      <c r="N832" t="s">
        <v>9599</v>
      </c>
      <c r="O832" t="s">
        <v>2961</v>
      </c>
      <c r="P832" t="s">
        <v>2962</v>
      </c>
      <c r="Q832" t="s">
        <v>9600</v>
      </c>
      <c r="R832" t="s">
        <v>9601</v>
      </c>
    </row>
    <row r="833" spans="1:18" ht="15.6" x14ac:dyDescent="0.3">
      <c r="A833" t="s">
        <v>2963</v>
      </c>
      <c r="B833" t="s">
        <v>2964</v>
      </c>
      <c r="D833" t="s">
        <v>2258</v>
      </c>
      <c r="E833">
        <v>349</v>
      </c>
      <c r="F833">
        <v>995</v>
      </c>
      <c r="G833" s="1">
        <v>0.65</v>
      </c>
      <c r="H833">
        <v>4.2</v>
      </c>
      <c r="J833" s="4">
        <v>6676</v>
      </c>
      <c r="K833" t="s">
        <v>9602</v>
      </c>
      <c r="L833" t="s">
        <v>9603</v>
      </c>
      <c r="M833" t="s">
        <v>9604</v>
      </c>
      <c r="N833" t="s">
        <v>9605</v>
      </c>
      <c r="O833" t="s">
        <v>2965</v>
      </c>
      <c r="P833" t="s">
        <v>2966</v>
      </c>
      <c r="Q833" t="s">
        <v>9606</v>
      </c>
      <c r="R833" t="s">
        <v>9607</v>
      </c>
    </row>
    <row r="834" spans="1:18" ht="15.6" x14ac:dyDescent="0.3">
      <c r="A834" t="s">
        <v>2967</v>
      </c>
      <c r="B834" t="s">
        <v>2968</v>
      </c>
      <c r="C834" t="str">
        <f>_xlfn.TEXTBEFORE(B834, "Cable") &amp; "Cable"</f>
        <v>FEDUS Cat6 Ethernet Cable</v>
      </c>
      <c r="D834" t="s">
        <v>2714</v>
      </c>
      <c r="E834">
        <v>287</v>
      </c>
      <c r="F834">
        <v>499</v>
      </c>
      <c r="G834" s="1">
        <v>0.42</v>
      </c>
      <c r="H834">
        <v>4.4000000000000004</v>
      </c>
      <c r="J834" s="4">
        <v>8076</v>
      </c>
      <c r="K834" t="s">
        <v>9608</v>
      </c>
      <c r="L834" t="s">
        <v>9609</v>
      </c>
      <c r="M834" t="s">
        <v>9610</v>
      </c>
      <c r="N834" t="s">
        <v>9611</v>
      </c>
      <c r="O834" t="s">
        <v>2970</v>
      </c>
      <c r="P834" t="s">
        <v>2971</v>
      </c>
      <c r="Q834" t="s">
        <v>9612</v>
      </c>
      <c r="R834" t="s">
        <v>9613</v>
      </c>
    </row>
    <row r="835" spans="1:18" ht="15.6" x14ac:dyDescent="0.3">
      <c r="A835" t="s">
        <v>165</v>
      </c>
      <c r="B835" t="s">
        <v>166</v>
      </c>
      <c r="D835" t="s">
        <v>14</v>
      </c>
      <c r="E835">
        <v>599</v>
      </c>
      <c r="F835">
        <v>599</v>
      </c>
      <c r="G835" s="1">
        <v>0</v>
      </c>
      <c r="H835">
        <v>4.3</v>
      </c>
      <c r="J835" s="4">
        <v>355</v>
      </c>
      <c r="K835" t="s">
        <v>5664</v>
      </c>
      <c r="L835" t="s">
        <v>5665</v>
      </c>
      <c r="M835" t="s">
        <v>5666</v>
      </c>
      <c r="N835" t="s">
        <v>5667</v>
      </c>
      <c r="O835" t="s">
        <v>168</v>
      </c>
      <c r="P835" t="s">
        <v>2972</v>
      </c>
      <c r="Q835" t="s">
        <v>9614</v>
      </c>
      <c r="R835" t="s">
        <v>9615</v>
      </c>
    </row>
    <row r="836" spans="1:18" ht="15.6" x14ac:dyDescent="0.3">
      <c r="A836" t="s">
        <v>2973</v>
      </c>
      <c r="B836" t="s">
        <v>2974</v>
      </c>
      <c r="D836" t="s">
        <v>2094</v>
      </c>
      <c r="E836">
        <v>349</v>
      </c>
      <c r="F836">
        <v>450</v>
      </c>
      <c r="G836" s="1">
        <v>0.22</v>
      </c>
      <c r="H836">
        <v>4.0999999999999996</v>
      </c>
      <c r="J836" s="4">
        <v>18656</v>
      </c>
      <c r="K836" t="s">
        <v>9616</v>
      </c>
      <c r="L836" t="s">
        <v>9617</v>
      </c>
      <c r="M836" t="s">
        <v>9618</v>
      </c>
      <c r="N836" t="s">
        <v>9619</v>
      </c>
      <c r="O836" t="s">
        <v>2975</v>
      </c>
      <c r="P836" t="s">
        <v>2976</v>
      </c>
      <c r="Q836" t="s">
        <v>9620</v>
      </c>
      <c r="R836" t="s">
        <v>9621</v>
      </c>
    </row>
    <row r="837" spans="1:18" ht="15.6" x14ac:dyDescent="0.3">
      <c r="A837" t="s">
        <v>2977</v>
      </c>
      <c r="B837" t="s">
        <v>2978</v>
      </c>
      <c r="D837" t="s">
        <v>2179</v>
      </c>
      <c r="E837">
        <v>879</v>
      </c>
      <c r="F837" s="2">
        <v>1109</v>
      </c>
      <c r="G837" s="1">
        <v>0.21</v>
      </c>
      <c r="H837">
        <v>4.4000000000000004</v>
      </c>
      <c r="J837" s="4">
        <v>31599</v>
      </c>
      <c r="K837" t="s">
        <v>9622</v>
      </c>
      <c r="L837" t="s">
        <v>9623</v>
      </c>
      <c r="M837" t="s">
        <v>9624</v>
      </c>
      <c r="N837" t="s">
        <v>9625</v>
      </c>
      <c r="O837" t="s">
        <v>2979</v>
      </c>
      <c r="P837" t="s">
        <v>2980</v>
      </c>
      <c r="Q837" t="s">
        <v>9626</v>
      </c>
      <c r="R837" t="s">
        <v>9627</v>
      </c>
    </row>
    <row r="838" spans="1:18" ht="15.6" x14ac:dyDescent="0.3">
      <c r="A838" t="s">
        <v>170</v>
      </c>
      <c r="B838" t="s">
        <v>171</v>
      </c>
      <c r="D838" t="s">
        <v>14</v>
      </c>
      <c r="E838">
        <v>199</v>
      </c>
      <c r="F838">
        <v>999</v>
      </c>
      <c r="G838" s="1">
        <v>0.8</v>
      </c>
      <c r="H838">
        <v>3.9</v>
      </c>
      <c r="J838" s="4">
        <v>1075</v>
      </c>
      <c r="K838" t="s">
        <v>5670</v>
      </c>
      <c r="L838" t="s">
        <v>5671</v>
      </c>
      <c r="M838" t="s">
        <v>5672</v>
      </c>
      <c r="N838" t="s">
        <v>5673</v>
      </c>
      <c r="O838" t="s">
        <v>173</v>
      </c>
      <c r="P838" t="s">
        <v>174</v>
      </c>
      <c r="Q838" t="s">
        <v>5674</v>
      </c>
      <c r="R838" t="s">
        <v>9628</v>
      </c>
    </row>
    <row r="839" spans="1:18" ht="15.6" x14ac:dyDescent="0.3">
      <c r="A839" t="s">
        <v>2981</v>
      </c>
      <c r="B839" t="s">
        <v>2982</v>
      </c>
      <c r="D839" t="s">
        <v>2428</v>
      </c>
      <c r="E839">
        <v>250</v>
      </c>
      <c r="F839">
        <v>250</v>
      </c>
      <c r="G839" s="1">
        <v>0</v>
      </c>
      <c r="H839">
        <v>3.9</v>
      </c>
      <c r="J839" s="4">
        <v>13971</v>
      </c>
      <c r="K839" t="s">
        <v>9629</v>
      </c>
      <c r="L839" t="s">
        <v>9630</v>
      </c>
      <c r="M839" t="s">
        <v>9631</v>
      </c>
      <c r="N839" t="s">
        <v>9632</v>
      </c>
      <c r="O839" t="s">
        <v>2983</v>
      </c>
      <c r="P839" t="s">
        <v>2984</v>
      </c>
      <c r="Q839" t="s">
        <v>9633</v>
      </c>
      <c r="R839" t="s">
        <v>9634</v>
      </c>
    </row>
    <row r="840" spans="1:18" ht="15.6" x14ac:dyDescent="0.3">
      <c r="A840" t="s">
        <v>2985</v>
      </c>
      <c r="B840" t="s">
        <v>2986</v>
      </c>
      <c r="D840" t="s">
        <v>1380</v>
      </c>
      <c r="E840">
        <v>199</v>
      </c>
      <c r="F840">
        <v>499</v>
      </c>
      <c r="G840" s="1">
        <v>0.6</v>
      </c>
      <c r="H840">
        <v>3.6</v>
      </c>
      <c r="J840" s="4">
        <v>2492</v>
      </c>
      <c r="K840" t="s">
        <v>9635</v>
      </c>
      <c r="L840" t="s">
        <v>9636</v>
      </c>
      <c r="M840" t="s">
        <v>9637</v>
      </c>
      <c r="N840" t="s">
        <v>9638</v>
      </c>
      <c r="O840" t="s">
        <v>2987</v>
      </c>
      <c r="P840" t="s">
        <v>2988</v>
      </c>
      <c r="Q840" t="s">
        <v>9639</v>
      </c>
      <c r="R840" t="s">
        <v>9640</v>
      </c>
    </row>
    <row r="841" spans="1:18" ht="15.6" x14ac:dyDescent="0.3">
      <c r="A841" t="s">
        <v>179</v>
      </c>
      <c r="B841" t="s">
        <v>180</v>
      </c>
      <c r="D841" t="s">
        <v>14</v>
      </c>
      <c r="E841">
        <v>899</v>
      </c>
      <c r="F841" s="2">
        <v>1900</v>
      </c>
      <c r="G841" s="1">
        <v>0.53</v>
      </c>
      <c r="H841">
        <v>4.4000000000000004</v>
      </c>
      <c r="J841" s="4">
        <v>13552</v>
      </c>
      <c r="K841" t="s">
        <v>5679</v>
      </c>
      <c r="L841" t="s">
        <v>5680</v>
      </c>
      <c r="M841" t="s">
        <v>5681</v>
      </c>
      <c r="N841" t="s">
        <v>5682</v>
      </c>
      <c r="O841" t="s">
        <v>182</v>
      </c>
      <c r="P841" t="s">
        <v>183</v>
      </c>
      <c r="Q841" t="s">
        <v>9641</v>
      </c>
      <c r="R841" t="s">
        <v>9642</v>
      </c>
    </row>
    <row r="842" spans="1:18" ht="15.6" x14ac:dyDescent="0.3">
      <c r="A842" t="s">
        <v>184</v>
      </c>
      <c r="B842" t="s">
        <v>185</v>
      </c>
      <c r="D842" t="s">
        <v>14</v>
      </c>
      <c r="E842">
        <v>199</v>
      </c>
      <c r="F842">
        <v>999</v>
      </c>
      <c r="G842" s="1">
        <v>0.8</v>
      </c>
      <c r="H842">
        <v>4</v>
      </c>
      <c r="J842" s="4">
        <v>575</v>
      </c>
      <c r="K842" t="s">
        <v>5685</v>
      </c>
      <c r="L842" t="s">
        <v>5686</v>
      </c>
      <c r="M842" t="s">
        <v>5687</v>
      </c>
      <c r="N842" t="s">
        <v>5688</v>
      </c>
      <c r="O842" t="s">
        <v>187</v>
      </c>
      <c r="P842" t="s">
        <v>188</v>
      </c>
      <c r="Q842" t="s">
        <v>9643</v>
      </c>
      <c r="R842" t="s">
        <v>9644</v>
      </c>
    </row>
    <row r="843" spans="1:18" ht="15.6" x14ac:dyDescent="0.3">
      <c r="A843" t="s">
        <v>2989</v>
      </c>
      <c r="B843" t="s">
        <v>2990</v>
      </c>
      <c r="D843" t="s">
        <v>2956</v>
      </c>
      <c r="E843">
        <v>149</v>
      </c>
      <c r="F843">
        <v>999</v>
      </c>
      <c r="G843" s="1">
        <v>0.85</v>
      </c>
      <c r="H843">
        <v>3.5</v>
      </c>
      <c r="J843" s="4">
        <v>2523</v>
      </c>
      <c r="K843" t="s">
        <v>9645</v>
      </c>
      <c r="L843" t="s">
        <v>9646</v>
      </c>
      <c r="M843" t="s">
        <v>9647</v>
      </c>
      <c r="N843" t="s">
        <v>9648</v>
      </c>
      <c r="O843" t="s">
        <v>2991</v>
      </c>
      <c r="P843" t="s">
        <v>2992</v>
      </c>
      <c r="Q843" t="s">
        <v>9649</v>
      </c>
      <c r="R843" t="s">
        <v>9650</v>
      </c>
    </row>
    <row r="844" spans="1:18" ht="15.6" x14ac:dyDescent="0.3">
      <c r="A844" t="s">
        <v>2993</v>
      </c>
      <c r="B844" t="s">
        <v>2994</v>
      </c>
      <c r="C844" t="str">
        <f>_xlfn.TEXTBEFORE(B844, "Pad") &amp; "Pad"</f>
        <v>Portronics Ruffpad 12E Re-Writable LCD Writing Pad</v>
      </c>
      <c r="D844" t="s">
        <v>2105</v>
      </c>
      <c r="E844">
        <v>469</v>
      </c>
      <c r="F844" s="2">
        <v>1499</v>
      </c>
      <c r="G844" s="1">
        <v>0.69</v>
      </c>
      <c r="H844">
        <v>4.0999999999999996</v>
      </c>
      <c r="J844" s="4">
        <v>352</v>
      </c>
      <c r="K844" t="s">
        <v>9651</v>
      </c>
      <c r="L844" t="s">
        <v>9652</v>
      </c>
      <c r="M844" t="s">
        <v>9653</v>
      </c>
      <c r="N844" t="s">
        <v>9654</v>
      </c>
      <c r="O844" t="s">
        <v>2996</v>
      </c>
      <c r="P844" t="s">
        <v>2997</v>
      </c>
      <c r="Q844" t="s">
        <v>9655</v>
      </c>
      <c r="R844" t="s">
        <v>9656</v>
      </c>
    </row>
    <row r="845" spans="1:18" ht="15.6" x14ac:dyDescent="0.3">
      <c r="A845" t="s">
        <v>2998</v>
      </c>
      <c r="B845" t="s">
        <v>2999</v>
      </c>
      <c r="D845" t="s">
        <v>2613</v>
      </c>
      <c r="E845" s="2">
        <v>1187</v>
      </c>
      <c r="F845" s="2">
        <v>1929</v>
      </c>
      <c r="G845" s="1">
        <v>0.38</v>
      </c>
      <c r="H845">
        <v>4.0999999999999996</v>
      </c>
      <c r="J845" s="4">
        <v>1662</v>
      </c>
      <c r="K845" t="s">
        <v>9657</v>
      </c>
      <c r="L845" t="s">
        <v>9658</v>
      </c>
      <c r="M845" t="s">
        <v>9659</v>
      </c>
      <c r="N845" t="s">
        <v>9660</v>
      </c>
      <c r="O845" t="s">
        <v>3000</v>
      </c>
      <c r="P845" t="s">
        <v>3001</v>
      </c>
      <c r="Q845" t="s">
        <v>9661</v>
      </c>
      <c r="R845" t="s">
        <v>9662</v>
      </c>
    </row>
    <row r="846" spans="1:18" ht="15.6" x14ac:dyDescent="0.3">
      <c r="A846" t="s">
        <v>3002</v>
      </c>
      <c r="B846" t="s">
        <v>3003</v>
      </c>
      <c r="C846" t="str">
        <f>_xlfn.TEXTBEFORE(B846, "Speaker") &amp; "Speaker"</f>
        <v>Zebronics Zeb Wonderbar 10 USB Powered 2.0 Computer Speaker</v>
      </c>
      <c r="D846" t="s">
        <v>3005</v>
      </c>
      <c r="E846">
        <v>849</v>
      </c>
      <c r="F846" s="2">
        <v>1499</v>
      </c>
      <c r="G846" s="1">
        <v>0.43</v>
      </c>
      <c r="H846">
        <v>4</v>
      </c>
      <c r="J846" s="4">
        <v>7352</v>
      </c>
      <c r="K846" t="s">
        <v>9663</v>
      </c>
      <c r="L846" t="s">
        <v>9664</v>
      </c>
      <c r="M846" t="s">
        <v>9665</v>
      </c>
      <c r="N846" t="s">
        <v>9666</v>
      </c>
      <c r="O846" t="s">
        <v>3006</v>
      </c>
      <c r="P846" t="s">
        <v>3007</v>
      </c>
      <c r="Q846" t="s">
        <v>9667</v>
      </c>
      <c r="R846" t="s">
        <v>9668</v>
      </c>
    </row>
    <row r="847" spans="1:18" ht="15.6" x14ac:dyDescent="0.3">
      <c r="A847" t="s">
        <v>3008</v>
      </c>
      <c r="B847" t="s">
        <v>3009</v>
      </c>
      <c r="D847" t="s">
        <v>2099</v>
      </c>
      <c r="E847">
        <v>328</v>
      </c>
      <c r="F847">
        <v>399</v>
      </c>
      <c r="G847" s="1">
        <v>0.18</v>
      </c>
      <c r="H847">
        <v>4.0999999999999996</v>
      </c>
      <c r="J847" s="4">
        <v>3441</v>
      </c>
      <c r="K847" t="s">
        <v>9669</v>
      </c>
      <c r="L847" t="s">
        <v>9670</v>
      </c>
      <c r="M847" t="s">
        <v>9671</v>
      </c>
      <c r="N847" t="s">
        <v>9672</v>
      </c>
      <c r="O847" t="s">
        <v>3010</v>
      </c>
      <c r="P847" t="s">
        <v>3011</v>
      </c>
      <c r="Q847" t="s">
        <v>9673</v>
      </c>
      <c r="R847" t="s">
        <v>9674</v>
      </c>
    </row>
    <row r="848" spans="1:18" ht="15.6" x14ac:dyDescent="0.3">
      <c r="A848" t="s">
        <v>3012</v>
      </c>
      <c r="B848" t="s">
        <v>3013</v>
      </c>
      <c r="D848" t="s">
        <v>2114</v>
      </c>
      <c r="E848">
        <v>269</v>
      </c>
      <c r="F848">
        <v>699</v>
      </c>
      <c r="G848" s="1">
        <v>0.62</v>
      </c>
      <c r="H848">
        <v>4</v>
      </c>
      <c r="J848" s="4">
        <v>93</v>
      </c>
      <c r="K848" t="s">
        <v>9675</v>
      </c>
      <c r="L848" t="s">
        <v>9676</v>
      </c>
      <c r="M848" t="s">
        <v>9677</v>
      </c>
      <c r="N848" t="s">
        <v>9678</v>
      </c>
      <c r="O848" t="s">
        <v>3014</v>
      </c>
      <c r="P848" t="s">
        <v>3015</v>
      </c>
      <c r="Q848" t="s">
        <v>9679</v>
      </c>
      <c r="R848" t="s">
        <v>9680</v>
      </c>
    </row>
    <row r="849" spans="1:18" ht="15.6" x14ac:dyDescent="0.3">
      <c r="A849" t="s">
        <v>3016</v>
      </c>
      <c r="B849" t="s">
        <v>3017</v>
      </c>
      <c r="D849" t="s">
        <v>3018</v>
      </c>
      <c r="E849">
        <v>299</v>
      </c>
      <c r="F849">
        <v>400</v>
      </c>
      <c r="G849" s="1">
        <v>0.25</v>
      </c>
      <c r="H849">
        <v>3.8</v>
      </c>
      <c r="J849" s="4">
        <v>40895</v>
      </c>
      <c r="K849" t="s">
        <v>9681</v>
      </c>
      <c r="L849" t="s">
        <v>9682</v>
      </c>
      <c r="M849" t="s">
        <v>9683</v>
      </c>
      <c r="N849" t="s">
        <v>9684</v>
      </c>
      <c r="O849" t="s">
        <v>3019</v>
      </c>
      <c r="P849" t="s">
        <v>3020</v>
      </c>
      <c r="Q849" t="s">
        <v>9685</v>
      </c>
      <c r="R849" t="s">
        <v>9686</v>
      </c>
    </row>
    <row r="850" spans="1:18" ht="15.6" x14ac:dyDescent="0.3">
      <c r="A850" t="s">
        <v>3021</v>
      </c>
      <c r="B850" t="s">
        <v>3022</v>
      </c>
      <c r="D850" t="s">
        <v>3023</v>
      </c>
      <c r="E850">
        <v>549</v>
      </c>
      <c r="F850" s="2">
        <v>1499</v>
      </c>
      <c r="G850" s="1">
        <v>0.63</v>
      </c>
      <c r="H850">
        <v>4.3</v>
      </c>
      <c r="J850" s="4">
        <v>11006</v>
      </c>
      <c r="K850" t="s">
        <v>9687</v>
      </c>
      <c r="L850" t="s">
        <v>9688</v>
      </c>
      <c r="M850" t="s">
        <v>9689</v>
      </c>
      <c r="N850" t="s">
        <v>9690</v>
      </c>
      <c r="O850" t="s">
        <v>3024</v>
      </c>
      <c r="P850" t="s">
        <v>3025</v>
      </c>
      <c r="Q850" t="s">
        <v>9691</v>
      </c>
      <c r="R850" t="s">
        <v>9692</v>
      </c>
    </row>
    <row r="851" spans="1:18" ht="15.6" x14ac:dyDescent="0.3">
      <c r="A851" t="s">
        <v>3026</v>
      </c>
      <c r="B851" t="s">
        <v>3027</v>
      </c>
      <c r="D851" t="s">
        <v>2419</v>
      </c>
      <c r="E851">
        <v>114</v>
      </c>
      <c r="F851">
        <v>120</v>
      </c>
      <c r="G851" s="1">
        <v>0.05</v>
      </c>
      <c r="H851">
        <v>4.2</v>
      </c>
      <c r="J851" s="4">
        <v>8938</v>
      </c>
      <c r="K851" t="s">
        <v>9693</v>
      </c>
      <c r="L851" t="s">
        <v>9694</v>
      </c>
      <c r="M851" t="s">
        <v>9695</v>
      </c>
      <c r="N851" t="s">
        <v>9696</v>
      </c>
      <c r="O851" t="s">
        <v>3028</v>
      </c>
      <c r="P851" t="s">
        <v>3029</v>
      </c>
      <c r="Q851" t="s">
        <v>9697</v>
      </c>
      <c r="R851" t="s">
        <v>9698</v>
      </c>
    </row>
    <row r="852" spans="1:18" ht="15.6" x14ac:dyDescent="0.3">
      <c r="A852" t="s">
        <v>3030</v>
      </c>
      <c r="B852" t="s">
        <v>3031</v>
      </c>
      <c r="D852" t="s">
        <v>3032</v>
      </c>
      <c r="E852">
        <v>120</v>
      </c>
      <c r="F852">
        <v>120</v>
      </c>
      <c r="G852" s="1">
        <v>0</v>
      </c>
      <c r="H852">
        <v>4.0999999999999996</v>
      </c>
      <c r="J852" s="4">
        <v>4308</v>
      </c>
      <c r="K852" t="s">
        <v>9699</v>
      </c>
      <c r="L852" t="s">
        <v>9700</v>
      </c>
      <c r="M852" t="s">
        <v>9701</v>
      </c>
      <c r="N852" t="s">
        <v>9702</v>
      </c>
      <c r="O852" t="s">
        <v>3033</v>
      </c>
      <c r="P852" t="s">
        <v>3034</v>
      </c>
      <c r="Q852" t="s">
        <v>9703</v>
      </c>
      <c r="R852" t="s">
        <v>9704</v>
      </c>
    </row>
    <row r="853" spans="1:18" ht="15.6" x14ac:dyDescent="0.3">
      <c r="A853" t="s">
        <v>193</v>
      </c>
      <c r="B853" t="s">
        <v>194</v>
      </c>
      <c r="D853" t="s">
        <v>14</v>
      </c>
      <c r="E853">
        <v>970</v>
      </c>
      <c r="F853" s="2">
        <v>1999</v>
      </c>
      <c r="G853" s="1">
        <v>0.51</v>
      </c>
      <c r="H853">
        <v>4.2</v>
      </c>
      <c r="J853" s="4">
        <v>462</v>
      </c>
      <c r="K853" t="s">
        <v>5697</v>
      </c>
      <c r="L853" t="s">
        <v>5698</v>
      </c>
      <c r="M853" t="s">
        <v>5699</v>
      </c>
      <c r="N853" t="s">
        <v>5700</v>
      </c>
      <c r="O853" t="s">
        <v>196</v>
      </c>
      <c r="P853" t="s">
        <v>197</v>
      </c>
      <c r="Q853" t="s">
        <v>9705</v>
      </c>
      <c r="R853" t="s">
        <v>9706</v>
      </c>
    </row>
    <row r="854" spans="1:18" ht="15.6" x14ac:dyDescent="0.3">
      <c r="A854" t="s">
        <v>198</v>
      </c>
      <c r="B854" t="s">
        <v>199</v>
      </c>
      <c r="D854" t="s">
        <v>14</v>
      </c>
      <c r="E854">
        <v>209</v>
      </c>
      <c r="F854">
        <v>695</v>
      </c>
      <c r="G854" s="1">
        <v>0.7</v>
      </c>
      <c r="H854">
        <v>4.5</v>
      </c>
      <c r="J854" s="4">
        <v>107686</v>
      </c>
      <c r="K854" t="s">
        <v>5703</v>
      </c>
      <c r="L854" t="s">
        <v>5704</v>
      </c>
      <c r="M854" t="s">
        <v>5705</v>
      </c>
      <c r="N854" t="s">
        <v>5706</v>
      </c>
      <c r="O854" t="s">
        <v>201</v>
      </c>
      <c r="P854" t="s">
        <v>202</v>
      </c>
      <c r="Q854" t="s">
        <v>5707</v>
      </c>
      <c r="R854" t="s">
        <v>9707</v>
      </c>
    </row>
    <row r="855" spans="1:18" ht="15.6" x14ac:dyDescent="0.3">
      <c r="A855" t="s">
        <v>3035</v>
      </c>
      <c r="B855" t="s">
        <v>3036</v>
      </c>
      <c r="D855" t="s">
        <v>2099</v>
      </c>
      <c r="E855" s="2">
        <v>1490</v>
      </c>
      <c r="F855" s="2">
        <v>2295</v>
      </c>
      <c r="G855" s="1">
        <v>0.35</v>
      </c>
      <c r="H855">
        <v>4.5999999999999996</v>
      </c>
      <c r="J855" s="4">
        <v>10652</v>
      </c>
      <c r="K855" t="s">
        <v>9708</v>
      </c>
      <c r="L855" t="s">
        <v>9709</v>
      </c>
      <c r="M855" t="s">
        <v>9710</v>
      </c>
      <c r="N855" t="s">
        <v>9711</v>
      </c>
      <c r="O855" t="s">
        <v>3037</v>
      </c>
      <c r="P855" t="s">
        <v>3038</v>
      </c>
      <c r="Q855" t="s">
        <v>9712</v>
      </c>
      <c r="R855" t="s">
        <v>9713</v>
      </c>
    </row>
    <row r="856" spans="1:18" ht="15.6" x14ac:dyDescent="0.3">
      <c r="A856" t="s">
        <v>3039</v>
      </c>
      <c r="B856" t="s">
        <v>3040</v>
      </c>
      <c r="D856" t="s">
        <v>3041</v>
      </c>
      <c r="E856">
        <v>99</v>
      </c>
      <c r="F856">
        <v>99</v>
      </c>
      <c r="G856" s="1">
        <v>0</v>
      </c>
      <c r="H856">
        <v>4.3</v>
      </c>
      <c r="J856" s="4">
        <v>5036</v>
      </c>
      <c r="K856" t="s">
        <v>9714</v>
      </c>
      <c r="L856" t="s">
        <v>9715</v>
      </c>
      <c r="M856" t="s">
        <v>9716</v>
      </c>
      <c r="N856" t="s">
        <v>9717</v>
      </c>
      <c r="O856" t="s">
        <v>3042</v>
      </c>
      <c r="P856" t="s">
        <v>3043</v>
      </c>
      <c r="Q856" t="s">
        <v>9718</v>
      </c>
      <c r="R856" t="s">
        <v>9719</v>
      </c>
    </row>
    <row r="857" spans="1:18" ht="15.6" x14ac:dyDescent="0.3">
      <c r="A857" t="s">
        <v>3044</v>
      </c>
      <c r="B857" t="s">
        <v>3045</v>
      </c>
      <c r="D857" t="s">
        <v>2099</v>
      </c>
      <c r="E857">
        <v>149</v>
      </c>
      <c r="F857">
        <v>249</v>
      </c>
      <c r="G857" s="1">
        <v>0.4</v>
      </c>
      <c r="H857">
        <v>4</v>
      </c>
      <c r="J857" s="4">
        <v>5057</v>
      </c>
      <c r="K857" t="s">
        <v>9720</v>
      </c>
      <c r="L857" t="s">
        <v>9721</v>
      </c>
      <c r="M857" t="s">
        <v>9722</v>
      </c>
      <c r="N857" t="s">
        <v>9723</v>
      </c>
      <c r="O857" t="s">
        <v>3046</v>
      </c>
      <c r="P857" t="s">
        <v>3047</v>
      </c>
      <c r="Q857" t="s">
        <v>9724</v>
      </c>
      <c r="R857" t="s">
        <v>9725</v>
      </c>
    </row>
    <row r="858" spans="1:18" ht="15.6" x14ac:dyDescent="0.3">
      <c r="A858" t="s">
        <v>3048</v>
      </c>
      <c r="B858" t="s">
        <v>3049</v>
      </c>
      <c r="D858" t="s">
        <v>2296</v>
      </c>
      <c r="E858">
        <v>575</v>
      </c>
      <c r="F858" s="2">
        <v>2799</v>
      </c>
      <c r="G858" s="1">
        <v>0.79</v>
      </c>
      <c r="H858">
        <v>4.2</v>
      </c>
      <c r="J858" s="4">
        <v>8537</v>
      </c>
      <c r="K858" t="s">
        <v>9726</v>
      </c>
      <c r="L858" t="s">
        <v>9727</v>
      </c>
      <c r="M858" t="s">
        <v>9728</v>
      </c>
      <c r="N858" t="s">
        <v>9729</v>
      </c>
      <c r="O858" t="s">
        <v>3050</v>
      </c>
      <c r="P858" t="s">
        <v>3051</v>
      </c>
      <c r="Q858" t="s">
        <v>9730</v>
      </c>
      <c r="R858" t="s">
        <v>9731</v>
      </c>
    </row>
    <row r="859" spans="1:18" ht="15.6" x14ac:dyDescent="0.3">
      <c r="A859" t="s">
        <v>217</v>
      </c>
      <c r="B859" t="s">
        <v>218</v>
      </c>
      <c r="D859" t="s">
        <v>14</v>
      </c>
      <c r="E859">
        <v>333</v>
      </c>
      <c r="F859">
        <v>999</v>
      </c>
      <c r="G859" s="1">
        <v>0.67</v>
      </c>
      <c r="H859">
        <v>3.3</v>
      </c>
      <c r="J859" s="4">
        <v>9792</v>
      </c>
      <c r="K859" t="s">
        <v>5727</v>
      </c>
      <c r="L859" t="s">
        <v>5728</v>
      </c>
      <c r="M859" t="s">
        <v>5729</v>
      </c>
      <c r="N859" t="s">
        <v>5730</v>
      </c>
      <c r="O859" t="s">
        <v>220</v>
      </c>
      <c r="P859" t="s">
        <v>221</v>
      </c>
      <c r="Q859" t="s">
        <v>5731</v>
      </c>
      <c r="R859" t="s">
        <v>9732</v>
      </c>
    </row>
    <row r="860" spans="1:18" ht="15.6" x14ac:dyDescent="0.3">
      <c r="A860" t="s">
        <v>3052</v>
      </c>
      <c r="B860" t="s">
        <v>3053</v>
      </c>
      <c r="D860" t="s">
        <v>2703</v>
      </c>
      <c r="E860">
        <v>178</v>
      </c>
      <c r="F860">
        <v>210</v>
      </c>
      <c r="G860" s="1">
        <v>0.15</v>
      </c>
      <c r="H860">
        <v>4.3</v>
      </c>
      <c r="J860" s="4">
        <v>2450</v>
      </c>
      <c r="K860" t="s">
        <v>9733</v>
      </c>
      <c r="L860" t="s">
        <v>9734</v>
      </c>
      <c r="M860" t="s">
        <v>9735</v>
      </c>
      <c r="N860" t="s">
        <v>9736</v>
      </c>
      <c r="O860" t="s">
        <v>3054</v>
      </c>
      <c r="P860" t="s">
        <v>3055</v>
      </c>
      <c r="Q860" t="s">
        <v>9737</v>
      </c>
      <c r="R860" t="s">
        <v>9738</v>
      </c>
    </row>
    <row r="861" spans="1:18" ht="15.6" x14ac:dyDescent="0.3">
      <c r="A861" t="s">
        <v>3056</v>
      </c>
      <c r="B861" t="s">
        <v>3057</v>
      </c>
      <c r="D861" t="s">
        <v>1380</v>
      </c>
      <c r="E861" s="2">
        <v>1599</v>
      </c>
      <c r="F861" s="2">
        <v>3490</v>
      </c>
      <c r="G861" s="1">
        <v>0.54</v>
      </c>
      <c r="H861">
        <v>3.7</v>
      </c>
      <c r="J861" s="4">
        <v>676</v>
      </c>
      <c r="K861" t="s">
        <v>9739</v>
      </c>
      <c r="L861" t="s">
        <v>9740</v>
      </c>
      <c r="M861" t="s">
        <v>9741</v>
      </c>
      <c r="N861" t="s">
        <v>9742</v>
      </c>
      <c r="O861" t="s">
        <v>3058</v>
      </c>
      <c r="P861" t="s">
        <v>3059</v>
      </c>
      <c r="Q861" t="s">
        <v>9743</v>
      </c>
      <c r="R861" t="s">
        <v>9744</v>
      </c>
    </row>
    <row r="862" spans="1:18" ht="15.6" x14ac:dyDescent="0.3">
      <c r="A862" t="s">
        <v>3060</v>
      </c>
      <c r="B862" t="s">
        <v>3061</v>
      </c>
      <c r="D862" t="s">
        <v>1380</v>
      </c>
      <c r="E862">
        <v>499</v>
      </c>
      <c r="F862" s="2">
        <v>1299</v>
      </c>
      <c r="G862" s="1">
        <v>0.62</v>
      </c>
      <c r="H862">
        <v>3.9</v>
      </c>
      <c r="J862" s="4">
        <v>1173</v>
      </c>
      <c r="K862" t="s">
        <v>9745</v>
      </c>
      <c r="L862" t="s">
        <v>9746</v>
      </c>
      <c r="M862" t="s">
        <v>9747</v>
      </c>
      <c r="N862" t="s">
        <v>9748</v>
      </c>
      <c r="O862" t="s">
        <v>3062</v>
      </c>
      <c r="P862" t="s">
        <v>3063</v>
      </c>
      <c r="Q862" t="s">
        <v>9749</v>
      </c>
      <c r="R862" t="s">
        <v>9750</v>
      </c>
    </row>
    <row r="863" spans="1:18" ht="15.6" x14ac:dyDescent="0.3">
      <c r="A863" t="s">
        <v>3064</v>
      </c>
      <c r="B863" t="s">
        <v>3065</v>
      </c>
      <c r="C863" t="str">
        <f>_xlfn.TEXTBEFORE(B863, "Mouse Pad") &amp; "Mouse Pad"</f>
        <v>IT2M Designer Mouse Pad</v>
      </c>
      <c r="D863" t="s">
        <v>2307</v>
      </c>
      <c r="E863">
        <v>199</v>
      </c>
      <c r="F863">
        <v>499</v>
      </c>
      <c r="G863" s="1">
        <v>0.6</v>
      </c>
      <c r="H863">
        <v>4.3</v>
      </c>
      <c r="J863" s="4">
        <v>9998</v>
      </c>
      <c r="K863" t="s">
        <v>9751</v>
      </c>
      <c r="L863" t="s">
        <v>9752</v>
      </c>
      <c r="M863" t="s">
        <v>9753</v>
      </c>
      <c r="N863" t="s">
        <v>9754</v>
      </c>
      <c r="O863" t="s">
        <v>3067</v>
      </c>
      <c r="P863" t="s">
        <v>3068</v>
      </c>
      <c r="Q863" t="s">
        <v>9755</v>
      </c>
      <c r="R863" t="s">
        <v>9756</v>
      </c>
    </row>
    <row r="864" spans="1:18" ht="15.6" x14ac:dyDescent="0.3">
      <c r="A864" t="s">
        <v>3069</v>
      </c>
      <c r="B864" t="s">
        <v>3070</v>
      </c>
      <c r="D864" t="s">
        <v>1329</v>
      </c>
      <c r="E864" s="2">
        <v>2499</v>
      </c>
      <c r="F864" s="2">
        <v>5999</v>
      </c>
      <c r="G864" s="1">
        <v>0.57999999999999996</v>
      </c>
      <c r="H864">
        <v>4.0999999999999996</v>
      </c>
      <c r="J864" s="4">
        <v>5852</v>
      </c>
      <c r="K864" t="s">
        <v>9757</v>
      </c>
      <c r="L864" t="s">
        <v>9758</v>
      </c>
      <c r="M864" t="s">
        <v>9759</v>
      </c>
      <c r="N864" t="s">
        <v>9760</v>
      </c>
      <c r="O864" t="s">
        <v>3071</v>
      </c>
      <c r="P864" t="s">
        <v>3072</v>
      </c>
      <c r="Q864" t="s">
        <v>9761</v>
      </c>
      <c r="R864" t="s">
        <v>9762</v>
      </c>
    </row>
    <row r="865" spans="1:18" ht="15.6" x14ac:dyDescent="0.3">
      <c r="A865" t="s">
        <v>3073</v>
      </c>
      <c r="B865" t="s">
        <v>3074</v>
      </c>
      <c r="D865" t="s">
        <v>3075</v>
      </c>
      <c r="E865">
        <v>199</v>
      </c>
      <c r="F865">
        <v>999</v>
      </c>
      <c r="G865" s="1">
        <v>0.8</v>
      </c>
      <c r="H865">
        <v>4.2</v>
      </c>
      <c r="J865" s="4">
        <v>362</v>
      </c>
      <c r="K865" t="s">
        <v>9763</v>
      </c>
      <c r="L865" t="s">
        <v>9764</v>
      </c>
      <c r="M865" t="s">
        <v>9765</v>
      </c>
      <c r="N865" t="s">
        <v>9766</v>
      </c>
      <c r="O865" t="s">
        <v>3076</v>
      </c>
      <c r="P865" t="s">
        <v>3077</v>
      </c>
      <c r="Q865" t="s">
        <v>9767</v>
      </c>
      <c r="R865" t="s">
        <v>9768</v>
      </c>
    </row>
    <row r="866" spans="1:18" ht="15.6" x14ac:dyDescent="0.3">
      <c r="A866" t="s">
        <v>3078</v>
      </c>
      <c r="B866" t="s">
        <v>3079</v>
      </c>
      <c r="D866" t="s">
        <v>1362</v>
      </c>
      <c r="E866">
        <v>939</v>
      </c>
      <c r="F866" s="2">
        <v>1800</v>
      </c>
      <c r="G866" s="1">
        <v>0.48</v>
      </c>
      <c r="H866">
        <v>4.5</v>
      </c>
      <c r="J866" s="4">
        <v>205052</v>
      </c>
      <c r="K866" t="s">
        <v>9769</v>
      </c>
      <c r="L866" t="s">
        <v>9770</v>
      </c>
      <c r="M866" t="s">
        <v>9771</v>
      </c>
      <c r="N866" t="s">
        <v>9772</v>
      </c>
      <c r="O866" t="s">
        <v>3080</v>
      </c>
      <c r="P866" t="s">
        <v>3081</v>
      </c>
      <c r="Q866" t="s">
        <v>9773</v>
      </c>
      <c r="R866" t="s">
        <v>9774</v>
      </c>
    </row>
    <row r="867" spans="1:18" ht="15.6" x14ac:dyDescent="0.3">
      <c r="A867" t="s">
        <v>3082</v>
      </c>
      <c r="B867" t="s">
        <v>3083</v>
      </c>
      <c r="D867" t="s">
        <v>1329</v>
      </c>
      <c r="E867" s="2">
        <v>2499</v>
      </c>
      <c r="F867" s="2">
        <v>9999</v>
      </c>
      <c r="G867" s="1">
        <v>0.75</v>
      </c>
      <c r="H867">
        <v>4</v>
      </c>
      <c r="J867" s="4">
        <v>9090</v>
      </c>
      <c r="K867" t="s">
        <v>9775</v>
      </c>
      <c r="L867" t="s">
        <v>9776</v>
      </c>
      <c r="M867" t="s">
        <v>9777</v>
      </c>
      <c r="N867" t="s">
        <v>9778</v>
      </c>
      <c r="O867" t="s">
        <v>3084</v>
      </c>
      <c r="P867" t="s">
        <v>3085</v>
      </c>
      <c r="Q867" t="s">
        <v>9779</v>
      </c>
      <c r="R867" t="s">
        <v>9780</v>
      </c>
    </row>
    <row r="868" spans="1:18" ht="15.6" x14ac:dyDescent="0.3">
      <c r="A868" t="s">
        <v>3086</v>
      </c>
      <c r="B868" t="s">
        <v>3087</v>
      </c>
      <c r="D868" t="s">
        <v>2099</v>
      </c>
      <c r="E868" s="2">
        <v>1439</v>
      </c>
      <c r="F868" s="2">
        <v>2890</v>
      </c>
      <c r="G868" s="1">
        <v>0.5</v>
      </c>
      <c r="H868">
        <v>4.5</v>
      </c>
      <c r="J868" s="4">
        <v>4099</v>
      </c>
      <c r="K868" t="s">
        <v>9781</v>
      </c>
      <c r="L868" t="s">
        <v>9782</v>
      </c>
      <c r="M868" t="s">
        <v>9783</v>
      </c>
      <c r="N868" t="s">
        <v>9784</v>
      </c>
      <c r="O868" t="s">
        <v>3088</v>
      </c>
      <c r="P868" t="s">
        <v>3089</v>
      </c>
      <c r="Q868" t="s">
        <v>9785</v>
      </c>
      <c r="R868" t="s">
        <v>9786</v>
      </c>
    </row>
    <row r="869" spans="1:18" ht="15.6" x14ac:dyDescent="0.3">
      <c r="A869" t="s">
        <v>3090</v>
      </c>
      <c r="B869" t="s">
        <v>3091</v>
      </c>
      <c r="D869" t="s">
        <v>1380</v>
      </c>
      <c r="E869" s="2">
        <v>1099</v>
      </c>
      <c r="F869" s="2">
        <v>5999</v>
      </c>
      <c r="G869" s="1">
        <v>0.82</v>
      </c>
      <c r="H869">
        <v>3.5</v>
      </c>
      <c r="J869" s="4">
        <v>12966</v>
      </c>
      <c r="K869" t="s">
        <v>8628</v>
      </c>
      <c r="L869" t="s">
        <v>9787</v>
      </c>
      <c r="M869" t="s">
        <v>9788</v>
      </c>
      <c r="N869" t="s">
        <v>9789</v>
      </c>
      <c r="O869" t="s">
        <v>3092</v>
      </c>
      <c r="P869" t="s">
        <v>3093</v>
      </c>
      <c r="Q869" t="s">
        <v>9790</v>
      </c>
      <c r="R869" t="s">
        <v>9791</v>
      </c>
    </row>
    <row r="870" spans="1:18" ht="15.6" x14ac:dyDescent="0.3">
      <c r="A870" t="s">
        <v>3094</v>
      </c>
      <c r="B870" t="s">
        <v>3095</v>
      </c>
      <c r="D870" t="s">
        <v>2419</v>
      </c>
      <c r="E870">
        <v>157</v>
      </c>
      <c r="F870">
        <v>160</v>
      </c>
      <c r="G870" s="1">
        <v>0.02</v>
      </c>
      <c r="H870">
        <v>4.5</v>
      </c>
      <c r="J870" s="4">
        <v>4428</v>
      </c>
      <c r="K870" t="s">
        <v>9792</v>
      </c>
      <c r="L870" t="s">
        <v>9793</v>
      </c>
      <c r="M870" t="s">
        <v>9794</v>
      </c>
      <c r="N870" t="s">
        <v>9795</v>
      </c>
      <c r="O870" t="s">
        <v>3096</v>
      </c>
      <c r="P870" t="s">
        <v>3097</v>
      </c>
      <c r="Q870" t="s">
        <v>9796</v>
      </c>
      <c r="R870" t="s">
        <v>9797</v>
      </c>
    </row>
    <row r="871" spans="1:18" ht="15.6" x14ac:dyDescent="0.3">
      <c r="A871" t="s">
        <v>210</v>
      </c>
      <c r="B871" t="s">
        <v>211</v>
      </c>
      <c r="D871" t="s">
        <v>54</v>
      </c>
      <c r="E871">
        <v>999</v>
      </c>
      <c r="F871" s="2">
        <v>1599</v>
      </c>
      <c r="G871" s="1">
        <v>0.38</v>
      </c>
      <c r="H871">
        <v>4.3</v>
      </c>
      <c r="J871" s="4">
        <v>12093</v>
      </c>
      <c r="K871" t="s">
        <v>5718</v>
      </c>
      <c r="L871" t="s">
        <v>5719</v>
      </c>
      <c r="M871" t="s">
        <v>5720</v>
      </c>
      <c r="N871" t="s">
        <v>5721</v>
      </c>
      <c r="O871" t="s">
        <v>212</v>
      </c>
      <c r="P871" t="s">
        <v>213</v>
      </c>
      <c r="Q871" t="s">
        <v>9798</v>
      </c>
      <c r="R871" t="s">
        <v>9799</v>
      </c>
    </row>
    <row r="872" spans="1:18" ht="15.6" x14ac:dyDescent="0.3">
      <c r="A872" t="s">
        <v>3098</v>
      </c>
      <c r="B872" t="s">
        <v>3099</v>
      </c>
      <c r="C872" t="str">
        <f>_xlfn.TEXTBEFORE(B872, "Keyboard Protector")</f>
        <v xml:space="preserve">LS LAPSTER Quality Assured Universal Silicone 15.6" </v>
      </c>
      <c r="D872" t="s">
        <v>2271</v>
      </c>
      <c r="E872">
        <v>115</v>
      </c>
      <c r="F872">
        <v>999</v>
      </c>
      <c r="G872" s="1">
        <v>0.88</v>
      </c>
      <c r="H872">
        <v>3.3</v>
      </c>
      <c r="J872" s="4">
        <v>5692</v>
      </c>
      <c r="K872" t="s">
        <v>9800</v>
      </c>
      <c r="L872" t="s">
        <v>9801</v>
      </c>
      <c r="M872" t="s">
        <v>9802</v>
      </c>
      <c r="N872" t="s">
        <v>9803</v>
      </c>
      <c r="O872" t="s">
        <v>3101</v>
      </c>
      <c r="P872" t="s">
        <v>3102</v>
      </c>
      <c r="Q872" t="s">
        <v>9804</v>
      </c>
      <c r="R872" t="s">
        <v>9805</v>
      </c>
    </row>
    <row r="873" spans="1:18" ht="15.6" x14ac:dyDescent="0.3">
      <c r="A873" t="s">
        <v>3103</v>
      </c>
      <c r="B873" t="s">
        <v>3104</v>
      </c>
      <c r="C873" t="str">
        <f>_xlfn.TEXTBEFORE(B873, "Pad") &amp; "Pad"</f>
        <v>KLAM LCD Writing Tablet Screenwriting Toys Board Smart Digital E-Note Pad</v>
      </c>
      <c r="D873" t="s">
        <v>2105</v>
      </c>
      <c r="E873">
        <v>175</v>
      </c>
      <c r="F873">
        <v>499</v>
      </c>
      <c r="G873" s="1">
        <v>0.65</v>
      </c>
      <c r="H873">
        <v>4.0999999999999996</v>
      </c>
      <c r="J873" s="4">
        <v>21</v>
      </c>
      <c r="K873" t="s">
        <v>9806</v>
      </c>
      <c r="L873" t="s">
        <v>9807</v>
      </c>
      <c r="M873" t="s">
        <v>9808</v>
      </c>
      <c r="N873" t="s">
        <v>9809</v>
      </c>
      <c r="O873" t="s">
        <v>3106</v>
      </c>
      <c r="P873" t="s">
        <v>3107</v>
      </c>
      <c r="Q873" t="s">
        <v>9810</v>
      </c>
      <c r="R873" t="s">
        <v>9811</v>
      </c>
    </row>
    <row r="874" spans="1:18" ht="15.6" x14ac:dyDescent="0.3">
      <c r="A874" t="s">
        <v>3108</v>
      </c>
      <c r="B874" t="s">
        <v>3109</v>
      </c>
      <c r="D874" t="s">
        <v>2532</v>
      </c>
      <c r="E874" s="2">
        <v>1999</v>
      </c>
      <c r="F874" s="2">
        <v>4700</v>
      </c>
      <c r="G874" s="1">
        <v>0.56999999999999995</v>
      </c>
      <c r="H874">
        <v>3.8</v>
      </c>
      <c r="J874" s="4">
        <v>1880</v>
      </c>
      <c r="K874" t="s">
        <v>9812</v>
      </c>
      <c r="L874" t="s">
        <v>9813</v>
      </c>
      <c r="M874" t="s">
        <v>9814</v>
      </c>
      <c r="N874" t="s">
        <v>9815</v>
      </c>
      <c r="O874" t="s">
        <v>3110</v>
      </c>
      <c r="P874" t="s">
        <v>3111</v>
      </c>
      <c r="Q874" t="s">
        <v>9816</v>
      </c>
      <c r="R874" t="s">
        <v>9817</v>
      </c>
    </row>
    <row r="875" spans="1:18" ht="15.6" x14ac:dyDescent="0.3">
      <c r="A875" t="s">
        <v>3112</v>
      </c>
      <c r="B875" t="s">
        <v>3113</v>
      </c>
      <c r="D875" t="s">
        <v>3114</v>
      </c>
      <c r="E875" s="2">
        <v>3999</v>
      </c>
      <c r="F875" s="3">
        <v>4332.96</v>
      </c>
      <c r="G875" s="1">
        <v>0.08</v>
      </c>
      <c r="H875">
        <v>3.5</v>
      </c>
      <c r="J875" s="4">
        <v>21762</v>
      </c>
      <c r="K875" t="s">
        <v>9818</v>
      </c>
      <c r="L875" t="s">
        <v>9819</v>
      </c>
      <c r="M875" t="s">
        <v>9820</v>
      </c>
      <c r="N875" t="s">
        <v>9821</v>
      </c>
      <c r="O875" t="s">
        <v>3115</v>
      </c>
      <c r="P875" t="s">
        <v>3116</v>
      </c>
      <c r="Q875" t="s">
        <v>9822</v>
      </c>
      <c r="R875" t="s">
        <v>9823</v>
      </c>
    </row>
    <row r="876" spans="1:18" ht="15.6" x14ac:dyDescent="0.3">
      <c r="A876" t="s">
        <v>3117</v>
      </c>
      <c r="B876" t="s">
        <v>3118</v>
      </c>
      <c r="D876" t="s">
        <v>2344</v>
      </c>
      <c r="E876">
        <v>899</v>
      </c>
      <c r="F876" s="2">
        <v>1800</v>
      </c>
      <c r="G876" s="1">
        <v>0.5</v>
      </c>
      <c r="H876">
        <v>4.0999999999999996</v>
      </c>
      <c r="J876" s="4">
        <v>22375</v>
      </c>
      <c r="K876" t="s">
        <v>9824</v>
      </c>
      <c r="L876" t="s">
        <v>9825</v>
      </c>
      <c r="M876" t="s">
        <v>9826</v>
      </c>
      <c r="N876" t="s">
        <v>9827</v>
      </c>
      <c r="O876" t="s">
        <v>3119</v>
      </c>
      <c r="P876" t="s">
        <v>3120</v>
      </c>
      <c r="Q876" t="s">
        <v>9828</v>
      </c>
      <c r="R876" t="s">
        <v>9829</v>
      </c>
    </row>
    <row r="877" spans="1:18" ht="15.6" x14ac:dyDescent="0.3">
      <c r="A877" t="s">
        <v>3121</v>
      </c>
      <c r="B877" t="s">
        <v>3122</v>
      </c>
      <c r="C877" t="str">
        <f>_xlfn.TEXTBEFORE(B877, "Mouse Pad") &amp; "Mouse Pad"</f>
        <v>RPM Euro Games Gaming Mouse Pad</v>
      </c>
      <c r="D877" t="s">
        <v>2307</v>
      </c>
      <c r="E877">
        <v>299</v>
      </c>
      <c r="F877">
        <v>990</v>
      </c>
      <c r="G877" s="1">
        <v>0.7</v>
      </c>
      <c r="H877">
        <v>4.5</v>
      </c>
      <c r="J877" s="4">
        <v>2453</v>
      </c>
      <c r="K877" t="s">
        <v>9830</v>
      </c>
      <c r="L877" t="s">
        <v>9831</v>
      </c>
      <c r="M877" t="s">
        <v>9832</v>
      </c>
      <c r="N877" t="s">
        <v>9833</v>
      </c>
      <c r="O877" t="s">
        <v>3124</v>
      </c>
      <c r="P877" t="s">
        <v>3125</v>
      </c>
      <c r="Q877" t="s">
        <v>9834</v>
      </c>
      <c r="R877" t="s">
        <v>9835</v>
      </c>
    </row>
    <row r="878" spans="1:18" ht="15.6" x14ac:dyDescent="0.3">
      <c r="A878" t="s">
        <v>3126</v>
      </c>
      <c r="B878" t="s">
        <v>3127</v>
      </c>
      <c r="C878" t="str">
        <f>_xlfn.TEXTBEFORE(B878, "Tablet") &amp; "Tablet"</f>
        <v>Wacom One by CTL-472/K0-CX Digital Drawing Graphics Pen Tablet</v>
      </c>
      <c r="D878" t="s">
        <v>2105</v>
      </c>
      <c r="E878" s="2">
        <v>3303</v>
      </c>
      <c r="F878" s="2">
        <v>4699</v>
      </c>
      <c r="G878" s="1">
        <v>0.3</v>
      </c>
      <c r="H878">
        <v>4.4000000000000004</v>
      </c>
      <c r="J878" s="4">
        <v>13544</v>
      </c>
      <c r="K878" t="s">
        <v>9836</v>
      </c>
      <c r="L878" t="s">
        <v>9837</v>
      </c>
      <c r="M878" t="s">
        <v>9838</v>
      </c>
      <c r="N878" t="s">
        <v>9839</v>
      </c>
      <c r="O878" t="s">
        <v>3129</v>
      </c>
      <c r="P878" t="s">
        <v>3130</v>
      </c>
      <c r="Q878" t="s">
        <v>9840</v>
      </c>
      <c r="R878" t="s">
        <v>9841</v>
      </c>
    </row>
    <row r="879" spans="1:18" ht="15.6" x14ac:dyDescent="0.3">
      <c r="A879" t="s">
        <v>3131</v>
      </c>
      <c r="B879" t="s">
        <v>3132</v>
      </c>
      <c r="C879" t="str">
        <f>_xlfn.TEXTBEFORE(B879, "Webcam") &amp; "Webcam"</f>
        <v>Lenovo 300 FHD Webcam</v>
      </c>
      <c r="D879" t="s">
        <v>2816</v>
      </c>
      <c r="E879" s="2">
        <v>1890</v>
      </c>
      <c r="F879" s="2">
        <v>5490</v>
      </c>
      <c r="G879" s="1">
        <v>0.66</v>
      </c>
      <c r="H879">
        <v>4.0999999999999996</v>
      </c>
      <c r="J879" s="4">
        <v>10976</v>
      </c>
      <c r="K879" t="s">
        <v>9842</v>
      </c>
      <c r="L879" t="s">
        <v>9843</v>
      </c>
      <c r="M879" t="s">
        <v>9844</v>
      </c>
      <c r="N879" t="s">
        <v>9845</v>
      </c>
      <c r="O879" t="s">
        <v>3134</v>
      </c>
      <c r="P879" t="s">
        <v>3135</v>
      </c>
      <c r="Q879" t="s">
        <v>9846</v>
      </c>
      <c r="R879" t="s">
        <v>9847</v>
      </c>
    </row>
    <row r="880" spans="1:18" ht="15.6" x14ac:dyDescent="0.3">
      <c r="A880" t="s">
        <v>3136</v>
      </c>
      <c r="B880" t="s">
        <v>3137</v>
      </c>
      <c r="D880" t="s">
        <v>2669</v>
      </c>
      <c r="E880">
        <v>90</v>
      </c>
      <c r="F880">
        <v>100</v>
      </c>
      <c r="G880" s="1">
        <v>0.1</v>
      </c>
      <c r="H880">
        <v>4.3</v>
      </c>
      <c r="J880" s="4">
        <v>3061</v>
      </c>
      <c r="K880" t="s">
        <v>9848</v>
      </c>
      <c r="L880" t="s">
        <v>9849</v>
      </c>
      <c r="M880" t="s">
        <v>9850</v>
      </c>
      <c r="N880" t="s">
        <v>9851</v>
      </c>
      <c r="O880" t="s">
        <v>3138</v>
      </c>
      <c r="P880" t="s">
        <v>3139</v>
      </c>
      <c r="Q880" t="s">
        <v>9852</v>
      </c>
      <c r="R880" t="s">
        <v>9853</v>
      </c>
    </row>
    <row r="881" spans="1:18" ht="15.6" x14ac:dyDescent="0.3">
      <c r="A881" t="s">
        <v>3140</v>
      </c>
      <c r="B881" t="s">
        <v>3141</v>
      </c>
      <c r="D881" t="s">
        <v>1380</v>
      </c>
      <c r="E881" s="2">
        <v>1599</v>
      </c>
      <c r="F881" s="2">
        <v>2790</v>
      </c>
      <c r="G881" s="1">
        <v>0.43</v>
      </c>
      <c r="H881">
        <v>3.6</v>
      </c>
      <c r="J881" s="4">
        <v>2272</v>
      </c>
      <c r="K881" t="s">
        <v>9854</v>
      </c>
      <c r="L881" t="s">
        <v>9855</v>
      </c>
      <c r="M881" t="s">
        <v>9856</v>
      </c>
      <c r="N881" t="s">
        <v>9857</v>
      </c>
      <c r="O881" t="s">
        <v>3142</v>
      </c>
      <c r="P881" t="s">
        <v>3143</v>
      </c>
      <c r="Q881" t="s">
        <v>9858</v>
      </c>
      <c r="R881" t="s">
        <v>9859</v>
      </c>
    </row>
    <row r="882" spans="1:18" ht="15.6" x14ac:dyDescent="0.3">
      <c r="A882" t="s">
        <v>3144</v>
      </c>
      <c r="B882" t="s">
        <v>3145</v>
      </c>
      <c r="D882" t="s">
        <v>2829</v>
      </c>
      <c r="E882">
        <v>599</v>
      </c>
      <c r="F882">
        <v>999</v>
      </c>
      <c r="G882" s="1">
        <v>0.4</v>
      </c>
      <c r="H882">
        <v>4</v>
      </c>
      <c r="J882" s="4">
        <v>7601</v>
      </c>
      <c r="K882" t="s">
        <v>9860</v>
      </c>
      <c r="L882" t="s">
        <v>9861</v>
      </c>
      <c r="M882" t="s">
        <v>9862</v>
      </c>
      <c r="N882" t="s">
        <v>9863</v>
      </c>
      <c r="O882" t="s">
        <v>3146</v>
      </c>
      <c r="P882" t="s">
        <v>3147</v>
      </c>
      <c r="Q882" t="s">
        <v>9864</v>
      </c>
      <c r="R882" t="s">
        <v>9865</v>
      </c>
    </row>
    <row r="883" spans="1:18" ht="15.6" x14ac:dyDescent="0.3">
      <c r="A883" t="s">
        <v>222</v>
      </c>
      <c r="B883" t="s">
        <v>223</v>
      </c>
      <c r="D883" t="s">
        <v>54</v>
      </c>
      <c r="E883">
        <v>507</v>
      </c>
      <c r="F883" s="2">
        <v>1208</v>
      </c>
      <c r="G883" s="1">
        <v>0.57999999999999996</v>
      </c>
      <c r="H883">
        <v>4.0999999999999996</v>
      </c>
      <c r="J883" s="4">
        <v>8131</v>
      </c>
      <c r="K883" t="s">
        <v>5733</v>
      </c>
      <c r="L883" t="s">
        <v>5734</v>
      </c>
      <c r="M883" t="s">
        <v>5735</v>
      </c>
      <c r="N883" t="s">
        <v>5736</v>
      </c>
      <c r="O883" t="s">
        <v>224</v>
      </c>
      <c r="P883" t="s">
        <v>225</v>
      </c>
      <c r="Q883" t="s">
        <v>9866</v>
      </c>
      <c r="R883" t="s">
        <v>9867</v>
      </c>
    </row>
    <row r="884" spans="1:18" ht="15.6" x14ac:dyDescent="0.3">
      <c r="A884" t="s">
        <v>3148</v>
      </c>
      <c r="B884" t="s">
        <v>3149</v>
      </c>
      <c r="C884" t="str">
        <f>_xlfn.TEXTBEFORE(B884, "Mouse Pad") &amp; "Mouse Pad"</f>
        <v>Tukzer Gel Mouse Pad</v>
      </c>
      <c r="D884" t="s">
        <v>2307</v>
      </c>
      <c r="E884">
        <v>425</v>
      </c>
      <c r="F884">
        <v>899</v>
      </c>
      <c r="G884" s="1">
        <v>0.53</v>
      </c>
      <c r="H884">
        <v>4.5</v>
      </c>
      <c r="J884" s="4">
        <v>4219</v>
      </c>
      <c r="K884" t="s">
        <v>9868</v>
      </c>
      <c r="L884" t="s">
        <v>9869</v>
      </c>
      <c r="M884" t="s">
        <v>9870</v>
      </c>
      <c r="N884" t="s">
        <v>9871</v>
      </c>
      <c r="O884" t="s">
        <v>3151</v>
      </c>
      <c r="P884" t="s">
        <v>3152</v>
      </c>
      <c r="Q884" t="s">
        <v>9872</v>
      </c>
      <c r="R884" t="s">
        <v>9873</v>
      </c>
    </row>
    <row r="885" spans="1:18" ht="15.6" x14ac:dyDescent="0.3">
      <c r="A885" t="s">
        <v>3153</v>
      </c>
      <c r="B885" t="s">
        <v>3154</v>
      </c>
      <c r="D885" t="s">
        <v>1931</v>
      </c>
      <c r="E885" s="2">
        <v>1499</v>
      </c>
      <c r="F885" s="2">
        <v>3999</v>
      </c>
      <c r="G885" s="1">
        <v>0.63</v>
      </c>
      <c r="H885">
        <v>4.2</v>
      </c>
      <c r="J885" s="4">
        <v>42775</v>
      </c>
      <c r="K885" t="s">
        <v>9874</v>
      </c>
      <c r="L885" t="s">
        <v>9875</v>
      </c>
      <c r="M885" t="s">
        <v>9876</v>
      </c>
      <c r="N885" t="s">
        <v>9877</v>
      </c>
      <c r="O885" t="s">
        <v>3155</v>
      </c>
      <c r="P885" t="s">
        <v>3156</v>
      </c>
      <c r="Q885" t="s">
        <v>9878</v>
      </c>
      <c r="R885" t="s">
        <v>9879</v>
      </c>
    </row>
    <row r="886" spans="1:18" ht="15.6" x14ac:dyDescent="0.3">
      <c r="A886" t="s">
        <v>3157</v>
      </c>
      <c r="B886" t="s">
        <v>3158</v>
      </c>
      <c r="D886" t="s">
        <v>3023</v>
      </c>
      <c r="E886">
        <v>549</v>
      </c>
      <c r="F886" s="2">
        <v>2499</v>
      </c>
      <c r="G886" s="1">
        <v>0.78</v>
      </c>
      <c r="H886">
        <v>4.3</v>
      </c>
      <c r="J886" s="4">
        <v>5556</v>
      </c>
      <c r="K886" t="s">
        <v>9880</v>
      </c>
      <c r="L886" t="s">
        <v>9881</v>
      </c>
      <c r="M886" t="s">
        <v>9882</v>
      </c>
      <c r="N886" t="s">
        <v>9883</v>
      </c>
      <c r="O886" t="s">
        <v>3159</v>
      </c>
      <c r="P886" t="s">
        <v>3160</v>
      </c>
      <c r="Q886" t="s">
        <v>9884</v>
      </c>
      <c r="R886" t="s">
        <v>9885</v>
      </c>
    </row>
    <row r="887" spans="1:18" ht="15.6" x14ac:dyDescent="0.3">
      <c r="A887" t="s">
        <v>233</v>
      </c>
      <c r="B887" t="s">
        <v>234</v>
      </c>
      <c r="D887" t="s">
        <v>14</v>
      </c>
      <c r="E887">
        <v>199</v>
      </c>
      <c r="F887">
        <v>395</v>
      </c>
      <c r="G887" s="1">
        <v>0.5</v>
      </c>
      <c r="H887">
        <v>4.2</v>
      </c>
      <c r="J887" s="4">
        <v>92595</v>
      </c>
      <c r="K887" t="s">
        <v>5748</v>
      </c>
      <c r="L887" t="s">
        <v>5749</v>
      </c>
      <c r="M887" t="s">
        <v>5750</v>
      </c>
      <c r="N887" t="s">
        <v>5751</v>
      </c>
      <c r="O887" t="s">
        <v>236</v>
      </c>
      <c r="P887" t="s">
        <v>237</v>
      </c>
      <c r="Q887" t="s">
        <v>5752</v>
      </c>
      <c r="R887" t="s">
        <v>9886</v>
      </c>
    </row>
    <row r="888" spans="1:18" ht="15.6" x14ac:dyDescent="0.3">
      <c r="A888" t="s">
        <v>3161</v>
      </c>
      <c r="B888" t="s">
        <v>3162</v>
      </c>
      <c r="D888" t="s">
        <v>2099</v>
      </c>
      <c r="E888" s="2">
        <v>1295</v>
      </c>
      <c r="F888" s="2">
        <v>1645</v>
      </c>
      <c r="G888" s="1">
        <v>0.21</v>
      </c>
      <c r="H888">
        <v>4.5999999999999996</v>
      </c>
      <c r="J888" s="4">
        <v>12375</v>
      </c>
      <c r="K888" t="s">
        <v>9887</v>
      </c>
      <c r="L888" t="s">
        <v>9888</v>
      </c>
      <c r="M888" t="s">
        <v>9889</v>
      </c>
      <c r="N888" t="s">
        <v>9890</v>
      </c>
      <c r="O888" t="s">
        <v>3163</v>
      </c>
      <c r="P888" t="s">
        <v>3164</v>
      </c>
      <c r="Q888" t="s">
        <v>9891</v>
      </c>
      <c r="R888" t="s">
        <v>9892</v>
      </c>
    </row>
    <row r="889" spans="1:18" ht="15.6" x14ac:dyDescent="0.3">
      <c r="A889" t="s">
        <v>3165</v>
      </c>
      <c r="B889" t="s">
        <v>3166</v>
      </c>
      <c r="D889" t="s">
        <v>2301</v>
      </c>
      <c r="E889">
        <v>310</v>
      </c>
      <c r="F889">
        <v>310</v>
      </c>
      <c r="G889" s="1">
        <v>0</v>
      </c>
      <c r="H889">
        <v>4.5</v>
      </c>
      <c r="J889" s="4">
        <v>5882</v>
      </c>
      <c r="K889" t="s">
        <v>9893</v>
      </c>
      <c r="L889" t="s">
        <v>9894</v>
      </c>
      <c r="M889" t="s">
        <v>9895</v>
      </c>
      <c r="N889" t="s">
        <v>9896</v>
      </c>
      <c r="O889" t="s">
        <v>3167</v>
      </c>
      <c r="P889" t="s">
        <v>3168</v>
      </c>
      <c r="Q889" t="s">
        <v>9897</v>
      </c>
      <c r="R889" t="s">
        <v>9898</v>
      </c>
    </row>
    <row r="890" spans="1:18" ht="15.6" x14ac:dyDescent="0.3">
      <c r="A890" t="s">
        <v>1940</v>
      </c>
      <c r="B890" t="s">
        <v>1941</v>
      </c>
      <c r="D890" t="s">
        <v>1942</v>
      </c>
      <c r="E890">
        <v>149</v>
      </c>
      <c r="F890">
        <v>149</v>
      </c>
      <c r="G890" s="1">
        <v>0</v>
      </c>
      <c r="H890">
        <v>4.3</v>
      </c>
      <c r="J890" s="4">
        <v>10833</v>
      </c>
      <c r="K890" t="s">
        <v>8112</v>
      </c>
      <c r="L890" t="s">
        <v>8113</v>
      </c>
      <c r="M890" t="s">
        <v>8114</v>
      </c>
      <c r="N890" t="s">
        <v>8115</v>
      </c>
      <c r="O890" t="s">
        <v>1943</v>
      </c>
      <c r="P890" t="s">
        <v>1944</v>
      </c>
      <c r="Q890" t="s">
        <v>9899</v>
      </c>
      <c r="R890" t="s">
        <v>9900</v>
      </c>
    </row>
    <row r="891" spans="1:18" ht="15.6" x14ac:dyDescent="0.3">
      <c r="A891" t="s">
        <v>3169</v>
      </c>
      <c r="B891" t="s">
        <v>3170</v>
      </c>
      <c r="D891" t="s">
        <v>2202</v>
      </c>
      <c r="E891" s="2">
        <v>1149</v>
      </c>
      <c r="F891" s="2">
        <v>1499</v>
      </c>
      <c r="G891" s="1">
        <v>0.23</v>
      </c>
      <c r="H891">
        <v>4.0999999999999996</v>
      </c>
      <c r="J891" s="4">
        <v>10443</v>
      </c>
      <c r="K891" t="s">
        <v>9901</v>
      </c>
      <c r="L891" t="s">
        <v>9902</v>
      </c>
      <c r="M891" t="s">
        <v>9903</v>
      </c>
      <c r="N891" t="s">
        <v>9904</v>
      </c>
      <c r="O891" t="s">
        <v>3171</v>
      </c>
      <c r="P891" t="s">
        <v>3172</v>
      </c>
      <c r="Q891" t="s">
        <v>9905</v>
      </c>
      <c r="R891" t="s">
        <v>9906</v>
      </c>
    </row>
    <row r="892" spans="1:18" ht="15.6" x14ac:dyDescent="0.3">
      <c r="A892" t="s">
        <v>3173</v>
      </c>
      <c r="B892" t="s">
        <v>3174</v>
      </c>
      <c r="D892" t="s">
        <v>2114</v>
      </c>
      <c r="E892">
        <v>499</v>
      </c>
      <c r="F892" s="2">
        <v>1299</v>
      </c>
      <c r="G892" s="1">
        <v>0.62</v>
      </c>
      <c r="H892">
        <v>4.5</v>
      </c>
      <c r="J892" s="4">
        <v>434</v>
      </c>
      <c r="K892" t="s">
        <v>9907</v>
      </c>
      <c r="L892" t="s">
        <v>9908</v>
      </c>
      <c r="M892" t="s">
        <v>9909</v>
      </c>
      <c r="N892" t="s">
        <v>9910</v>
      </c>
      <c r="O892" t="s">
        <v>3175</v>
      </c>
      <c r="P892" t="s">
        <v>3176</v>
      </c>
      <c r="Q892" t="s">
        <v>9911</v>
      </c>
      <c r="R892" t="s">
        <v>9912</v>
      </c>
    </row>
    <row r="893" spans="1:18" ht="15.6" x14ac:dyDescent="0.3">
      <c r="A893" t="s">
        <v>3177</v>
      </c>
      <c r="B893" t="s">
        <v>3178</v>
      </c>
      <c r="D893" t="s">
        <v>1380</v>
      </c>
      <c r="E893">
        <v>999</v>
      </c>
      <c r="F893" s="2">
        <v>4199</v>
      </c>
      <c r="G893" s="1">
        <v>0.76</v>
      </c>
      <c r="H893">
        <v>3.5</v>
      </c>
      <c r="J893" s="4">
        <v>1913</v>
      </c>
      <c r="K893" t="s">
        <v>9913</v>
      </c>
      <c r="L893" t="s">
        <v>9914</v>
      </c>
      <c r="M893" t="s">
        <v>9915</v>
      </c>
      <c r="N893" t="s">
        <v>9916</v>
      </c>
      <c r="O893" t="s">
        <v>3179</v>
      </c>
      <c r="P893" t="s">
        <v>3180</v>
      </c>
      <c r="Q893" t="s">
        <v>9917</v>
      </c>
      <c r="R893" t="s">
        <v>9918</v>
      </c>
    </row>
    <row r="894" spans="1:18" ht="15.6" x14ac:dyDescent="0.3">
      <c r="A894" t="s">
        <v>3181</v>
      </c>
      <c r="B894" t="s">
        <v>3182</v>
      </c>
      <c r="D894" t="s">
        <v>2883</v>
      </c>
      <c r="E894" s="2">
        <v>1709</v>
      </c>
      <c r="F894" s="2">
        <v>4000</v>
      </c>
      <c r="G894" s="1">
        <v>0.56999999999999995</v>
      </c>
      <c r="H894">
        <v>4.4000000000000004</v>
      </c>
      <c r="J894" s="4">
        <v>3029</v>
      </c>
      <c r="K894" t="s">
        <v>9919</v>
      </c>
      <c r="L894" t="s">
        <v>9920</v>
      </c>
      <c r="M894" t="s">
        <v>9921</v>
      </c>
      <c r="N894" t="s">
        <v>9922</v>
      </c>
      <c r="O894" t="s">
        <v>3183</v>
      </c>
      <c r="P894" t="s">
        <v>3184</v>
      </c>
      <c r="Q894" t="s">
        <v>9923</v>
      </c>
      <c r="R894" t="s">
        <v>9924</v>
      </c>
    </row>
    <row r="895" spans="1:18" ht="15.6" x14ac:dyDescent="0.3">
      <c r="A895" t="s">
        <v>3185</v>
      </c>
      <c r="B895" t="s">
        <v>3186</v>
      </c>
      <c r="D895" t="s">
        <v>2184</v>
      </c>
      <c r="E895">
        <v>250</v>
      </c>
      <c r="F895">
        <v>250</v>
      </c>
      <c r="G895" s="1">
        <v>0</v>
      </c>
      <c r="H895">
        <v>4.2</v>
      </c>
      <c r="J895" s="4">
        <v>2628</v>
      </c>
      <c r="K895" t="s">
        <v>9925</v>
      </c>
      <c r="L895" t="s">
        <v>9926</v>
      </c>
      <c r="M895" t="s">
        <v>9927</v>
      </c>
      <c r="N895" t="s">
        <v>9928</v>
      </c>
      <c r="O895" t="s">
        <v>3187</v>
      </c>
      <c r="P895" t="s">
        <v>3188</v>
      </c>
      <c r="Q895" t="s">
        <v>9929</v>
      </c>
      <c r="R895" t="s">
        <v>9930</v>
      </c>
    </row>
    <row r="896" spans="1:18" ht="15.6" x14ac:dyDescent="0.3">
      <c r="A896" t="s">
        <v>238</v>
      </c>
      <c r="B896" t="s">
        <v>239</v>
      </c>
      <c r="D896" t="s">
        <v>54</v>
      </c>
      <c r="E896" s="2">
        <v>1199</v>
      </c>
      <c r="F896" s="2">
        <v>2199</v>
      </c>
      <c r="G896" s="1">
        <v>0.45</v>
      </c>
      <c r="H896">
        <v>4.4000000000000004</v>
      </c>
      <c r="J896" s="4">
        <v>24780</v>
      </c>
      <c r="K896" t="s">
        <v>5754</v>
      </c>
      <c r="L896" t="s">
        <v>5755</v>
      </c>
      <c r="M896" t="s">
        <v>5756</v>
      </c>
      <c r="N896" t="s">
        <v>5757</v>
      </c>
      <c r="O896" t="s">
        <v>240</v>
      </c>
      <c r="P896" t="s">
        <v>241</v>
      </c>
      <c r="Q896" t="s">
        <v>5758</v>
      </c>
      <c r="R896" t="s">
        <v>9931</v>
      </c>
    </row>
    <row r="897" spans="1:18" ht="15.6" x14ac:dyDescent="0.3">
      <c r="A897" t="s">
        <v>3189</v>
      </c>
      <c r="B897" t="s">
        <v>3190</v>
      </c>
      <c r="D897" t="s">
        <v>3191</v>
      </c>
      <c r="E897">
        <v>90</v>
      </c>
      <c r="F897">
        <v>100</v>
      </c>
      <c r="G897" s="1">
        <v>0.1</v>
      </c>
      <c r="H897">
        <v>4.4000000000000004</v>
      </c>
      <c r="J897" s="4">
        <v>10718</v>
      </c>
      <c r="K897" t="s">
        <v>9932</v>
      </c>
      <c r="L897" t="s">
        <v>9933</v>
      </c>
      <c r="M897" t="s">
        <v>9934</v>
      </c>
      <c r="N897" t="s">
        <v>9935</v>
      </c>
      <c r="O897" t="s">
        <v>3192</v>
      </c>
      <c r="P897" t="s">
        <v>3193</v>
      </c>
      <c r="Q897" t="s">
        <v>9936</v>
      </c>
      <c r="R897" t="s">
        <v>9937</v>
      </c>
    </row>
    <row r="898" spans="1:18" ht="15.6" x14ac:dyDescent="0.3">
      <c r="A898" t="s">
        <v>3194</v>
      </c>
      <c r="B898" t="s">
        <v>3195</v>
      </c>
      <c r="D898" t="s">
        <v>1707</v>
      </c>
      <c r="E898" s="2">
        <v>2025</v>
      </c>
      <c r="F898" s="2">
        <v>5999</v>
      </c>
      <c r="G898" s="1">
        <v>0.66</v>
      </c>
      <c r="H898">
        <v>4.2</v>
      </c>
      <c r="J898" s="4">
        <v>6233</v>
      </c>
      <c r="K898" t="s">
        <v>9938</v>
      </c>
      <c r="L898" t="s">
        <v>9939</v>
      </c>
      <c r="M898" t="s">
        <v>9940</v>
      </c>
      <c r="N898" t="s">
        <v>9941</v>
      </c>
      <c r="O898" t="s">
        <v>3196</v>
      </c>
      <c r="P898" t="s">
        <v>3197</v>
      </c>
      <c r="Q898" t="s">
        <v>9942</v>
      </c>
      <c r="R898" t="s">
        <v>9943</v>
      </c>
    </row>
    <row r="899" spans="1:18" ht="15.6" x14ac:dyDescent="0.3">
      <c r="A899" t="s">
        <v>3198</v>
      </c>
      <c r="B899" t="s">
        <v>3199</v>
      </c>
      <c r="D899" t="s">
        <v>2296</v>
      </c>
      <c r="E899" s="2">
        <v>1495</v>
      </c>
      <c r="F899" s="2">
        <v>1995</v>
      </c>
      <c r="G899" s="1">
        <v>0.25</v>
      </c>
      <c r="H899">
        <v>4.5</v>
      </c>
      <c r="J899" s="4">
        <v>10541</v>
      </c>
      <c r="K899" t="s">
        <v>9944</v>
      </c>
      <c r="L899" t="s">
        <v>9945</v>
      </c>
      <c r="M899" t="s">
        <v>9946</v>
      </c>
      <c r="N899" t="s">
        <v>9947</v>
      </c>
      <c r="O899" t="s">
        <v>3200</v>
      </c>
      <c r="P899" t="s">
        <v>3201</v>
      </c>
      <c r="Q899" t="s">
        <v>9948</v>
      </c>
      <c r="R899" t="s">
        <v>9949</v>
      </c>
    </row>
    <row r="900" spans="1:18" ht="15.6" x14ac:dyDescent="0.3">
      <c r="A900" t="s">
        <v>245</v>
      </c>
      <c r="B900" t="s">
        <v>246</v>
      </c>
      <c r="D900" t="s">
        <v>14</v>
      </c>
      <c r="E900">
        <v>799</v>
      </c>
      <c r="F900" s="2">
        <v>2100</v>
      </c>
      <c r="G900" s="1">
        <v>0.62</v>
      </c>
      <c r="H900">
        <v>4.3</v>
      </c>
      <c r="J900" s="4">
        <v>8188</v>
      </c>
      <c r="K900" t="s">
        <v>5763</v>
      </c>
      <c r="L900" t="s">
        <v>5764</v>
      </c>
      <c r="M900" t="s">
        <v>5765</v>
      </c>
      <c r="N900" t="s">
        <v>5766</v>
      </c>
      <c r="O900" t="s">
        <v>248</v>
      </c>
      <c r="P900" t="s">
        <v>249</v>
      </c>
      <c r="Q900" t="s">
        <v>9950</v>
      </c>
      <c r="R900" t="s">
        <v>9951</v>
      </c>
    </row>
    <row r="901" spans="1:18" ht="15.6" x14ac:dyDescent="0.3">
      <c r="A901" t="s">
        <v>3202</v>
      </c>
      <c r="B901" t="s">
        <v>3203</v>
      </c>
      <c r="D901" t="s">
        <v>2375</v>
      </c>
      <c r="E901">
        <v>899</v>
      </c>
      <c r="F901" s="2">
        <v>1199</v>
      </c>
      <c r="G901" s="1">
        <v>0.25</v>
      </c>
      <c r="H901">
        <v>3.8</v>
      </c>
      <c r="J901" s="4">
        <v>10751</v>
      </c>
      <c r="K901" t="s">
        <v>9952</v>
      </c>
      <c r="L901" t="s">
        <v>9953</v>
      </c>
      <c r="M901" t="s">
        <v>9954</v>
      </c>
      <c r="N901" t="s">
        <v>9955</v>
      </c>
      <c r="O901" t="s">
        <v>3204</v>
      </c>
      <c r="P901" t="s">
        <v>3205</v>
      </c>
      <c r="Q901" t="s">
        <v>9956</v>
      </c>
      <c r="R901" t="s">
        <v>9957</v>
      </c>
    </row>
    <row r="902" spans="1:18" ht="15.6" x14ac:dyDescent="0.3">
      <c r="A902" t="s">
        <v>3206</v>
      </c>
      <c r="B902" t="s">
        <v>3207</v>
      </c>
      <c r="C902" t="str">
        <f>_xlfn.TEXTBEFORE(B902, "Cable") &amp; "Cable"</f>
        <v>Lapster USB 3.0 sata Cable</v>
      </c>
      <c r="D902" t="s">
        <v>3209</v>
      </c>
      <c r="E902">
        <v>349</v>
      </c>
      <c r="F902">
        <v>999</v>
      </c>
      <c r="G902" s="1">
        <v>0.65</v>
      </c>
      <c r="H902">
        <v>3.9</v>
      </c>
      <c r="J902" s="4">
        <v>817</v>
      </c>
      <c r="K902" t="s">
        <v>9958</v>
      </c>
      <c r="L902" t="s">
        <v>9959</v>
      </c>
      <c r="M902" t="s">
        <v>9960</v>
      </c>
      <c r="N902" t="s">
        <v>9961</v>
      </c>
      <c r="O902" t="s">
        <v>3210</v>
      </c>
      <c r="P902" t="s">
        <v>3211</v>
      </c>
      <c r="Q902" t="s">
        <v>9962</v>
      </c>
      <c r="R902" t="s">
        <v>9963</v>
      </c>
    </row>
    <row r="903" spans="1:18" ht="15.6" x14ac:dyDescent="0.3">
      <c r="A903" t="s">
        <v>3212</v>
      </c>
      <c r="B903" t="s">
        <v>3213</v>
      </c>
      <c r="D903" t="s">
        <v>1342</v>
      </c>
      <c r="E903">
        <v>900</v>
      </c>
      <c r="F903" s="2">
        <v>2499</v>
      </c>
      <c r="G903" s="1">
        <v>0.64</v>
      </c>
      <c r="H903">
        <v>4</v>
      </c>
      <c r="J903" s="4">
        <v>36384</v>
      </c>
      <c r="K903" t="s">
        <v>9964</v>
      </c>
      <c r="L903" t="s">
        <v>8181</v>
      </c>
      <c r="M903" t="s">
        <v>8182</v>
      </c>
      <c r="N903" t="s">
        <v>8183</v>
      </c>
      <c r="O903" t="s">
        <v>1987</v>
      </c>
      <c r="P903" t="s">
        <v>1988</v>
      </c>
      <c r="Q903" t="s">
        <v>9965</v>
      </c>
      <c r="R903" t="s">
        <v>9966</v>
      </c>
    </row>
    <row r="904" spans="1:18" ht="15.6" x14ac:dyDescent="0.3">
      <c r="A904" t="s">
        <v>3214</v>
      </c>
      <c r="B904" t="s">
        <v>3215</v>
      </c>
      <c r="D904" t="s">
        <v>2532</v>
      </c>
      <c r="E904" s="2">
        <v>2490</v>
      </c>
      <c r="F904" s="2">
        <v>3990</v>
      </c>
      <c r="G904" s="1">
        <v>0.38</v>
      </c>
      <c r="H904">
        <v>4.0999999999999996</v>
      </c>
      <c r="J904" s="4">
        <v>3606</v>
      </c>
      <c r="K904" t="s">
        <v>9967</v>
      </c>
      <c r="L904" t="s">
        <v>9968</v>
      </c>
      <c r="M904" t="s">
        <v>9969</v>
      </c>
      <c r="N904" t="s">
        <v>9970</v>
      </c>
      <c r="O904" t="s">
        <v>3216</v>
      </c>
      <c r="P904" t="s">
        <v>3217</v>
      </c>
      <c r="Q904" t="s">
        <v>9971</v>
      </c>
      <c r="R904" t="s">
        <v>9972</v>
      </c>
    </row>
    <row r="905" spans="1:18" ht="15.6" x14ac:dyDescent="0.3">
      <c r="A905" t="s">
        <v>3218</v>
      </c>
      <c r="B905" t="s">
        <v>3219</v>
      </c>
      <c r="D905" t="s">
        <v>2381</v>
      </c>
      <c r="E905">
        <v>116</v>
      </c>
      <c r="F905">
        <v>200</v>
      </c>
      <c r="G905" s="1">
        <v>0.42</v>
      </c>
      <c r="H905">
        <v>4.4000000000000004</v>
      </c>
      <c r="J905" s="4">
        <v>357</v>
      </c>
      <c r="K905" t="s">
        <v>9973</v>
      </c>
      <c r="L905" t="s">
        <v>9974</v>
      </c>
      <c r="M905" t="s">
        <v>9975</v>
      </c>
      <c r="N905" t="s">
        <v>9976</v>
      </c>
      <c r="O905" t="s">
        <v>3220</v>
      </c>
      <c r="P905" t="s">
        <v>3221</v>
      </c>
      <c r="Q905" t="s">
        <v>9977</v>
      </c>
      <c r="R905" t="s">
        <v>9978</v>
      </c>
    </row>
    <row r="906" spans="1:18" ht="15.6" x14ac:dyDescent="0.3">
      <c r="A906" t="s">
        <v>3222</v>
      </c>
      <c r="B906" t="s">
        <v>3223</v>
      </c>
      <c r="D906" t="s">
        <v>2301</v>
      </c>
      <c r="E906">
        <v>200</v>
      </c>
      <c r="F906">
        <v>230</v>
      </c>
      <c r="G906" s="1">
        <v>0.13</v>
      </c>
      <c r="H906">
        <v>4.4000000000000004</v>
      </c>
      <c r="J906" s="4">
        <v>10170</v>
      </c>
      <c r="K906" t="s">
        <v>9979</v>
      </c>
      <c r="L906" t="s">
        <v>9980</v>
      </c>
      <c r="M906" t="s">
        <v>9981</v>
      </c>
      <c r="N906" t="s">
        <v>9982</v>
      </c>
      <c r="O906" t="s">
        <v>3224</v>
      </c>
      <c r="P906" t="s">
        <v>3225</v>
      </c>
      <c r="Q906" t="s">
        <v>9983</v>
      </c>
      <c r="R906" t="s">
        <v>9984</v>
      </c>
    </row>
    <row r="907" spans="1:18" ht="15.6" x14ac:dyDescent="0.3">
      <c r="A907" t="s">
        <v>3226</v>
      </c>
      <c r="B907" t="s">
        <v>3227</v>
      </c>
      <c r="D907" t="s">
        <v>2956</v>
      </c>
      <c r="E907" s="2">
        <v>1249</v>
      </c>
      <c r="F907" s="2">
        <v>2796</v>
      </c>
      <c r="G907" s="1">
        <v>0.55000000000000004</v>
      </c>
      <c r="H907">
        <v>4.4000000000000004</v>
      </c>
      <c r="J907" s="4">
        <v>4598</v>
      </c>
      <c r="K907" t="s">
        <v>9985</v>
      </c>
      <c r="L907" t="s">
        <v>9986</v>
      </c>
      <c r="M907" t="s">
        <v>9987</v>
      </c>
      <c r="N907" t="s">
        <v>9988</v>
      </c>
      <c r="O907" t="s">
        <v>3228</v>
      </c>
      <c r="P907" t="s">
        <v>3229</v>
      </c>
      <c r="Q907" t="s">
        <v>9989</v>
      </c>
      <c r="R907" t="s">
        <v>9990</v>
      </c>
    </row>
    <row r="908" spans="1:18" ht="15.6" x14ac:dyDescent="0.3">
      <c r="A908" t="s">
        <v>3230</v>
      </c>
      <c r="B908" t="s">
        <v>3231</v>
      </c>
      <c r="C908" t="str">
        <f>_xlfn.TEXTBEFORE(B908, "Headphone") &amp; "Headphone"</f>
        <v>Hp Wired On Ear Headphone</v>
      </c>
      <c r="D908" t="s">
        <v>3233</v>
      </c>
      <c r="E908">
        <v>649</v>
      </c>
      <c r="F908">
        <v>999</v>
      </c>
      <c r="G908" s="1">
        <v>0.35</v>
      </c>
      <c r="H908">
        <v>3.5</v>
      </c>
      <c r="J908" s="4">
        <v>7222</v>
      </c>
      <c r="K908" t="s">
        <v>9991</v>
      </c>
      <c r="L908" t="s">
        <v>9992</v>
      </c>
      <c r="M908" t="s">
        <v>9993</v>
      </c>
      <c r="N908" t="s">
        <v>9994</v>
      </c>
      <c r="O908" t="s">
        <v>3234</v>
      </c>
      <c r="P908" t="s">
        <v>3235</v>
      </c>
      <c r="Q908" t="s">
        <v>9995</v>
      </c>
      <c r="R908" t="s">
        <v>9996</v>
      </c>
    </row>
    <row r="909" spans="1:18" ht="15.6" x14ac:dyDescent="0.3">
      <c r="A909" t="s">
        <v>3236</v>
      </c>
      <c r="B909" t="s">
        <v>3237</v>
      </c>
      <c r="D909" t="s">
        <v>3238</v>
      </c>
      <c r="E909" s="2">
        <v>2649</v>
      </c>
      <c r="F909" s="2">
        <v>3499</v>
      </c>
      <c r="G909" s="1">
        <v>0.24</v>
      </c>
      <c r="H909">
        <v>4.5</v>
      </c>
      <c r="J909" s="4">
        <v>1271</v>
      </c>
      <c r="K909" t="s">
        <v>9997</v>
      </c>
      <c r="L909" t="s">
        <v>9998</v>
      </c>
      <c r="M909" t="s">
        <v>9999</v>
      </c>
      <c r="N909" t="s">
        <v>10000</v>
      </c>
      <c r="O909" t="s">
        <v>3239</v>
      </c>
      <c r="P909" t="s">
        <v>3240</v>
      </c>
      <c r="Q909" t="s">
        <v>10001</v>
      </c>
      <c r="R909" t="s">
        <v>10002</v>
      </c>
    </row>
    <row r="910" spans="1:18" ht="15.6" x14ac:dyDescent="0.3">
      <c r="A910" t="s">
        <v>255</v>
      </c>
      <c r="B910" t="s">
        <v>256</v>
      </c>
      <c r="D910" t="s">
        <v>14</v>
      </c>
      <c r="E910">
        <v>199</v>
      </c>
      <c r="F910">
        <v>349</v>
      </c>
      <c r="G910" s="1">
        <v>0.43</v>
      </c>
      <c r="H910">
        <v>4.0999999999999996</v>
      </c>
      <c r="J910" s="4">
        <v>314</v>
      </c>
      <c r="K910" t="s">
        <v>5775</v>
      </c>
      <c r="L910" t="s">
        <v>5776</v>
      </c>
      <c r="M910" t="s">
        <v>5777</v>
      </c>
      <c r="N910" t="s">
        <v>5778</v>
      </c>
      <c r="O910" t="s">
        <v>258</v>
      </c>
      <c r="P910" t="s">
        <v>259</v>
      </c>
      <c r="Q910" t="s">
        <v>10003</v>
      </c>
      <c r="R910" t="s">
        <v>10004</v>
      </c>
    </row>
    <row r="911" spans="1:18" ht="15.6" x14ac:dyDescent="0.3">
      <c r="A911" t="s">
        <v>3241</v>
      </c>
      <c r="B911" t="s">
        <v>3242</v>
      </c>
      <c r="D911" t="s">
        <v>2265</v>
      </c>
      <c r="E911">
        <v>596</v>
      </c>
      <c r="F911">
        <v>723</v>
      </c>
      <c r="G911" s="1">
        <v>0.18</v>
      </c>
      <c r="H911">
        <v>4.4000000000000004</v>
      </c>
      <c r="J911" s="4">
        <v>3219</v>
      </c>
      <c r="K911" t="s">
        <v>10005</v>
      </c>
      <c r="L911" t="s">
        <v>10006</v>
      </c>
      <c r="M911" t="s">
        <v>10007</v>
      </c>
      <c r="N911" t="s">
        <v>10008</v>
      </c>
      <c r="O911" t="s">
        <v>3243</v>
      </c>
      <c r="P911" t="s">
        <v>3244</v>
      </c>
      <c r="Q911" t="s">
        <v>10009</v>
      </c>
      <c r="R911" t="s">
        <v>10010</v>
      </c>
    </row>
    <row r="912" spans="1:18" ht="15.6" x14ac:dyDescent="0.3">
      <c r="A912" t="s">
        <v>3245</v>
      </c>
      <c r="B912" t="s">
        <v>3246</v>
      </c>
      <c r="D912" t="s">
        <v>1329</v>
      </c>
      <c r="E912" s="2">
        <v>2499</v>
      </c>
      <c r="F912" s="2">
        <v>5999</v>
      </c>
      <c r="G912" s="1">
        <v>0.57999999999999996</v>
      </c>
      <c r="H912">
        <v>4.0999999999999996</v>
      </c>
      <c r="J912" s="4">
        <v>38879</v>
      </c>
      <c r="K912" t="s">
        <v>10011</v>
      </c>
      <c r="L912" t="s">
        <v>8093</v>
      </c>
      <c r="M912" t="s">
        <v>8094</v>
      </c>
      <c r="N912" t="s">
        <v>8095</v>
      </c>
      <c r="O912" t="s">
        <v>1927</v>
      </c>
      <c r="P912" t="s">
        <v>1928</v>
      </c>
      <c r="Q912" t="s">
        <v>10012</v>
      </c>
      <c r="R912" t="s">
        <v>10013</v>
      </c>
    </row>
    <row r="913" spans="1:18" ht="15.6" x14ac:dyDescent="0.3">
      <c r="A913" t="s">
        <v>3247</v>
      </c>
      <c r="B913" t="s">
        <v>3248</v>
      </c>
      <c r="D913" t="s">
        <v>3249</v>
      </c>
      <c r="E913" s="2">
        <v>4999</v>
      </c>
      <c r="F913" s="2">
        <v>12499</v>
      </c>
      <c r="G913" s="1">
        <v>0.6</v>
      </c>
      <c r="H913">
        <v>4.2</v>
      </c>
      <c r="J913" s="4">
        <v>4541</v>
      </c>
      <c r="K913" t="s">
        <v>10014</v>
      </c>
      <c r="L913" t="s">
        <v>10015</v>
      </c>
      <c r="M913" t="s">
        <v>10016</v>
      </c>
      <c r="N913" t="s">
        <v>10017</v>
      </c>
      <c r="O913" t="s">
        <v>3250</v>
      </c>
      <c r="P913" t="s">
        <v>3251</v>
      </c>
      <c r="Q913" t="s">
        <v>10018</v>
      </c>
      <c r="R913" t="s">
        <v>10019</v>
      </c>
    </row>
    <row r="914" spans="1:18" ht="15.6" x14ac:dyDescent="0.3">
      <c r="A914" t="s">
        <v>3252</v>
      </c>
      <c r="B914" t="s">
        <v>3253</v>
      </c>
      <c r="D914" t="s">
        <v>1380</v>
      </c>
      <c r="E914">
        <v>399</v>
      </c>
      <c r="F914" s="2">
        <v>1290</v>
      </c>
      <c r="G914" s="1">
        <v>0.69</v>
      </c>
      <c r="H914">
        <v>4.2</v>
      </c>
      <c r="J914" s="4">
        <v>76042</v>
      </c>
      <c r="K914" t="s">
        <v>10020</v>
      </c>
      <c r="L914" t="s">
        <v>10021</v>
      </c>
      <c r="M914" t="s">
        <v>10022</v>
      </c>
      <c r="N914" t="s">
        <v>10023</v>
      </c>
      <c r="O914" t="s">
        <v>3254</v>
      </c>
      <c r="P914" t="s">
        <v>3255</v>
      </c>
      <c r="Q914" t="s">
        <v>10024</v>
      </c>
      <c r="R914" t="s">
        <v>10025</v>
      </c>
    </row>
    <row r="915" spans="1:18" ht="15.6" x14ac:dyDescent="0.3">
      <c r="A915" t="s">
        <v>3256</v>
      </c>
      <c r="B915" t="s">
        <v>3257</v>
      </c>
      <c r="D915" t="s">
        <v>2381</v>
      </c>
      <c r="E915">
        <v>116</v>
      </c>
      <c r="F915">
        <v>200</v>
      </c>
      <c r="G915" s="1">
        <v>0.42</v>
      </c>
      <c r="H915">
        <v>4.3</v>
      </c>
      <c r="J915" s="4">
        <v>485</v>
      </c>
      <c r="K915" t="s">
        <v>10026</v>
      </c>
      <c r="L915" t="s">
        <v>10027</v>
      </c>
      <c r="M915" t="s">
        <v>10028</v>
      </c>
      <c r="N915" t="s">
        <v>10029</v>
      </c>
      <c r="O915" t="s">
        <v>3258</v>
      </c>
      <c r="P915" t="s">
        <v>3259</v>
      </c>
      <c r="Q915" t="s">
        <v>10030</v>
      </c>
      <c r="R915" t="s">
        <v>10031</v>
      </c>
    </row>
    <row r="916" spans="1:18" ht="15.6" x14ac:dyDescent="0.3">
      <c r="A916" t="s">
        <v>3260</v>
      </c>
      <c r="B916" t="s">
        <v>3261</v>
      </c>
      <c r="D916" t="s">
        <v>2532</v>
      </c>
      <c r="E916" s="2">
        <v>4499</v>
      </c>
      <c r="F916" s="2">
        <v>5999</v>
      </c>
      <c r="G916" s="1">
        <v>0.25</v>
      </c>
      <c r="H916">
        <v>4.3</v>
      </c>
      <c r="J916" s="4">
        <v>44696</v>
      </c>
      <c r="K916" t="s">
        <v>10032</v>
      </c>
      <c r="L916" t="s">
        <v>10033</v>
      </c>
      <c r="M916" t="s">
        <v>10034</v>
      </c>
      <c r="N916" t="s">
        <v>10035</v>
      </c>
      <c r="O916" t="s">
        <v>3262</v>
      </c>
      <c r="P916" t="s">
        <v>3263</v>
      </c>
      <c r="Q916" t="s">
        <v>10036</v>
      </c>
      <c r="R916" t="s">
        <v>10037</v>
      </c>
    </row>
    <row r="917" spans="1:18" ht="15.6" x14ac:dyDescent="0.3">
      <c r="A917" t="s">
        <v>3264</v>
      </c>
      <c r="B917" t="s">
        <v>3265</v>
      </c>
      <c r="D917" t="s">
        <v>2613</v>
      </c>
      <c r="E917">
        <v>330</v>
      </c>
      <c r="F917">
        <v>499</v>
      </c>
      <c r="G917" s="1">
        <v>0.34</v>
      </c>
      <c r="H917">
        <v>3.7</v>
      </c>
      <c r="J917" s="4">
        <v>8566</v>
      </c>
      <c r="K917" t="s">
        <v>10038</v>
      </c>
      <c r="L917" t="s">
        <v>10039</v>
      </c>
      <c r="M917" t="s">
        <v>10040</v>
      </c>
      <c r="N917" t="s">
        <v>10041</v>
      </c>
      <c r="O917" t="s">
        <v>3266</v>
      </c>
      <c r="P917" t="s">
        <v>3267</v>
      </c>
      <c r="Q917" t="s">
        <v>10042</v>
      </c>
      <c r="R917" t="s">
        <v>10043</v>
      </c>
    </row>
    <row r="918" spans="1:18" ht="15.6" x14ac:dyDescent="0.3">
      <c r="A918" t="s">
        <v>3268</v>
      </c>
      <c r="B918" t="s">
        <v>3269</v>
      </c>
      <c r="D918" t="s">
        <v>2349</v>
      </c>
      <c r="E918">
        <v>649</v>
      </c>
      <c r="F918" s="2">
        <v>2499</v>
      </c>
      <c r="G918" s="1">
        <v>0.74</v>
      </c>
      <c r="H918">
        <v>3.9</v>
      </c>
      <c r="J918" s="4">
        <v>13049</v>
      </c>
      <c r="K918" t="s">
        <v>10044</v>
      </c>
      <c r="L918" t="s">
        <v>10045</v>
      </c>
      <c r="M918" t="s">
        <v>10046</v>
      </c>
      <c r="N918" t="s">
        <v>10047</v>
      </c>
      <c r="O918" t="s">
        <v>3270</v>
      </c>
      <c r="P918" t="s">
        <v>3271</v>
      </c>
      <c r="Q918" t="s">
        <v>10048</v>
      </c>
      <c r="R918" t="s">
        <v>10049</v>
      </c>
    </row>
    <row r="919" spans="1:18" ht="15.6" x14ac:dyDescent="0.3">
      <c r="A919" t="s">
        <v>3272</v>
      </c>
      <c r="B919" t="s">
        <v>3273</v>
      </c>
      <c r="D919" t="s">
        <v>2568</v>
      </c>
      <c r="E919" s="2">
        <v>1234</v>
      </c>
      <c r="F919" s="2">
        <v>1599</v>
      </c>
      <c r="G919" s="1">
        <v>0.23</v>
      </c>
      <c r="H919">
        <v>4.5</v>
      </c>
      <c r="J919" s="4">
        <v>16680</v>
      </c>
      <c r="K919" t="s">
        <v>10050</v>
      </c>
      <c r="L919" t="s">
        <v>10051</v>
      </c>
      <c r="M919" t="s">
        <v>10052</v>
      </c>
      <c r="N919" t="s">
        <v>10053</v>
      </c>
      <c r="O919" t="s">
        <v>3274</v>
      </c>
      <c r="P919" t="s">
        <v>3275</v>
      </c>
      <c r="Q919" t="s">
        <v>10054</v>
      </c>
      <c r="R919" t="s">
        <v>10055</v>
      </c>
    </row>
    <row r="920" spans="1:18" ht="15.6" x14ac:dyDescent="0.3">
      <c r="A920" t="s">
        <v>1929</v>
      </c>
      <c r="B920" t="s">
        <v>1930</v>
      </c>
      <c r="D920" t="s">
        <v>1931</v>
      </c>
      <c r="E920" s="2">
        <v>1399</v>
      </c>
      <c r="F920" s="2">
        <v>2990</v>
      </c>
      <c r="G920" s="1">
        <v>0.53</v>
      </c>
      <c r="H920">
        <v>4.0999999999999996</v>
      </c>
      <c r="J920" s="4">
        <v>97174</v>
      </c>
      <c r="K920" t="s">
        <v>8098</v>
      </c>
      <c r="L920" t="s">
        <v>8099</v>
      </c>
      <c r="M920" t="s">
        <v>8100</v>
      </c>
      <c r="N920" t="s">
        <v>8101</v>
      </c>
      <c r="O920" t="s">
        <v>1932</v>
      </c>
      <c r="P920" t="s">
        <v>1933</v>
      </c>
      <c r="Q920" t="s">
        <v>10056</v>
      </c>
      <c r="R920" t="s">
        <v>10057</v>
      </c>
    </row>
    <row r="921" spans="1:18" ht="15.6" x14ac:dyDescent="0.3">
      <c r="A921" t="s">
        <v>3276</v>
      </c>
      <c r="B921" t="s">
        <v>3277</v>
      </c>
      <c r="D921" t="s">
        <v>3032</v>
      </c>
      <c r="E921">
        <v>272</v>
      </c>
      <c r="F921">
        <v>320</v>
      </c>
      <c r="G921" s="1">
        <v>0.15</v>
      </c>
      <c r="H921">
        <v>4</v>
      </c>
      <c r="J921" s="4">
        <v>3686</v>
      </c>
      <c r="K921" t="s">
        <v>10058</v>
      </c>
      <c r="L921" t="s">
        <v>10059</v>
      </c>
      <c r="M921" t="s">
        <v>10060</v>
      </c>
      <c r="N921" t="s">
        <v>10061</v>
      </c>
      <c r="O921" t="s">
        <v>3278</v>
      </c>
      <c r="P921" t="s">
        <v>3279</v>
      </c>
      <c r="Q921" t="s">
        <v>10062</v>
      </c>
      <c r="R921" t="s">
        <v>10063</v>
      </c>
    </row>
    <row r="922" spans="1:18" ht="15.6" x14ac:dyDescent="0.3">
      <c r="A922" t="s">
        <v>3280</v>
      </c>
      <c r="B922" t="s">
        <v>3281</v>
      </c>
      <c r="D922" t="s">
        <v>3282</v>
      </c>
      <c r="E922">
        <v>99</v>
      </c>
      <c r="F922">
        <v>999</v>
      </c>
      <c r="G922" s="1">
        <v>0.9</v>
      </c>
      <c r="H922">
        <v>3.8</v>
      </c>
      <c r="J922" s="4">
        <v>594</v>
      </c>
      <c r="K922" t="s">
        <v>10064</v>
      </c>
      <c r="L922" t="s">
        <v>10065</v>
      </c>
      <c r="M922" t="s">
        <v>10066</v>
      </c>
      <c r="N922" t="s">
        <v>10067</v>
      </c>
      <c r="O922" t="s">
        <v>3283</v>
      </c>
      <c r="P922" t="s">
        <v>3284</v>
      </c>
      <c r="Q922" t="s">
        <v>10068</v>
      </c>
      <c r="R922" t="s">
        <v>10069</v>
      </c>
    </row>
    <row r="923" spans="1:18" ht="15.6" x14ac:dyDescent="0.3">
      <c r="A923" t="s">
        <v>3285</v>
      </c>
      <c r="B923" t="s">
        <v>3286</v>
      </c>
      <c r="D923" t="s">
        <v>3287</v>
      </c>
      <c r="E923" s="2">
        <v>3498</v>
      </c>
      <c r="F923" s="2">
        <v>3875</v>
      </c>
      <c r="G923" s="1">
        <v>0.1</v>
      </c>
      <c r="H923">
        <v>3.4</v>
      </c>
      <c r="J923" s="4">
        <v>12185</v>
      </c>
      <c r="K923" t="s">
        <v>10070</v>
      </c>
      <c r="L923" t="s">
        <v>10071</v>
      </c>
      <c r="M923" t="s">
        <v>10072</v>
      </c>
      <c r="N923" t="s">
        <v>10073</v>
      </c>
      <c r="O923" t="s">
        <v>3288</v>
      </c>
      <c r="P923" t="s">
        <v>3289</v>
      </c>
      <c r="Q923" t="s">
        <v>10074</v>
      </c>
      <c r="R923" t="s">
        <v>10075</v>
      </c>
    </row>
    <row r="924" spans="1:18" ht="15.6" x14ac:dyDescent="0.3">
      <c r="A924" t="s">
        <v>3290</v>
      </c>
      <c r="B924" t="s">
        <v>3291</v>
      </c>
      <c r="D924" t="s">
        <v>2497</v>
      </c>
      <c r="E924" s="2">
        <v>10099</v>
      </c>
      <c r="F924" s="2">
        <v>19110</v>
      </c>
      <c r="G924" s="1">
        <v>0.47</v>
      </c>
      <c r="H924">
        <v>4.3</v>
      </c>
      <c r="J924" s="4">
        <v>2623</v>
      </c>
      <c r="K924" t="s">
        <v>10076</v>
      </c>
      <c r="L924" t="s">
        <v>10077</v>
      </c>
      <c r="M924" t="s">
        <v>10078</v>
      </c>
      <c r="N924" t="s">
        <v>10079</v>
      </c>
      <c r="O924" t="s">
        <v>3292</v>
      </c>
      <c r="P924" t="s">
        <v>3293</v>
      </c>
      <c r="Q924" t="s">
        <v>10080</v>
      </c>
      <c r="R924" t="s">
        <v>10081</v>
      </c>
    </row>
    <row r="925" spans="1:18" ht="15.6" x14ac:dyDescent="0.3">
      <c r="A925" t="s">
        <v>3294</v>
      </c>
      <c r="B925" t="s">
        <v>3295</v>
      </c>
      <c r="D925" t="s">
        <v>2655</v>
      </c>
      <c r="E925">
        <v>449</v>
      </c>
      <c r="F925">
        <v>999</v>
      </c>
      <c r="G925" s="1">
        <v>0.55000000000000004</v>
      </c>
      <c r="H925">
        <v>4.3</v>
      </c>
      <c r="J925" s="4">
        <v>9701</v>
      </c>
      <c r="K925" t="s">
        <v>10082</v>
      </c>
      <c r="L925" t="s">
        <v>10083</v>
      </c>
      <c r="M925" t="s">
        <v>10084</v>
      </c>
      <c r="N925" t="s">
        <v>10085</v>
      </c>
      <c r="O925" t="s">
        <v>3296</v>
      </c>
      <c r="P925" t="s">
        <v>3297</v>
      </c>
      <c r="Q925" t="s">
        <v>10086</v>
      </c>
      <c r="R925" t="s">
        <v>10087</v>
      </c>
    </row>
    <row r="926" spans="1:18" ht="15.6" x14ac:dyDescent="0.3">
      <c r="A926" t="s">
        <v>3298</v>
      </c>
      <c r="B926" t="s">
        <v>3299</v>
      </c>
      <c r="D926" t="s">
        <v>3300</v>
      </c>
      <c r="E926">
        <v>150</v>
      </c>
      <c r="F926">
        <v>150</v>
      </c>
      <c r="G926" s="1">
        <v>0</v>
      </c>
      <c r="H926">
        <v>4.3</v>
      </c>
      <c r="J926" s="4">
        <v>15867</v>
      </c>
      <c r="K926" t="s">
        <v>10088</v>
      </c>
      <c r="L926" t="s">
        <v>10089</v>
      </c>
      <c r="M926" t="s">
        <v>10090</v>
      </c>
      <c r="N926" t="s">
        <v>10091</v>
      </c>
      <c r="O926" t="s">
        <v>3301</v>
      </c>
      <c r="P926" t="s">
        <v>3302</v>
      </c>
      <c r="Q926" t="s">
        <v>10092</v>
      </c>
      <c r="R926" t="s">
        <v>10093</v>
      </c>
    </row>
    <row r="927" spans="1:18" ht="15.6" x14ac:dyDescent="0.3">
      <c r="A927" t="s">
        <v>268</v>
      </c>
      <c r="B927" t="s">
        <v>269</v>
      </c>
      <c r="D927" t="s">
        <v>14</v>
      </c>
      <c r="E927">
        <v>348</v>
      </c>
      <c r="F927" s="2">
        <v>1499</v>
      </c>
      <c r="G927" s="1">
        <v>0.77</v>
      </c>
      <c r="H927">
        <v>4.2</v>
      </c>
      <c r="J927" s="4">
        <v>656</v>
      </c>
      <c r="K927" t="s">
        <v>5793</v>
      </c>
      <c r="L927" t="s">
        <v>5794</v>
      </c>
      <c r="M927" t="s">
        <v>5795</v>
      </c>
      <c r="N927" t="s">
        <v>5796</v>
      </c>
      <c r="O927" t="s">
        <v>271</v>
      </c>
      <c r="P927" t="s">
        <v>272</v>
      </c>
      <c r="Q927" t="s">
        <v>5797</v>
      </c>
      <c r="R927" t="s">
        <v>10094</v>
      </c>
    </row>
    <row r="928" spans="1:18" ht="15.6" x14ac:dyDescent="0.3">
      <c r="A928" t="s">
        <v>3303</v>
      </c>
      <c r="B928" t="s">
        <v>3304</v>
      </c>
      <c r="D928" t="s">
        <v>2344</v>
      </c>
      <c r="E928" s="2">
        <v>1199</v>
      </c>
      <c r="F928" s="2">
        <v>2999</v>
      </c>
      <c r="G928" s="1">
        <v>0.6</v>
      </c>
      <c r="H928">
        <v>4.0999999999999996</v>
      </c>
      <c r="J928" s="4">
        <v>10725</v>
      </c>
      <c r="K928" t="s">
        <v>10095</v>
      </c>
      <c r="L928" t="s">
        <v>10096</v>
      </c>
      <c r="M928" t="s">
        <v>10097</v>
      </c>
      <c r="N928" t="s">
        <v>10098</v>
      </c>
      <c r="O928" t="s">
        <v>3305</v>
      </c>
      <c r="P928" t="s">
        <v>3306</v>
      </c>
      <c r="Q928" t="s">
        <v>10099</v>
      </c>
      <c r="R928" t="s">
        <v>10100</v>
      </c>
    </row>
    <row r="929" spans="1:18" ht="15.6" x14ac:dyDescent="0.3">
      <c r="A929" t="s">
        <v>3307</v>
      </c>
      <c r="B929" t="s">
        <v>3308</v>
      </c>
      <c r="C929" t="str">
        <f>_xlfn.TEXTBEFORE(B929, "Bag") &amp; "Bag"</f>
        <v>SaleOn‚Ñ¢ Portable Storage Organizer Bag</v>
      </c>
      <c r="D929" t="s">
        <v>2313</v>
      </c>
      <c r="E929">
        <v>397</v>
      </c>
      <c r="F929">
        <v>899</v>
      </c>
      <c r="G929" s="1">
        <v>0.56000000000000005</v>
      </c>
      <c r="H929">
        <v>4</v>
      </c>
      <c r="J929" s="4">
        <v>3025</v>
      </c>
      <c r="K929" t="s">
        <v>10101</v>
      </c>
      <c r="L929" t="s">
        <v>10102</v>
      </c>
      <c r="M929" t="s">
        <v>10103</v>
      </c>
      <c r="N929" t="s">
        <v>10104</v>
      </c>
      <c r="O929" t="s">
        <v>3310</v>
      </c>
      <c r="P929" t="s">
        <v>3311</v>
      </c>
      <c r="Q929" t="s">
        <v>10105</v>
      </c>
      <c r="R929" t="s">
        <v>10106</v>
      </c>
    </row>
    <row r="930" spans="1:18" ht="15.6" x14ac:dyDescent="0.3">
      <c r="A930" t="s">
        <v>273</v>
      </c>
      <c r="B930" t="s">
        <v>274</v>
      </c>
      <c r="D930" t="s">
        <v>14</v>
      </c>
      <c r="E930">
        <v>154</v>
      </c>
      <c r="F930">
        <v>349</v>
      </c>
      <c r="G930" s="1">
        <v>0.56000000000000005</v>
      </c>
      <c r="H930">
        <v>4.3</v>
      </c>
      <c r="J930" s="4">
        <v>7064</v>
      </c>
      <c r="K930" t="s">
        <v>5799</v>
      </c>
      <c r="L930" t="s">
        <v>5800</v>
      </c>
      <c r="M930" t="s">
        <v>5801</v>
      </c>
      <c r="N930" t="s">
        <v>5802</v>
      </c>
      <c r="O930" t="s">
        <v>276</v>
      </c>
      <c r="P930" t="s">
        <v>277</v>
      </c>
      <c r="Q930" t="s">
        <v>10107</v>
      </c>
      <c r="R930" t="s">
        <v>10108</v>
      </c>
    </row>
    <row r="931" spans="1:18" ht="15.6" x14ac:dyDescent="0.3">
      <c r="A931" t="s">
        <v>3312</v>
      </c>
      <c r="B931" t="s">
        <v>3313</v>
      </c>
      <c r="D931" t="s">
        <v>2573</v>
      </c>
      <c r="E931">
        <v>699</v>
      </c>
      <c r="F931" s="2">
        <v>1490</v>
      </c>
      <c r="G931" s="1">
        <v>0.53</v>
      </c>
      <c r="H931">
        <v>4</v>
      </c>
      <c r="J931" s="4">
        <v>5736</v>
      </c>
      <c r="K931" t="s">
        <v>10109</v>
      </c>
      <c r="L931" t="s">
        <v>10110</v>
      </c>
      <c r="M931" t="s">
        <v>10111</v>
      </c>
      <c r="N931" t="s">
        <v>10112</v>
      </c>
      <c r="O931" t="s">
        <v>3314</v>
      </c>
      <c r="P931" t="s">
        <v>3315</v>
      </c>
      <c r="Q931" t="s">
        <v>10113</v>
      </c>
      <c r="R931" t="s">
        <v>10114</v>
      </c>
    </row>
    <row r="932" spans="1:18" ht="15.6" x14ac:dyDescent="0.3">
      <c r="A932" t="s">
        <v>3316</v>
      </c>
      <c r="B932" t="s">
        <v>3317</v>
      </c>
      <c r="D932" t="s">
        <v>1380</v>
      </c>
      <c r="E932" s="2">
        <v>1679</v>
      </c>
      <c r="F932" s="2">
        <v>1999</v>
      </c>
      <c r="G932" s="1">
        <v>0.16</v>
      </c>
      <c r="H932">
        <v>4.0999999999999996</v>
      </c>
      <c r="J932" s="4">
        <v>72563</v>
      </c>
      <c r="K932" t="s">
        <v>10115</v>
      </c>
      <c r="L932" t="s">
        <v>10116</v>
      </c>
      <c r="M932" t="s">
        <v>10117</v>
      </c>
      <c r="N932" t="s">
        <v>10118</v>
      </c>
      <c r="O932" t="s">
        <v>3318</v>
      </c>
      <c r="P932" t="s">
        <v>3319</v>
      </c>
      <c r="Q932" t="s">
        <v>10119</v>
      </c>
      <c r="R932" t="s">
        <v>10120</v>
      </c>
    </row>
    <row r="933" spans="1:18" ht="15.6" x14ac:dyDescent="0.3">
      <c r="A933" t="s">
        <v>3320</v>
      </c>
      <c r="B933" t="s">
        <v>3321</v>
      </c>
      <c r="C933" t="str">
        <f>_xlfn.TEXTBEFORE(B933, "Tablet") &amp; "Tablet"</f>
        <v>TVARA LCD Writing Tablet</v>
      </c>
      <c r="D933" t="s">
        <v>2105</v>
      </c>
      <c r="E933">
        <v>354</v>
      </c>
      <c r="F933" s="2">
        <v>1500</v>
      </c>
      <c r="G933" s="1">
        <v>0.76</v>
      </c>
      <c r="H933">
        <v>4</v>
      </c>
      <c r="J933" s="4">
        <v>1026</v>
      </c>
      <c r="K933" t="s">
        <v>10121</v>
      </c>
      <c r="L933" t="s">
        <v>10122</v>
      </c>
      <c r="M933" t="s">
        <v>10123</v>
      </c>
      <c r="N933" t="s">
        <v>10124</v>
      </c>
      <c r="O933" t="s">
        <v>3323</v>
      </c>
      <c r="P933" t="s">
        <v>3324</v>
      </c>
      <c r="Q933" t="s">
        <v>10125</v>
      </c>
      <c r="R933" t="s">
        <v>10126</v>
      </c>
    </row>
    <row r="934" spans="1:18" ht="15.6" x14ac:dyDescent="0.3">
      <c r="A934" t="s">
        <v>3325</v>
      </c>
      <c r="B934" t="s">
        <v>3326</v>
      </c>
      <c r="D934" t="s">
        <v>3327</v>
      </c>
      <c r="E934" s="2">
        <v>1199</v>
      </c>
      <c r="F934" s="2">
        <v>5499</v>
      </c>
      <c r="G934" s="1">
        <v>0.78</v>
      </c>
      <c r="H934">
        <v>3.8</v>
      </c>
      <c r="J934" s="4">
        <v>2043</v>
      </c>
      <c r="K934" t="s">
        <v>10127</v>
      </c>
      <c r="L934" t="s">
        <v>10128</v>
      </c>
      <c r="M934" t="s">
        <v>10129</v>
      </c>
      <c r="N934" t="s">
        <v>10130</v>
      </c>
      <c r="O934" t="s">
        <v>3328</v>
      </c>
      <c r="P934" t="s">
        <v>3329</v>
      </c>
      <c r="Q934" t="s">
        <v>10131</v>
      </c>
      <c r="R934" t="s">
        <v>10132</v>
      </c>
    </row>
    <row r="935" spans="1:18" ht="15.6" x14ac:dyDescent="0.3">
      <c r="A935" t="s">
        <v>3330</v>
      </c>
      <c r="B935" t="s">
        <v>3331</v>
      </c>
      <c r="D935" t="s">
        <v>2568</v>
      </c>
      <c r="E935">
        <v>379</v>
      </c>
      <c r="F935" s="2">
        <v>1499</v>
      </c>
      <c r="G935" s="1">
        <v>0.75</v>
      </c>
      <c r="H935">
        <v>4.2</v>
      </c>
      <c r="J935" s="4">
        <v>4149</v>
      </c>
      <c r="K935" t="s">
        <v>10133</v>
      </c>
      <c r="L935" t="s">
        <v>10134</v>
      </c>
      <c r="M935" t="s">
        <v>10135</v>
      </c>
      <c r="N935" t="s">
        <v>10136</v>
      </c>
      <c r="O935" t="s">
        <v>3332</v>
      </c>
      <c r="P935" t="s">
        <v>3333</v>
      </c>
      <c r="Q935" t="s">
        <v>10137</v>
      </c>
      <c r="R935" t="s">
        <v>10138</v>
      </c>
    </row>
    <row r="936" spans="1:18" ht="15.6" x14ac:dyDescent="0.3">
      <c r="A936" t="s">
        <v>3334</v>
      </c>
      <c r="B936" t="s">
        <v>3335</v>
      </c>
      <c r="D936" t="s">
        <v>2209</v>
      </c>
      <c r="E936">
        <v>499</v>
      </c>
      <c r="F936">
        <v>775</v>
      </c>
      <c r="G936" s="1">
        <v>0.36</v>
      </c>
      <c r="H936">
        <v>4.3</v>
      </c>
      <c r="J936" s="4">
        <v>74</v>
      </c>
      <c r="K936" t="s">
        <v>10139</v>
      </c>
      <c r="L936" t="s">
        <v>10140</v>
      </c>
      <c r="M936" t="s">
        <v>10141</v>
      </c>
      <c r="N936" t="s">
        <v>10142</v>
      </c>
      <c r="O936" t="s">
        <v>3336</v>
      </c>
      <c r="P936" t="s">
        <v>3337</v>
      </c>
      <c r="Q936" t="s">
        <v>10143</v>
      </c>
      <c r="R936" t="s">
        <v>10144</v>
      </c>
    </row>
    <row r="937" spans="1:18" ht="15.6" x14ac:dyDescent="0.3">
      <c r="A937" t="s">
        <v>3338</v>
      </c>
      <c r="B937" t="s">
        <v>3339</v>
      </c>
      <c r="D937" t="s">
        <v>3340</v>
      </c>
      <c r="E937" s="2">
        <v>10389</v>
      </c>
      <c r="F937" s="2">
        <v>32000</v>
      </c>
      <c r="G937" s="1">
        <v>0.68</v>
      </c>
      <c r="H937">
        <v>4.4000000000000004</v>
      </c>
      <c r="J937" s="4">
        <v>41398</v>
      </c>
      <c r="K937" t="s">
        <v>10145</v>
      </c>
      <c r="L937" t="s">
        <v>10146</v>
      </c>
      <c r="M937" t="s">
        <v>10147</v>
      </c>
      <c r="N937" t="s">
        <v>10148</v>
      </c>
      <c r="O937" t="s">
        <v>3341</v>
      </c>
      <c r="P937" t="s">
        <v>3342</v>
      </c>
      <c r="Q937" t="s">
        <v>10149</v>
      </c>
      <c r="R937" t="s">
        <v>10150</v>
      </c>
    </row>
    <row r="938" spans="1:18" ht="15.6" x14ac:dyDescent="0.3">
      <c r="A938" t="s">
        <v>3343</v>
      </c>
      <c r="B938" t="s">
        <v>3344</v>
      </c>
      <c r="C938" t="str">
        <f>_xlfn.TEXTBEFORE(B938, "Speaker") &amp; "Speaker"</f>
        <v>ZEBRONICS Zeb-Warrior II 10 watts 2.0 Multimedia Speaker</v>
      </c>
      <c r="D938" t="s">
        <v>3005</v>
      </c>
      <c r="E938">
        <v>649</v>
      </c>
      <c r="F938" s="2">
        <v>1300</v>
      </c>
      <c r="G938" s="1">
        <v>0.5</v>
      </c>
      <c r="H938">
        <v>4.0999999999999996</v>
      </c>
      <c r="J938" s="4">
        <v>5195</v>
      </c>
      <c r="K938" t="s">
        <v>10151</v>
      </c>
      <c r="L938" t="s">
        <v>10152</v>
      </c>
      <c r="M938" t="s">
        <v>10153</v>
      </c>
      <c r="N938" t="s">
        <v>10154</v>
      </c>
      <c r="O938" t="s">
        <v>3346</v>
      </c>
      <c r="P938" t="s">
        <v>3347</v>
      </c>
      <c r="Q938" t="s">
        <v>10155</v>
      </c>
      <c r="R938" t="s">
        <v>10156</v>
      </c>
    </row>
    <row r="939" spans="1:18" ht="15.6" x14ac:dyDescent="0.3">
      <c r="A939" t="s">
        <v>3348</v>
      </c>
      <c r="B939" t="s">
        <v>3349</v>
      </c>
      <c r="D939" t="s">
        <v>3350</v>
      </c>
      <c r="E939" s="2">
        <v>1199</v>
      </c>
      <c r="F939" s="2">
        <v>1999</v>
      </c>
      <c r="G939" s="1">
        <v>0.4</v>
      </c>
      <c r="H939">
        <v>4.5</v>
      </c>
      <c r="J939" s="4">
        <v>22420</v>
      </c>
      <c r="K939" t="s">
        <v>10157</v>
      </c>
      <c r="L939" t="s">
        <v>6002</v>
      </c>
      <c r="M939" t="s">
        <v>6003</v>
      </c>
      <c r="N939" t="s">
        <v>6004</v>
      </c>
      <c r="O939" t="s">
        <v>435</v>
      </c>
      <c r="P939" t="s">
        <v>436</v>
      </c>
      <c r="Q939" t="s">
        <v>10158</v>
      </c>
      <c r="R939" t="s">
        <v>10159</v>
      </c>
    </row>
    <row r="940" spans="1:18" ht="15.6" x14ac:dyDescent="0.3">
      <c r="A940" t="s">
        <v>286</v>
      </c>
      <c r="B940" t="s">
        <v>287</v>
      </c>
      <c r="D940" t="s">
        <v>14</v>
      </c>
      <c r="E940">
        <v>139</v>
      </c>
      <c r="F940">
        <v>999</v>
      </c>
      <c r="G940" s="1">
        <v>0.86</v>
      </c>
      <c r="H940">
        <v>4</v>
      </c>
      <c r="J940" s="4">
        <v>1313</v>
      </c>
      <c r="K940" t="s">
        <v>5817</v>
      </c>
      <c r="L940" t="s">
        <v>5818</v>
      </c>
      <c r="M940" t="s">
        <v>5819</v>
      </c>
      <c r="N940" t="s">
        <v>5820</v>
      </c>
      <c r="O940" t="s">
        <v>289</v>
      </c>
      <c r="P940" t="s">
        <v>290</v>
      </c>
      <c r="Q940" t="s">
        <v>5821</v>
      </c>
      <c r="R940" t="s">
        <v>10160</v>
      </c>
    </row>
    <row r="941" spans="1:18" ht="15.6" x14ac:dyDescent="0.3">
      <c r="A941" t="s">
        <v>3351</v>
      </c>
      <c r="B941" t="s">
        <v>3352</v>
      </c>
      <c r="D941" t="s">
        <v>1380</v>
      </c>
      <c r="E941">
        <v>889</v>
      </c>
      <c r="F941" s="2">
        <v>1999</v>
      </c>
      <c r="G941" s="1">
        <v>0.56000000000000005</v>
      </c>
      <c r="H941">
        <v>4.2</v>
      </c>
      <c r="J941" s="4">
        <v>2284</v>
      </c>
      <c r="K941" t="s">
        <v>10161</v>
      </c>
      <c r="L941" t="s">
        <v>10162</v>
      </c>
      <c r="M941" t="s">
        <v>10163</v>
      </c>
      <c r="N941" t="s">
        <v>10164</v>
      </c>
      <c r="O941" t="s">
        <v>3353</v>
      </c>
      <c r="P941" t="s">
        <v>3354</v>
      </c>
      <c r="Q941" t="s">
        <v>10165</v>
      </c>
      <c r="R941" t="s">
        <v>10166</v>
      </c>
    </row>
    <row r="942" spans="1:18" ht="15.6" x14ac:dyDescent="0.3">
      <c r="A942" t="s">
        <v>3355</v>
      </c>
      <c r="B942" t="s">
        <v>3356</v>
      </c>
      <c r="D942" t="s">
        <v>2202</v>
      </c>
      <c r="E942" s="2">
        <v>1409</v>
      </c>
      <c r="F942" s="2">
        <v>2199</v>
      </c>
      <c r="G942" s="1">
        <v>0.36</v>
      </c>
      <c r="H942">
        <v>3.9</v>
      </c>
      <c r="J942" s="4">
        <v>427</v>
      </c>
      <c r="K942" t="s">
        <v>10167</v>
      </c>
      <c r="L942" t="s">
        <v>10168</v>
      </c>
      <c r="M942" t="s">
        <v>10169</v>
      </c>
      <c r="N942" t="s">
        <v>10170</v>
      </c>
      <c r="O942" t="s">
        <v>3357</v>
      </c>
      <c r="P942" t="s">
        <v>3358</v>
      </c>
      <c r="Q942" t="s">
        <v>10171</v>
      </c>
      <c r="R942" t="s">
        <v>10172</v>
      </c>
    </row>
    <row r="943" spans="1:18" ht="15.6" x14ac:dyDescent="0.3">
      <c r="A943" t="s">
        <v>3359</v>
      </c>
      <c r="B943" t="s">
        <v>3360</v>
      </c>
      <c r="D943" t="s">
        <v>3361</v>
      </c>
      <c r="E943">
        <v>549</v>
      </c>
      <c r="F943" s="2">
        <v>1999</v>
      </c>
      <c r="G943" s="1">
        <v>0.73</v>
      </c>
      <c r="H943">
        <v>4.3</v>
      </c>
      <c r="J943" s="4">
        <v>1367</v>
      </c>
      <c r="K943" t="s">
        <v>10173</v>
      </c>
      <c r="L943" t="s">
        <v>10174</v>
      </c>
      <c r="M943" t="s">
        <v>10175</v>
      </c>
      <c r="N943" t="s">
        <v>10176</v>
      </c>
      <c r="O943" t="s">
        <v>3362</v>
      </c>
      <c r="P943" t="s">
        <v>3363</v>
      </c>
      <c r="Q943" t="s">
        <v>10177</v>
      </c>
      <c r="R943" t="s">
        <v>10178</v>
      </c>
    </row>
    <row r="944" spans="1:18" ht="15.6" x14ac:dyDescent="0.3">
      <c r="A944" t="s">
        <v>3364</v>
      </c>
      <c r="B944" t="s">
        <v>3365</v>
      </c>
      <c r="D944" t="s">
        <v>3327</v>
      </c>
      <c r="E944">
        <v>749</v>
      </c>
      <c r="F944" s="2">
        <v>1799</v>
      </c>
      <c r="G944" s="1">
        <v>0.57999999999999996</v>
      </c>
      <c r="H944">
        <v>4</v>
      </c>
      <c r="J944" s="4">
        <v>13199</v>
      </c>
      <c r="K944" t="s">
        <v>10179</v>
      </c>
      <c r="L944" t="s">
        <v>10180</v>
      </c>
      <c r="M944" t="s">
        <v>10181</v>
      </c>
      <c r="N944" t="s">
        <v>10182</v>
      </c>
      <c r="O944" t="s">
        <v>3366</v>
      </c>
      <c r="P944" t="s">
        <v>3367</v>
      </c>
      <c r="Q944" t="s">
        <v>10183</v>
      </c>
      <c r="R944" t="s">
        <v>10184</v>
      </c>
    </row>
    <row r="945" spans="1:18" ht="15.6" x14ac:dyDescent="0.3">
      <c r="A945" t="s">
        <v>291</v>
      </c>
      <c r="B945" t="s">
        <v>292</v>
      </c>
      <c r="D945" t="s">
        <v>14</v>
      </c>
      <c r="E945">
        <v>329</v>
      </c>
      <c r="F945">
        <v>845</v>
      </c>
      <c r="G945" s="1">
        <v>0.61</v>
      </c>
      <c r="H945">
        <v>4.2</v>
      </c>
      <c r="J945" s="4">
        <v>29746</v>
      </c>
      <c r="K945" t="s">
        <v>5823</v>
      </c>
      <c r="L945" t="s">
        <v>5824</v>
      </c>
      <c r="M945" t="s">
        <v>5825</v>
      </c>
      <c r="N945" t="s">
        <v>5826</v>
      </c>
      <c r="O945" t="s">
        <v>294</v>
      </c>
      <c r="P945" t="s">
        <v>295</v>
      </c>
      <c r="Q945" t="s">
        <v>10185</v>
      </c>
      <c r="R945" t="s">
        <v>10186</v>
      </c>
    </row>
    <row r="946" spans="1:18" ht="15.6" x14ac:dyDescent="0.3">
      <c r="A946" t="s">
        <v>3368</v>
      </c>
      <c r="B946" t="s">
        <v>3369</v>
      </c>
      <c r="D946" t="s">
        <v>14</v>
      </c>
      <c r="E946">
        <v>379</v>
      </c>
      <c r="F946" s="2">
        <v>1099</v>
      </c>
      <c r="G946" s="1">
        <v>0.66</v>
      </c>
      <c r="H946">
        <v>4.3</v>
      </c>
      <c r="J946" s="4">
        <v>2806</v>
      </c>
      <c r="K946" t="s">
        <v>10187</v>
      </c>
      <c r="L946" t="s">
        <v>6039</v>
      </c>
      <c r="M946" t="s">
        <v>6040</v>
      </c>
      <c r="N946" t="s">
        <v>6041</v>
      </c>
      <c r="O946" t="s">
        <v>466</v>
      </c>
      <c r="P946" t="s">
        <v>467</v>
      </c>
      <c r="Q946" t="s">
        <v>10188</v>
      </c>
      <c r="R946" t="s">
        <v>10189</v>
      </c>
    </row>
    <row r="947" spans="1:18" ht="15.6" x14ac:dyDescent="0.3">
      <c r="A947" t="s">
        <v>3370</v>
      </c>
      <c r="B947" t="s">
        <v>3371</v>
      </c>
      <c r="D947" t="s">
        <v>1329</v>
      </c>
      <c r="E947" s="2">
        <v>5998</v>
      </c>
      <c r="F947" s="2">
        <v>7999</v>
      </c>
      <c r="G947" s="1">
        <v>0.25</v>
      </c>
      <c r="H947">
        <v>4.2</v>
      </c>
      <c r="J947" s="4">
        <v>30355</v>
      </c>
      <c r="K947" t="s">
        <v>10190</v>
      </c>
      <c r="L947" t="s">
        <v>10191</v>
      </c>
      <c r="M947" t="s">
        <v>10192</v>
      </c>
      <c r="N947" t="s">
        <v>10193</v>
      </c>
      <c r="O947" t="s">
        <v>3372</v>
      </c>
      <c r="P947" t="s">
        <v>3373</v>
      </c>
      <c r="Q947" t="s">
        <v>10194</v>
      </c>
      <c r="R947" t="s">
        <v>10195</v>
      </c>
    </row>
    <row r="948" spans="1:18" ht="15.6" x14ac:dyDescent="0.3">
      <c r="A948" t="s">
        <v>3374</v>
      </c>
      <c r="B948" t="s">
        <v>3375</v>
      </c>
      <c r="D948" t="s">
        <v>2655</v>
      </c>
      <c r="E948">
        <v>299</v>
      </c>
      <c r="F948" s="2">
        <v>1499</v>
      </c>
      <c r="G948" s="1">
        <v>0.8</v>
      </c>
      <c r="H948">
        <v>4.2</v>
      </c>
      <c r="J948" s="4">
        <v>2868</v>
      </c>
      <c r="K948" t="s">
        <v>10196</v>
      </c>
      <c r="L948" t="s">
        <v>10197</v>
      </c>
      <c r="M948" t="s">
        <v>10198</v>
      </c>
      <c r="N948" t="s">
        <v>10199</v>
      </c>
      <c r="O948" t="s">
        <v>3376</v>
      </c>
      <c r="P948" t="s">
        <v>3377</v>
      </c>
      <c r="Q948" t="s">
        <v>10200</v>
      </c>
      <c r="R948" t="s">
        <v>10201</v>
      </c>
    </row>
    <row r="949" spans="1:18" ht="15.6" x14ac:dyDescent="0.3">
      <c r="A949" t="s">
        <v>3378</v>
      </c>
      <c r="B949" t="s">
        <v>3379</v>
      </c>
      <c r="D949" t="s">
        <v>2568</v>
      </c>
      <c r="E949">
        <v>379</v>
      </c>
      <c r="F949" s="2">
        <v>1499</v>
      </c>
      <c r="G949" s="1">
        <v>0.75</v>
      </c>
      <c r="H949">
        <v>4.0999999999999996</v>
      </c>
      <c r="J949" s="4">
        <v>670</v>
      </c>
      <c r="K949" t="s">
        <v>10202</v>
      </c>
      <c r="L949" t="s">
        <v>10203</v>
      </c>
      <c r="M949" t="s">
        <v>10204</v>
      </c>
      <c r="N949" t="s">
        <v>10205</v>
      </c>
      <c r="O949" t="s">
        <v>3380</v>
      </c>
      <c r="P949" t="s">
        <v>3381</v>
      </c>
      <c r="Q949" t="s">
        <v>10206</v>
      </c>
      <c r="R949" t="s">
        <v>10207</v>
      </c>
    </row>
    <row r="950" spans="1:18" ht="15.6" x14ac:dyDescent="0.3">
      <c r="A950" t="s">
        <v>3382</v>
      </c>
      <c r="B950" t="s">
        <v>3383</v>
      </c>
      <c r="D950" t="s">
        <v>3384</v>
      </c>
      <c r="E950" s="2">
        <v>1399</v>
      </c>
      <c r="F950" s="2">
        <v>2999</v>
      </c>
      <c r="G950" s="1">
        <v>0.53</v>
      </c>
      <c r="H950">
        <v>4.3</v>
      </c>
      <c r="J950" s="4">
        <v>3530</v>
      </c>
      <c r="K950" t="s">
        <v>10208</v>
      </c>
      <c r="L950" t="s">
        <v>10209</v>
      </c>
      <c r="M950" t="s">
        <v>10210</v>
      </c>
      <c r="N950" t="s">
        <v>10211</v>
      </c>
      <c r="O950" t="s">
        <v>3385</v>
      </c>
      <c r="P950" t="s">
        <v>3386</v>
      </c>
      <c r="Q950" t="s">
        <v>10212</v>
      </c>
      <c r="R950" t="s">
        <v>10213</v>
      </c>
    </row>
    <row r="951" spans="1:18" ht="15.6" x14ac:dyDescent="0.3">
      <c r="A951" t="s">
        <v>3387</v>
      </c>
      <c r="B951" t="s">
        <v>3388</v>
      </c>
      <c r="D951" t="s">
        <v>3389</v>
      </c>
      <c r="E951">
        <v>699</v>
      </c>
      <c r="F951" s="2">
        <v>1299</v>
      </c>
      <c r="G951" s="1">
        <v>0.46</v>
      </c>
      <c r="H951">
        <v>4.3</v>
      </c>
      <c r="J951" s="4">
        <v>6183</v>
      </c>
      <c r="K951" t="s">
        <v>10214</v>
      </c>
      <c r="L951" t="s">
        <v>10215</v>
      </c>
      <c r="M951" t="s">
        <v>10216</v>
      </c>
      <c r="N951" t="s">
        <v>10217</v>
      </c>
      <c r="O951" t="s">
        <v>3390</v>
      </c>
      <c r="P951" t="s">
        <v>3391</v>
      </c>
      <c r="Q951" t="s">
        <v>10218</v>
      </c>
      <c r="R951" t="s">
        <v>10219</v>
      </c>
    </row>
    <row r="952" spans="1:18" ht="15.6" x14ac:dyDescent="0.3">
      <c r="A952" t="s">
        <v>3392</v>
      </c>
      <c r="B952" t="s">
        <v>3393</v>
      </c>
      <c r="D952" t="s">
        <v>2686</v>
      </c>
      <c r="E952">
        <v>300</v>
      </c>
      <c r="F952">
        <v>300</v>
      </c>
      <c r="G952" s="1">
        <v>0</v>
      </c>
      <c r="H952">
        <v>4.2</v>
      </c>
      <c r="J952" s="4">
        <v>419</v>
      </c>
      <c r="K952" t="s">
        <v>10220</v>
      </c>
      <c r="L952" t="s">
        <v>10221</v>
      </c>
      <c r="M952" t="s">
        <v>10222</v>
      </c>
      <c r="N952" t="s">
        <v>10223</v>
      </c>
      <c r="O952" t="s">
        <v>3394</v>
      </c>
      <c r="P952" t="s">
        <v>3395</v>
      </c>
      <c r="Q952" t="s">
        <v>10224</v>
      </c>
      <c r="R952" t="s">
        <v>10225</v>
      </c>
    </row>
    <row r="953" spans="1:18" ht="15.6" x14ac:dyDescent="0.3">
      <c r="A953" t="s">
        <v>3396</v>
      </c>
      <c r="B953" t="s">
        <v>3397</v>
      </c>
      <c r="C953" t="str">
        <f>_xlfn.TEXTBEFORE(B953, "Mouse Pad") &amp; "Mouse Pad"</f>
        <v>Scarters Mouse Pad</v>
      </c>
      <c r="D953" t="s">
        <v>2307</v>
      </c>
      <c r="E953">
        <v>999</v>
      </c>
      <c r="F953" s="2">
        <v>1995</v>
      </c>
      <c r="G953" s="1">
        <v>0.5</v>
      </c>
      <c r="H953">
        <v>4.5</v>
      </c>
      <c r="J953" s="4">
        <v>7317</v>
      </c>
      <c r="K953" t="s">
        <v>10226</v>
      </c>
      <c r="L953" t="s">
        <v>10227</v>
      </c>
      <c r="M953" t="s">
        <v>10228</v>
      </c>
      <c r="N953" t="s">
        <v>10229</v>
      </c>
      <c r="O953" t="s">
        <v>3399</v>
      </c>
      <c r="P953" t="s">
        <v>3400</v>
      </c>
      <c r="Q953" t="s">
        <v>10230</v>
      </c>
      <c r="R953" t="s">
        <v>10231</v>
      </c>
    </row>
    <row r="954" spans="1:18" ht="15.6" x14ac:dyDescent="0.3">
      <c r="A954" t="s">
        <v>3401</v>
      </c>
      <c r="B954" t="s">
        <v>3402</v>
      </c>
      <c r="D954" t="s">
        <v>3403</v>
      </c>
      <c r="E954">
        <v>535</v>
      </c>
      <c r="F954">
        <v>535</v>
      </c>
      <c r="G954" s="1">
        <v>0</v>
      </c>
      <c r="H954">
        <v>4.4000000000000004</v>
      </c>
      <c r="J954" s="4">
        <v>4426</v>
      </c>
      <c r="K954" t="s">
        <v>10232</v>
      </c>
      <c r="L954" t="s">
        <v>10233</v>
      </c>
      <c r="M954" t="s">
        <v>10234</v>
      </c>
      <c r="N954" t="s">
        <v>10235</v>
      </c>
      <c r="O954" t="s">
        <v>3404</v>
      </c>
      <c r="P954" t="s">
        <v>3405</v>
      </c>
      <c r="Q954" t="s">
        <v>10236</v>
      </c>
      <c r="R954" t="s">
        <v>10237</v>
      </c>
    </row>
    <row r="955" spans="1:18" ht="15.6" x14ac:dyDescent="0.3">
      <c r="A955" t="s">
        <v>296</v>
      </c>
      <c r="B955" t="s">
        <v>297</v>
      </c>
      <c r="D955" t="s">
        <v>90</v>
      </c>
      <c r="E955" s="2">
        <v>13999</v>
      </c>
      <c r="F955" s="2">
        <v>24999</v>
      </c>
      <c r="G955" s="1">
        <v>0.44</v>
      </c>
      <c r="H955">
        <v>4.2</v>
      </c>
      <c r="J955" s="4">
        <v>45237</v>
      </c>
      <c r="K955" t="s">
        <v>5829</v>
      </c>
      <c r="L955" t="s">
        <v>5830</v>
      </c>
      <c r="M955" t="s">
        <v>5831</v>
      </c>
      <c r="N955" t="s">
        <v>5832</v>
      </c>
      <c r="O955" t="s">
        <v>298</v>
      </c>
      <c r="P955" t="s">
        <v>299</v>
      </c>
      <c r="Q955" t="s">
        <v>10238</v>
      </c>
      <c r="R955" t="s">
        <v>10239</v>
      </c>
    </row>
    <row r="956" spans="1:18" ht="15.6" x14ac:dyDescent="0.3">
      <c r="A956" t="s">
        <v>3406</v>
      </c>
      <c r="B956" t="s">
        <v>3407</v>
      </c>
      <c r="D956" t="s">
        <v>2655</v>
      </c>
      <c r="E956">
        <v>269</v>
      </c>
      <c r="F956" s="2">
        <v>1099</v>
      </c>
      <c r="G956" s="1">
        <v>0.76</v>
      </c>
      <c r="H956">
        <v>4.0999999999999996</v>
      </c>
      <c r="J956" s="4">
        <v>1092</v>
      </c>
      <c r="K956" t="s">
        <v>10240</v>
      </c>
      <c r="L956" t="s">
        <v>10241</v>
      </c>
      <c r="M956" t="s">
        <v>10242</v>
      </c>
      <c r="N956" t="s">
        <v>10243</v>
      </c>
      <c r="O956" t="s">
        <v>3408</v>
      </c>
      <c r="P956" t="s">
        <v>3409</v>
      </c>
      <c r="Q956" t="s">
        <v>10244</v>
      </c>
      <c r="R956" t="s">
        <v>10245</v>
      </c>
    </row>
    <row r="957" spans="1:18" ht="15.6" x14ac:dyDescent="0.3">
      <c r="A957" t="s">
        <v>3410</v>
      </c>
      <c r="B957" t="s">
        <v>3411</v>
      </c>
      <c r="D957" t="s">
        <v>3032</v>
      </c>
      <c r="E957">
        <v>341</v>
      </c>
      <c r="F957">
        <v>450</v>
      </c>
      <c r="G957" s="1">
        <v>0.24</v>
      </c>
      <c r="H957">
        <v>4.3</v>
      </c>
      <c r="J957" s="4">
        <v>2493</v>
      </c>
      <c r="K957" t="s">
        <v>10246</v>
      </c>
      <c r="L957" t="s">
        <v>10247</v>
      </c>
      <c r="M957" t="s">
        <v>10248</v>
      </c>
      <c r="N957" t="s">
        <v>10249</v>
      </c>
      <c r="O957" t="s">
        <v>3412</v>
      </c>
      <c r="P957" t="s">
        <v>3413</v>
      </c>
      <c r="Q957" t="s">
        <v>10250</v>
      </c>
      <c r="R957" t="s">
        <v>10251</v>
      </c>
    </row>
    <row r="958" spans="1:18" ht="15.6" x14ac:dyDescent="0.3">
      <c r="A958" t="s">
        <v>3414</v>
      </c>
      <c r="B958" t="s">
        <v>3415</v>
      </c>
      <c r="D958" t="s">
        <v>2344</v>
      </c>
      <c r="E958" s="2">
        <v>2499</v>
      </c>
      <c r="F958" s="2">
        <v>3999</v>
      </c>
      <c r="G958" s="1">
        <v>0.38</v>
      </c>
      <c r="H958">
        <v>4.4000000000000004</v>
      </c>
      <c r="J958" s="4">
        <v>12679</v>
      </c>
      <c r="K958" t="s">
        <v>10252</v>
      </c>
      <c r="L958" t="s">
        <v>10253</v>
      </c>
      <c r="M958" t="s">
        <v>10254</v>
      </c>
      <c r="N958" t="s">
        <v>10255</v>
      </c>
      <c r="O958" t="s">
        <v>3416</v>
      </c>
      <c r="P958" t="s">
        <v>3417</v>
      </c>
      <c r="Q958" t="s">
        <v>8719</v>
      </c>
      <c r="R958" t="s">
        <v>10256</v>
      </c>
    </row>
    <row r="959" spans="1:18" ht="15.6" x14ac:dyDescent="0.3">
      <c r="A959" t="s">
        <v>326</v>
      </c>
      <c r="B959" t="s">
        <v>327</v>
      </c>
      <c r="D959" t="s">
        <v>14</v>
      </c>
      <c r="E959">
        <v>349</v>
      </c>
      <c r="F959">
        <v>599</v>
      </c>
      <c r="G959" s="1">
        <v>0.42</v>
      </c>
      <c r="H959">
        <v>4.0999999999999996</v>
      </c>
      <c r="J959" s="4">
        <v>210</v>
      </c>
      <c r="K959" t="s">
        <v>5868</v>
      </c>
      <c r="L959" t="s">
        <v>5869</v>
      </c>
      <c r="M959" t="s">
        <v>5870</v>
      </c>
      <c r="N959" t="s">
        <v>5871</v>
      </c>
      <c r="O959" t="s">
        <v>329</v>
      </c>
      <c r="P959" t="s">
        <v>330</v>
      </c>
      <c r="Q959" t="s">
        <v>10257</v>
      </c>
      <c r="R959" t="s">
        <v>10258</v>
      </c>
    </row>
    <row r="960" spans="1:18" ht="15.6" x14ac:dyDescent="0.3">
      <c r="A960" t="s">
        <v>3418</v>
      </c>
      <c r="B960" t="s">
        <v>3419</v>
      </c>
      <c r="D960" t="s">
        <v>3114</v>
      </c>
      <c r="E960" s="2">
        <v>5899</v>
      </c>
      <c r="F960" s="2">
        <v>7005</v>
      </c>
      <c r="G960" s="1">
        <v>0.16</v>
      </c>
      <c r="H960">
        <v>3.6</v>
      </c>
      <c r="J960" s="4">
        <v>4199</v>
      </c>
      <c r="K960" t="s">
        <v>10259</v>
      </c>
      <c r="L960" t="s">
        <v>10260</v>
      </c>
      <c r="M960" t="s">
        <v>10261</v>
      </c>
      <c r="N960" t="s">
        <v>10262</v>
      </c>
      <c r="O960" t="s">
        <v>3420</v>
      </c>
      <c r="P960" t="s">
        <v>3421</v>
      </c>
      <c r="Q960" t="s">
        <v>10263</v>
      </c>
      <c r="R960" t="s">
        <v>10264</v>
      </c>
    </row>
    <row r="961" spans="1:18" ht="15.6" x14ac:dyDescent="0.3">
      <c r="A961" t="s">
        <v>2003</v>
      </c>
      <c r="B961" t="s">
        <v>2004</v>
      </c>
      <c r="D961" t="s">
        <v>1421</v>
      </c>
      <c r="E961">
        <v>699</v>
      </c>
      <c r="F961" s="2">
        <v>1199</v>
      </c>
      <c r="G961" s="1">
        <v>0.42</v>
      </c>
      <c r="H961">
        <v>4</v>
      </c>
      <c r="J961" s="4">
        <v>14403</v>
      </c>
      <c r="K961" t="s">
        <v>8205</v>
      </c>
      <c r="L961" t="s">
        <v>7644</v>
      </c>
      <c r="M961" t="s">
        <v>7645</v>
      </c>
      <c r="N961" t="s">
        <v>7646</v>
      </c>
      <c r="O961" t="s">
        <v>1624</v>
      </c>
      <c r="P961" t="s">
        <v>1625</v>
      </c>
      <c r="Q961" t="s">
        <v>10265</v>
      </c>
      <c r="R961" t="s">
        <v>10266</v>
      </c>
    </row>
    <row r="962" spans="1:18" ht="15.6" x14ac:dyDescent="0.3">
      <c r="A962" t="s">
        <v>3422</v>
      </c>
      <c r="B962" t="s">
        <v>3423</v>
      </c>
      <c r="D962" t="s">
        <v>2344</v>
      </c>
      <c r="E962" s="2">
        <v>1565</v>
      </c>
      <c r="F962" s="2">
        <v>2999</v>
      </c>
      <c r="G962" s="1">
        <v>0.48</v>
      </c>
      <c r="H962">
        <v>4</v>
      </c>
      <c r="J962" s="4">
        <v>11113</v>
      </c>
      <c r="K962" t="s">
        <v>10267</v>
      </c>
      <c r="L962" t="s">
        <v>10268</v>
      </c>
      <c r="M962" t="s">
        <v>10269</v>
      </c>
      <c r="N962" t="s">
        <v>10270</v>
      </c>
      <c r="O962" t="s">
        <v>3424</v>
      </c>
      <c r="P962" t="s">
        <v>3425</v>
      </c>
      <c r="Q962" t="s">
        <v>10271</v>
      </c>
      <c r="R962" t="s">
        <v>10272</v>
      </c>
    </row>
    <row r="963" spans="1:18" ht="15.6" x14ac:dyDescent="0.3">
      <c r="A963" t="s">
        <v>3426</v>
      </c>
      <c r="B963" t="s">
        <v>3427</v>
      </c>
      <c r="D963" t="s">
        <v>2227</v>
      </c>
      <c r="E963">
        <v>326</v>
      </c>
      <c r="F963">
        <v>799</v>
      </c>
      <c r="G963" s="1">
        <v>0.59</v>
      </c>
      <c r="H963">
        <v>4.4000000000000004</v>
      </c>
      <c r="J963" s="4">
        <v>10773</v>
      </c>
      <c r="K963" t="s">
        <v>10273</v>
      </c>
      <c r="L963" t="s">
        <v>10274</v>
      </c>
      <c r="M963" t="s">
        <v>10275</v>
      </c>
      <c r="N963" t="s">
        <v>10276</v>
      </c>
      <c r="O963" t="s">
        <v>3428</v>
      </c>
      <c r="P963" t="s">
        <v>3429</v>
      </c>
      <c r="Q963" t="s">
        <v>10277</v>
      </c>
      <c r="R963" t="s">
        <v>10278</v>
      </c>
    </row>
    <row r="964" spans="1:18" ht="15.6" x14ac:dyDescent="0.3">
      <c r="A964" t="s">
        <v>1989</v>
      </c>
      <c r="B964" t="s">
        <v>1990</v>
      </c>
      <c r="D964" t="s">
        <v>1991</v>
      </c>
      <c r="E964">
        <v>120</v>
      </c>
      <c r="F964">
        <v>999</v>
      </c>
      <c r="G964" s="1">
        <v>0.88</v>
      </c>
      <c r="H964">
        <v>3.9</v>
      </c>
      <c r="J964" s="4">
        <v>6491</v>
      </c>
      <c r="K964" t="s">
        <v>8186</v>
      </c>
      <c r="L964" t="s">
        <v>8187</v>
      </c>
      <c r="M964" t="s">
        <v>8188</v>
      </c>
      <c r="N964" t="s">
        <v>8189</v>
      </c>
      <c r="O964" t="s">
        <v>1992</v>
      </c>
      <c r="P964" t="s">
        <v>3430</v>
      </c>
      <c r="Q964" t="s">
        <v>10279</v>
      </c>
      <c r="R964" t="s">
        <v>10280</v>
      </c>
    </row>
    <row r="965" spans="1:18" ht="15.6" x14ac:dyDescent="0.3">
      <c r="A965" t="s">
        <v>3431</v>
      </c>
      <c r="B965" t="s">
        <v>3432</v>
      </c>
      <c r="D965" t="s">
        <v>2209</v>
      </c>
      <c r="E965">
        <v>657</v>
      </c>
      <c r="F965">
        <v>999</v>
      </c>
      <c r="G965" s="1">
        <v>0.34</v>
      </c>
      <c r="H965">
        <v>4.3</v>
      </c>
      <c r="J965" s="4">
        <v>13944</v>
      </c>
      <c r="K965" t="s">
        <v>10281</v>
      </c>
      <c r="L965" t="s">
        <v>10282</v>
      </c>
      <c r="M965" t="s">
        <v>10283</v>
      </c>
      <c r="N965" t="s">
        <v>10284</v>
      </c>
      <c r="O965" t="s">
        <v>3433</v>
      </c>
      <c r="P965" t="s">
        <v>3434</v>
      </c>
      <c r="Q965" t="s">
        <v>10285</v>
      </c>
      <c r="R965" t="s">
        <v>10286</v>
      </c>
    </row>
    <row r="966" spans="1:18" ht="15.6" x14ac:dyDescent="0.3">
      <c r="A966" t="s">
        <v>3435</v>
      </c>
      <c r="B966" t="s">
        <v>3436</v>
      </c>
      <c r="D966" t="s">
        <v>2296</v>
      </c>
      <c r="E966" s="2">
        <v>1995</v>
      </c>
      <c r="F966" s="2">
        <v>2895</v>
      </c>
      <c r="G966" s="1">
        <v>0.31</v>
      </c>
      <c r="H966">
        <v>4.5999999999999996</v>
      </c>
      <c r="J966" s="4">
        <v>10760</v>
      </c>
      <c r="K966" t="s">
        <v>10287</v>
      </c>
      <c r="L966" t="s">
        <v>10288</v>
      </c>
      <c r="M966" t="s">
        <v>10289</v>
      </c>
      <c r="N966" t="s">
        <v>10290</v>
      </c>
      <c r="O966" t="s">
        <v>3437</v>
      </c>
      <c r="P966" t="s">
        <v>3438</v>
      </c>
      <c r="Q966" t="s">
        <v>10291</v>
      </c>
      <c r="R966" t="s">
        <v>10292</v>
      </c>
    </row>
    <row r="967" spans="1:18" ht="15.6" x14ac:dyDescent="0.3">
      <c r="A967" t="s">
        <v>3439</v>
      </c>
      <c r="B967" t="s">
        <v>3440</v>
      </c>
      <c r="D967" t="s">
        <v>2381</v>
      </c>
      <c r="E967" s="2">
        <v>1500</v>
      </c>
      <c r="F967" s="2">
        <v>1500</v>
      </c>
      <c r="G967" s="1">
        <v>0</v>
      </c>
      <c r="H967">
        <v>4.4000000000000004</v>
      </c>
      <c r="J967" s="4">
        <v>25996</v>
      </c>
      <c r="K967" t="s">
        <v>10293</v>
      </c>
      <c r="L967" t="s">
        <v>10294</v>
      </c>
      <c r="M967" t="s">
        <v>10295</v>
      </c>
      <c r="N967" t="s">
        <v>10296</v>
      </c>
      <c r="O967" t="s">
        <v>3441</v>
      </c>
      <c r="P967" t="s">
        <v>3442</v>
      </c>
      <c r="Q967" t="s">
        <v>10297</v>
      </c>
      <c r="R967" t="s">
        <v>10298</v>
      </c>
    </row>
    <row r="968" spans="1:18" ht="15.6" x14ac:dyDescent="0.3">
      <c r="A968" t="s">
        <v>3443</v>
      </c>
      <c r="B968" t="s">
        <v>3444</v>
      </c>
      <c r="D968" t="s">
        <v>2163</v>
      </c>
      <c r="E968" s="2">
        <v>2640</v>
      </c>
      <c r="F968" s="2">
        <v>3195</v>
      </c>
      <c r="G968" s="1">
        <v>0.17</v>
      </c>
      <c r="H968">
        <v>4.5</v>
      </c>
      <c r="J968" s="4">
        <v>16146</v>
      </c>
      <c r="K968" t="s">
        <v>10299</v>
      </c>
      <c r="L968" t="s">
        <v>10300</v>
      </c>
      <c r="M968" t="s">
        <v>10301</v>
      </c>
      <c r="N968" t="s">
        <v>10302</v>
      </c>
      <c r="O968" t="s">
        <v>3445</v>
      </c>
      <c r="P968" t="s">
        <v>3446</v>
      </c>
      <c r="Q968" t="s">
        <v>10303</v>
      </c>
      <c r="R968" t="s">
        <v>10304</v>
      </c>
    </row>
    <row r="969" spans="1:18" ht="15.6" x14ac:dyDescent="0.3">
      <c r="A969" t="s">
        <v>3447</v>
      </c>
      <c r="B969" t="s">
        <v>3448</v>
      </c>
      <c r="D969" t="s">
        <v>3114</v>
      </c>
      <c r="E969" s="2">
        <v>5299</v>
      </c>
      <c r="F969" s="2">
        <v>6355</v>
      </c>
      <c r="G969" s="1">
        <v>0.17</v>
      </c>
      <c r="H969">
        <v>3.9</v>
      </c>
      <c r="J969" s="4">
        <v>8280</v>
      </c>
      <c r="K969" t="s">
        <v>10305</v>
      </c>
      <c r="L969" t="s">
        <v>10306</v>
      </c>
      <c r="M969" t="s">
        <v>10307</v>
      </c>
      <c r="N969" t="s">
        <v>10308</v>
      </c>
      <c r="O969" t="s">
        <v>3449</v>
      </c>
      <c r="P969" t="s">
        <v>3450</v>
      </c>
      <c r="Q969" t="s">
        <v>10309</v>
      </c>
      <c r="R969" t="s">
        <v>10310</v>
      </c>
    </row>
    <row r="970" spans="1:18" ht="15.6" x14ac:dyDescent="0.3">
      <c r="A970" t="s">
        <v>302</v>
      </c>
      <c r="B970" t="s">
        <v>303</v>
      </c>
      <c r="D970" t="s">
        <v>14</v>
      </c>
      <c r="E970">
        <v>263</v>
      </c>
      <c r="F970">
        <v>699</v>
      </c>
      <c r="G970" s="1">
        <v>0.62</v>
      </c>
      <c r="H970">
        <v>4.0999999999999996</v>
      </c>
      <c r="J970" s="4">
        <v>450</v>
      </c>
      <c r="K970" t="s">
        <v>5838</v>
      </c>
      <c r="L970" t="s">
        <v>5839</v>
      </c>
      <c r="M970" t="s">
        <v>5840</v>
      </c>
      <c r="N970" t="s">
        <v>5841</v>
      </c>
      <c r="O970" t="s">
        <v>305</v>
      </c>
      <c r="P970" t="s">
        <v>306</v>
      </c>
      <c r="Q970" t="s">
        <v>5842</v>
      </c>
      <c r="R970" t="s">
        <v>10311</v>
      </c>
    </row>
    <row r="971" spans="1:18" ht="15.6" x14ac:dyDescent="0.3">
      <c r="A971" t="s">
        <v>3451</v>
      </c>
      <c r="B971" t="s">
        <v>3452</v>
      </c>
      <c r="D971" t="s">
        <v>3327</v>
      </c>
      <c r="E971" s="2">
        <v>1990</v>
      </c>
      <c r="F971" s="2">
        <v>2999</v>
      </c>
      <c r="G971" s="1">
        <v>0.34</v>
      </c>
      <c r="H971">
        <v>4.3</v>
      </c>
      <c r="J971" s="4">
        <v>14237</v>
      </c>
      <c r="K971" t="s">
        <v>10312</v>
      </c>
      <c r="L971" t="s">
        <v>10313</v>
      </c>
      <c r="M971" t="s">
        <v>10314</v>
      </c>
      <c r="N971" t="s">
        <v>10315</v>
      </c>
      <c r="O971" t="s">
        <v>3453</v>
      </c>
      <c r="P971" t="s">
        <v>3454</v>
      </c>
      <c r="Q971" t="s">
        <v>10316</v>
      </c>
      <c r="R971" t="s">
        <v>10317</v>
      </c>
    </row>
    <row r="972" spans="1:18" ht="15.6" x14ac:dyDescent="0.3">
      <c r="A972" t="s">
        <v>3455</v>
      </c>
      <c r="B972" t="s">
        <v>3456</v>
      </c>
      <c r="D972" t="s">
        <v>3457</v>
      </c>
      <c r="E972" s="2">
        <v>1289</v>
      </c>
      <c r="F972" s="2">
        <v>1499</v>
      </c>
      <c r="G972" s="1">
        <v>0.14000000000000001</v>
      </c>
      <c r="H972">
        <v>4.5</v>
      </c>
      <c r="J972" s="4">
        <v>20668</v>
      </c>
      <c r="K972" t="s">
        <v>10318</v>
      </c>
      <c r="L972" t="s">
        <v>10319</v>
      </c>
      <c r="M972" t="s">
        <v>10320</v>
      </c>
      <c r="N972" t="s">
        <v>10321</v>
      </c>
      <c r="O972" t="s">
        <v>3458</v>
      </c>
      <c r="P972" t="s">
        <v>3459</v>
      </c>
      <c r="Q972" t="s">
        <v>10322</v>
      </c>
      <c r="R972" t="s">
        <v>10323</v>
      </c>
    </row>
    <row r="973" spans="1:18" ht="15.6" x14ac:dyDescent="0.3">
      <c r="A973" t="s">
        <v>3460</v>
      </c>
      <c r="B973" t="s">
        <v>3461</v>
      </c>
      <c r="D973" t="s">
        <v>2686</v>
      </c>
      <c r="E973">
        <v>165</v>
      </c>
      <c r="F973">
        <v>165</v>
      </c>
      <c r="G973" s="1">
        <v>0</v>
      </c>
      <c r="H973">
        <v>4.5</v>
      </c>
      <c r="J973" s="4">
        <v>1674</v>
      </c>
      <c r="K973" t="s">
        <v>10324</v>
      </c>
      <c r="L973" t="s">
        <v>10325</v>
      </c>
      <c r="M973" t="s">
        <v>10326</v>
      </c>
      <c r="N973" t="s">
        <v>10327</v>
      </c>
      <c r="O973" t="s">
        <v>3462</v>
      </c>
      <c r="P973" t="s">
        <v>3463</v>
      </c>
      <c r="Q973" t="s">
        <v>10328</v>
      </c>
      <c r="R973" t="s">
        <v>10329</v>
      </c>
    </row>
    <row r="974" spans="1:18" ht="15.6" x14ac:dyDescent="0.3">
      <c r="A974" t="s">
        <v>3464</v>
      </c>
      <c r="B974" t="s">
        <v>3465</v>
      </c>
      <c r="D974" t="s">
        <v>2956</v>
      </c>
      <c r="E974" s="2">
        <v>1699</v>
      </c>
      <c r="F974" s="2">
        <v>3499</v>
      </c>
      <c r="G974" s="1">
        <v>0.51</v>
      </c>
      <c r="H974">
        <v>3.6</v>
      </c>
      <c r="J974" s="4">
        <v>7689</v>
      </c>
      <c r="K974" t="s">
        <v>10330</v>
      </c>
      <c r="L974" t="s">
        <v>10331</v>
      </c>
      <c r="M974" t="s">
        <v>10332</v>
      </c>
      <c r="N974" t="s">
        <v>10333</v>
      </c>
      <c r="O974" t="s">
        <v>3466</v>
      </c>
      <c r="P974" t="s">
        <v>3467</v>
      </c>
      <c r="Q974" t="s">
        <v>10334</v>
      </c>
      <c r="R974" t="s">
        <v>10335</v>
      </c>
    </row>
    <row r="975" spans="1:18" ht="15.6" x14ac:dyDescent="0.3">
      <c r="A975" t="s">
        <v>3468</v>
      </c>
      <c r="B975" t="s">
        <v>3469</v>
      </c>
      <c r="D975" t="s">
        <v>2532</v>
      </c>
      <c r="E975" s="2">
        <v>2299</v>
      </c>
      <c r="F975" s="2">
        <v>7500</v>
      </c>
      <c r="G975" s="1">
        <v>0.69</v>
      </c>
      <c r="H975">
        <v>4.0999999999999996</v>
      </c>
      <c r="J975" s="4">
        <v>5554</v>
      </c>
      <c r="K975" t="s">
        <v>10336</v>
      </c>
      <c r="L975" t="s">
        <v>10337</v>
      </c>
      <c r="M975" t="s">
        <v>10338</v>
      </c>
      <c r="N975" t="s">
        <v>10339</v>
      </c>
      <c r="O975" t="s">
        <v>3470</v>
      </c>
      <c r="P975" t="s">
        <v>3471</v>
      </c>
      <c r="Q975" t="s">
        <v>10340</v>
      </c>
      <c r="R975" t="s">
        <v>10341</v>
      </c>
    </row>
    <row r="976" spans="1:18" ht="15.6" x14ac:dyDescent="0.3">
      <c r="A976" t="s">
        <v>316</v>
      </c>
      <c r="B976" t="s">
        <v>317</v>
      </c>
      <c r="D976" t="s">
        <v>14</v>
      </c>
      <c r="E976">
        <v>219</v>
      </c>
      <c r="F976">
        <v>700</v>
      </c>
      <c r="G976" s="1">
        <v>0.69</v>
      </c>
      <c r="H976">
        <v>4.3</v>
      </c>
      <c r="J976" s="4">
        <v>20053</v>
      </c>
      <c r="K976" t="s">
        <v>5856</v>
      </c>
      <c r="L976" t="s">
        <v>5857</v>
      </c>
      <c r="M976" t="s">
        <v>5858</v>
      </c>
      <c r="N976" t="s">
        <v>5859</v>
      </c>
      <c r="O976" t="s">
        <v>319</v>
      </c>
      <c r="P976" t="s">
        <v>320</v>
      </c>
      <c r="Q976" t="s">
        <v>5860</v>
      </c>
      <c r="R976" t="s">
        <v>10342</v>
      </c>
    </row>
    <row r="977" spans="1:18" ht="15.6" x14ac:dyDescent="0.3">
      <c r="A977" t="s">
        <v>3472</v>
      </c>
      <c r="B977" t="s">
        <v>3473</v>
      </c>
      <c r="D977" t="s">
        <v>2502</v>
      </c>
      <c r="E977">
        <v>39</v>
      </c>
      <c r="F977">
        <v>39</v>
      </c>
      <c r="G977" s="1">
        <v>0</v>
      </c>
      <c r="H977">
        <v>3.8</v>
      </c>
      <c r="J977" s="4">
        <v>3344</v>
      </c>
      <c r="K977" t="s">
        <v>10343</v>
      </c>
      <c r="L977" t="s">
        <v>10344</v>
      </c>
      <c r="M977" t="s">
        <v>10345</v>
      </c>
      <c r="N977" t="s">
        <v>10346</v>
      </c>
      <c r="O977" t="s">
        <v>3474</v>
      </c>
      <c r="P977" t="s">
        <v>3475</v>
      </c>
      <c r="Q977" t="s">
        <v>10347</v>
      </c>
      <c r="R977" t="s">
        <v>10348</v>
      </c>
    </row>
    <row r="978" spans="1:18" ht="15.6" x14ac:dyDescent="0.3">
      <c r="A978" t="s">
        <v>3476</v>
      </c>
      <c r="B978" t="s">
        <v>3477</v>
      </c>
      <c r="D978" t="s">
        <v>3478</v>
      </c>
      <c r="E978" s="2">
        <v>26999</v>
      </c>
      <c r="F978" s="2">
        <v>37999</v>
      </c>
      <c r="G978" s="1">
        <v>0.28999999999999998</v>
      </c>
      <c r="H978">
        <v>4.5999999999999996</v>
      </c>
      <c r="J978" s="4">
        <v>2886</v>
      </c>
      <c r="K978" t="s">
        <v>10349</v>
      </c>
      <c r="L978" t="s">
        <v>10350</v>
      </c>
      <c r="M978" t="s">
        <v>10351</v>
      </c>
      <c r="N978" t="s">
        <v>10352</v>
      </c>
      <c r="O978" t="s">
        <v>3479</v>
      </c>
      <c r="P978" t="s">
        <v>3480</v>
      </c>
      <c r="Q978" t="s">
        <v>10353</v>
      </c>
      <c r="R978" t="s">
        <v>10354</v>
      </c>
    </row>
    <row r="979" spans="1:18" ht="15.6" x14ac:dyDescent="0.3">
      <c r="A979" t="s">
        <v>3481</v>
      </c>
      <c r="B979" t="s">
        <v>3482</v>
      </c>
      <c r="D979" t="s">
        <v>1380</v>
      </c>
      <c r="E979" s="2">
        <v>1490</v>
      </c>
      <c r="F979" s="2">
        <v>1990</v>
      </c>
      <c r="G979" s="1">
        <v>0.25</v>
      </c>
      <c r="H979">
        <v>4.0999999999999996</v>
      </c>
      <c r="J979" s="4">
        <v>98250</v>
      </c>
      <c r="K979" t="s">
        <v>10355</v>
      </c>
      <c r="L979" t="s">
        <v>10356</v>
      </c>
      <c r="M979" t="s">
        <v>10357</v>
      </c>
      <c r="N979" t="s">
        <v>10358</v>
      </c>
      <c r="O979" t="s">
        <v>3483</v>
      </c>
      <c r="P979" t="s">
        <v>3484</v>
      </c>
      <c r="Q979" t="s">
        <v>10359</v>
      </c>
      <c r="R979" t="s">
        <v>10360</v>
      </c>
    </row>
    <row r="980" spans="1:18" ht="15.6" x14ac:dyDescent="0.3">
      <c r="A980" t="s">
        <v>3485</v>
      </c>
      <c r="B980" t="s">
        <v>3486</v>
      </c>
      <c r="D980" t="s">
        <v>2114</v>
      </c>
      <c r="E980">
        <v>398</v>
      </c>
      <c r="F980" s="2">
        <v>1949</v>
      </c>
      <c r="G980" s="1">
        <v>0.8</v>
      </c>
      <c r="H980">
        <v>4</v>
      </c>
      <c r="J980" s="4">
        <v>75</v>
      </c>
      <c r="K980" t="s">
        <v>10361</v>
      </c>
      <c r="L980" t="s">
        <v>10362</v>
      </c>
      <c r="M980" t="s">
        <v>10363</v>
      </c>
      <c r="N980" t="s">
        <v>10364</v>
      </c>
      <c r="O980" t="s">
        <v>3487</v>
      </c>
      <c r="P980" t="s">
        <v>3488</v>
      </c>
      <c r="Q980" t="s">
        <v>10365</v>
      </c>
      <c r="R980" t="s">
        <v>10366</v>
      </c>
    </row>
    <row r="981" spans="1:18" ht="15.6" x14ac:dyDescent="0.3">
      <c r="A981" t="s">
        <v>321</v>
      </c>
      <c r="B981" t="s">
        <v>322</v>
      </c>
      <c r="D981" t="s">
        <v>14</v>
      </c>
      <c r="E981">
        <v>349</v>
      </c>
      <c r="F981">
        <v>899</v>
      </c>
      <c r="G981" s="1">
        <v>0.61</v>
      </c>
      <c r="H981">
        <v>4.5</v>
      </c>
      <c r="J981" s="4">
        <v>149</v>
      </c>
      <c r="K981" t="s">
        <v>5862</v>
      </c>
      <c r="L981" t="s">
        <v>5863</v>
      </c>
      <c r="M981" t="s">
        <v>5864</v>
      </c>
      <c r="N981" t="s">
        <v>5865</v>
      </c>
      <c r="O981" t="s">
        <v>324</v>
      </c>
      <c r="P981" t="s">
        <v>3489</v>
      </c>
      <c r="Q981" t="s">
        <v>10367</v>
      </c>
      <c r="R981" t="s">
        <v>10368</v>
      </c>
    </row>
    <row r="982" spans="1:18" ht="15.6" x14ac:dyDescent="0.3">
      <c r="A982" t="s">
        <v>3490</v>
      </c>
      <c r="B982" t="s">
        <v>3491</v>
      </c>
      <c r="D982" t="s">
        <v>2956</v>
      </c>
      <c r="E982">
        <v>770</v>
      </c>
      <c r="F982" s="2">
        <v>1547</v>
      </c>
      <c r="G982" s="1">
        <v>0.5</v>
      </c>
      <c r="H982">
        <v>4.3</v>
      </c>
      <c r="J982" s="4">
        <v>2585</v>
      </c>
      <c r="K982" t="s">
        <v>10369</v>
      </c>
      <c r="L982" t="s">
        <v>10370</v>
      </c>
      <c r="M982" t="s">
        <v>10371</v>
      </c>
      <c r="N982" t="s">
        <v>10372</v>
      </c>
      <c r="O982" t="s">
        <v>3492</v>
      </c>
      <c r="P982" t="s">
        <v>3493</v>
      </c>
      <c r="Q982" t="s">
        <v>10373</v>
      </c>
      <c r="R982" t="s">
        <v>10374</v>
      </c>
    </row>
    <row r="983" spans="1:18" ht="15.6" x14ac:dyDescent="0.3">
      <c r="A983" t="s">
        <v>3494</v>
      </c>
      <c r="B983" t="s">
        <v>3495</v>
      </c>
      <c r="D983" t="s">
        <v>1552</v>
      </c>
      <c r="E983">
        <v>279</v>
      </c>
      <c r="F983" s="2">
        <v>1299</v>
      </c>
      <c r="G983" s="1">
        <v>0.79</v>
      </c>
      <c r="H983">
        <v>4</v>
      </c>
      <c r="J983" s="4">
        <v>5072</v>
      </c>
      <c r="K983" t="s">
        <v>10375</v>
      </c>
      <c r="L983" t="s">
        <v>10376</v>
      </c>
      <c r="M983" t="s">
        <v>10377</v>
      </c>
      <c r="N983" t="s">
        <v>10378</v>
      </c>
      <c r="O983" t="s">
        <v>3496</v>
      </c>
      <c r="P983" t="s">
        <v>3497</v>
      </c>
      <c r="Q983" t="s">
        <v>10379</v>
      </c>
      <c r="R983" t="s">
        <v>10380</v>
      </c>
    </row>
    <row r="984" spans="1:18" ht="15.6" x14ac:dyDescent="0.3">
      <c r="A984" t="s">
        <v>3498</v>
      </c>
      <c r="B984" t="s">
        <v>3499</v>
      </c>
      <c r="D984" t="s">
        <v>3500</v>
      </c>
      <c r="E984">
        <v>249</v>
      </c>
      <c r="F984">
        <v>599</v>
      </c>
      <c r="G984" s="1">
        <v>0.57999999999999996</v>
      </c>
      <c r="H984">
        <v>4.5</v>
      </c>
      <c r="J984" s="4">
        <v>5985</v>
      </c>
      <c r="K984" t="s">
        <v>10381</v>
      </c>
      <c r="L984" t="s">
        <v>10382</v>
      </c>
      <c r="M984" t="s">
        <v>10383</v>
      </c>
      <c r="N984" t="s">
        <v>10384</v>
      </c>
      <c r="O984" t="s">
        <v>3501</v>
      </c>
      <c r="P984" t="s">
        <v>3502</v>
      </c>
      <c r="Q984" t="s">
        <v>10385</v>
      </c>
      <c r="R984" t="s">
        <v>10386</v>
      </c>
    </row>
    <row r="985" spans="1:18" ht="15.6" x14ac:dyDescent="0.3">
      <c r="A985" t="s">
        <v>333</v>
      </c>
      <c r="B985" t="s">
        <v>334</v>
      </c>
      <c r="D985" t="s">
        <v>14</v>
      </c>
      <c r="E985">
        <v>115</v>
      </c>
      <c r="F985">
        <v>499</v>
      </c>
      <c r="G985" s="1">
        <v>0.77</v>
      </c>
      <c r="H985">
        <v>4</v>
      </c>
      <c r="J985" s="4">
        <v>7732</v>
      </c>
      <c r="K985" t="s">
        <v>5877</v>
      </c>
      <c r="L985" t="s">
        <v>5878</v>
      </c>
      <c r="M985" t="s">
        <v>5879</v>
      </c>
      <c r="N985" t="s">
        <v>5880</v>
      </c>
      <c r="O985" t="s">
        <v>336</v>
      </c>
      <c r="P985" t="s">
        <v>337</v>
      </c>
      <c r="Q985" t="s">
        <v>5881</v>
      </c>
      <c r="R985" t="s">
        <v>10387</v>
      </c>
    </row>
    <row r="986" spans="1:18" ht="15.6" x14ac:dyDescent="0.3">
      <c r="A986" t="s">
        <v>3503</v>
      </c>
      <c r="B986" t="s">
        <v>3504</v>
      </c>
      <c r="D986" t="s">
        <v>3505</v>
      </c>
      <c r="E986">
        <v>230</v>
      </c>
      <c r="F986">
        <v>230</v>
      </c>
      <c r="G986" s="1">
        <v>0</v>
      </c>
      <c r="H986">
        <v>4.5</v>
      </c>
      <c r="J986" s="4">
        <v>9427</v>
      </c>
      <c r="K986" t="s">
        <v>10388</v>
      </c>
      <c r="L986" t="s">
        <v>10389</v>
      </c>
      <c r="M986" t="s">
        <v>10390</v>
      </c>
      <c r="N986" t="s">
        <v>10391</v>
      </c>
      <c r="O986" t="s">
        <v>3506</v>
      </c>
      <c r="P986" t="s">
        <v>3507</v>
      </c>
      <c r="Q986" t="s">
        <v>10392</v>
      </c>
      <c r="R986" t="s">
        <v>10393</v>
      </c>
    </row>
    <row r="987" spans="1:18" ht="15.6" x14ac:dyDescent="0.3">
      <c r="A987" t="s">
        <v>338</v>
      </c>
      <c r="B987" t="s">
        <v>339</v>
      </c>
      <c r="D987" t="s">
        <v>14</v>
      </c>
      <c r="E987">
        <v>399</v>
      </c>
      <c r="F987">
        <v>999</v>
      </c>
      <c r="G987" s="1">
        <v>0.6</v>
      </c>
      <c r="H987">
        <v>4.0999999999999996</v>
      </c>
      <c r="J987" s="4">
        <v>1780</v>
      </c>
      <c r="K987" t="s">
        <v>5883</v>
      </c>
      <c r="L987" t="s">
        <v>5884</v>
      </c>
      <c r="M987" t="s">
        <v>5885</v>
      </c>
      <c r="N987" t="s">
        <v>5886</v>
      </c>
      <c r="O987" t="s">
        <v>341</v>
      </c>
      <c r="P987" t="s">
        <v>342</v>
      </c>
      <c r="Q987" t="s">
        <v>5887</v>
      </c>
      <c r="R987" t="s">
        <v>10394</v>
      </c>
    </row>
    <row r="988" spans="1:18" ht="15.6" x14ac:dyDescent="0.3">
      <c r="A988" t="s">
        <v>3508</v>
      </c>
      <c r="B988" t="s">
        <v>3509</v>
      </c>
      <c r="D988" t="s">
        <v>2296</v>
      </c>
      <c r="E988">
        <v>599</v>
      </c>
      <c r="F988">
        <v>700</v>
      </c>
      <c r="G988" s="1">
        <v>0.14000000000000001</v>
      </c>
      <c r="H988">
        <v>4.3</v>
      </c>
      <c r="J988" s="4">
        <v>2301</v>
      </c>
      <c r="K988" t="s">
        <v>10395</v>
      </c>
      <c r="L988" t="s">
        <v>10396</v>
      </c>
      <c r="M988" t="s">
        <v>10397</v>
      </c>
      <c r="N988" t="s">
        <v>10398</v>
      </c>
      <c r="O988" t="s">
        <v>3510</v>
      </c>
      <c r="P988" t="s">
        <v>3511</v>
      </c>
      <c r="Q988" t="s">
        <v>10399</v>
      </c>
      <c r="R988" t="s">
        <v>10400</v>
      </c>
    </row>
    <row r="989" spans="1:18" ht="15.6" x14ac:dyDescent="0.3">
      <c r="A989" t="s">
        <v>3512</v>
      </c>
      <c r="B989" t="s">
        <v>3513</v>
      </c>
      <c r="D989" t="s">
        <v>3514</v>
      </c>
      <c r="E989">
        <v>598</v>
      </c>
      <c r="F989" s="2">
        <v>1150</v>
      </c>
      <c r="G989" s="1">
        <v>0.48</v>
      </c>
      <c r="H989">
        <v>4.0999999999999996</v>
      </c>
      <c r="J989" s="4">
        <v>2535</v>
      </c>
      <c r="K989" t="s">
        <v>10401</v>
      </c>
      <c r="L989" t="s">
        <v>10402</v>
      </c>
      <c r="M989" t="s">
        <v>10403</v>
      </c>
      <c r="N989" t="s">
        <v>10404</v>
      </c>
      <c r="O989" t="s">
        <v>3515</v>
      </c>
      <c r="P989" t="s">
        <v>3516</v>
      </c>
      <c r="Q989" t="s">
        <v>10405</v>
      </c>
      <c r="R989" t="s">
        <v>10406</v>
      </c>
    </row>
    <row r="990" spans="1:18" ht="15.6" x14ac:dyDescent="0.3">
      <c r="A990" t="s">
        <v>3517</v>
      </c>
      <c r="B990" t="s">
        <v>3518</v>
      </c>
      <c r="D990" t="s">
        <v>2568</v>
      </c>
      <c r="E990">
        <v>399</v>
      </c>
      <c r="F990" s="2">
        <v>1499</v>
      </c>
      <c r="G990" s="1">
        <v>0.73</v>
      </c>
      <c r="H990">
        <v>4</v>
      </c>
      <c r="J990" s="4">
        <v>691</v>
      </c>
      <c r="K990" t="s">
        <v>10407</v>
      </c>
      <c r="L990" t="s">
        <v>10408</v>
      </c>
      <c r="M990" t="s">
        <v>10409</v>
      </c>
      <c r="N990" t="s">
        <v>10410</v>
      </c>
      <c r="O990" t="s">
        <v>3519</v>
      </c>
      <c r="P990" t="s">
        <v>3520</v>
      </c>
      <c r="Q990" t="s">
        <v>10411</v>
      </c>
      <c r="R990" t="s">
        <v>10412</v>
      </c>
    </row>
    <row r="991" spans="1:18" ht="15.6" x14ac:dyDescent="0.3">
      <c r="A991" t="s">
        <v>3521</v>
      </c>
      <c r="B991" t="s">
        <v>3522</v>
      </c>
      <c r="D991" t="s">
        <v>2114</v>
      </c>
      <c r="E991">
        <v>499</v>
      </c>
      <c r="F991" s="2">
        <v>1299</v>
      </c>
      <c r="G991" s="1">
        <v>0.62</v>
      </c>
      <c r="H991">
        <v>4.0999999999999996</v>
      </c>
      <c r="J991" s="4">
        <v>2740</v>
      </c>
      <c r="K991" t="s">
        <v>10413</v>
      </c>
      <c r="L991" t="s">
        <v>10414</v>
      </c>
      <c r="M991" t="s">
        <v>10415</v>
      </c>
      <c r="N991" t="s">
        <v>10416</v>
      </c>
      <c r="O991" t="s">
        <v>3523</v>
      </c>
      <c r="P991" t="s">
        <v>3524</v>
      </c>
      <c r="Q991" t="s">
        <v>10417</v>
      </c>
      <c r="R991" t="s">
        <v>10418</v>
      </c>
    </row>
    <row r="992" spans="1:18" ht="15.6" x14ac:dyDescent="0.3">
      <c r="A992" t="s">
        <v>343</v>
      </c>
      <c r="B992" t="s">
        <v>344</v>
      </c>
      <c r="D992" t="s">
        <v>14</v>
      </c>
      <c r="E992">
        <v>199</v>
      </c>
      <c r="F992">
        <v>499</v>
      </c>
      <c r="G992" s="1">
        <v>0.6</v>
      </c>
      <c r="H992">
        <v>4.0999999999999996</v>
      </c>
      <c r="J992" s="4">
        <v>602</v>
      </c>
      <c r="K992" t="s">
        <v>5889</v>
      </c>
      <c r="L992" t="s">
        <v>5890</v>
      </c>
      <c r="M992" t="s">
        <v>5891</v>
      </c>
      <c r="N992" t="s">
        <v>5892</v>
      </c>
      <c r="O992" t="s">
        <v>346</v>
      </c>
      <c r="P992" t="s">
        <v>347</v>
      </c>
      <c r="Q992" t="s">
        <v>10419</v>
      </c>
      <c r="R992" t="s">
        <v>10420</v>
      </c>
    </row>
    <row r="993" spans="1:18" ht="15.6" x14ac:dyDescent="0.3">
      <c r="A993" t="s">
        <v>3525</v>
      </c>
      <c r="B993" t="s">
        <v>3526</v>
      </c>
      <c r="D993" t="s">
        <v>2099</v>
      </c>
      <c r="E993">
        <v>579</v>
      </c>
      <c r="F993" s="2">
        <v>1090</v>
      </c>
      <c r="G993" s="1">
        <v>0.47</v>
      </c>
      <c r="H993">
        <v>4.4000000000000004</v>
      </c>
      <c r="J993" s="4">
        <v>3482</v>
      </c>
      <c r="K993" t="s">
        <v>10421</v>
      </c>
      <c r="L993" t="s">
        <v>10422</v>
      </c>
      <c r="M993" t="s">
        <v>10423</v>
      </c>
      <c r="N993" t="s">
        <v>10424</v>
      </c>
      <c r="O993" t="s">
        <v>3527</v>
      </c>
      <c r="P993" t="s">
        <v>3528</v>
      </c>
      <c r="Q993" t="s">
        <v>10425</v>
      </c>
      <c r="R993" t="s">
        <v>10426</v>
      </c>
    </row>
    <row r="994" spans="1:18" ht="15.6" x14ac:dyDescent="0.3">
      <c r="A994" t="s">
        <v>348</v>
      </c>
      <c r="B994" t="s">
        <v>349</v>
      </c>
      <c r="D994" t="s">
        <v>14</v>
      </c>
      <c r="E994">
        <v>179</v>
      </c>
      <c r="F994">
        <v>399</v>
      </c>
      <c r="G994" s="1">
        <v>0.55000000000000004</v>
      </c>
      <c r="H994">
        <v>4</v>
      </c>
      <c r="J994" s="4">
        <v>1423</v>
      </c>
      <c r="K994" t="s">
        <v>5895</v>
      </c>
      <c r="L994" t="s">
        <v>5896</v>
      </c>
      <c r="M994" t="s">
        <v>5897</v>
      </c>
      <c r="N994" t="s">
        <v>5898</v>
      </c>
      <c r="O994" t="s">
        <v>351</v>
      </c>
      <c r="P994" t="s">
        <v>352</v>
      </c>
      <c r="Q994" t="s">
        <v>10427</v>
      </c>
      <c r="R994" t="s">
        <v>10428</v>
      </c>
    </row>
    <row r="995" spans="1:18" ht="15.6" x14ac:dyDescent="0.3">
      <c r="A995" t="s">
        <v>3529</v>
      </c>
      <c r="B995" t="s">
        <v>3530</v>
      </c>
      <c r="D995" t="s">
        <v>3531</v>
      </c>
      <c r="E995">
        <v>90</v>
      </c>
      <c r="F995">
        <v>100</v>
      </c>
      <c r="G995" s="1">
        <v>0.1</v>
      </c>
      <c r="H995">
        <v>4.0999999999999996</v>
      </c>
      <c r="J995" s="4">
        <v>6199</v>
      </c>
      <c r="K995" t="s">
        <v>10429</v>
      </c>
      <c r="L995" t="s">
        <v>10430</v>
      </c>
      <c r="M995" t="s">
        <v>10431</v>
      </c>
      <c r="N995" t="s">
        <v>10432</v>
      </c>
      <c r="O995" t="s">
        <v>3532</v>
      </c>
      <c r="P995" t="s">
        <v>3533</v>
      </c>
      <c r="Q995" t="s">
        <v>10433</v>
      </c>
      <c r="R995" t="s">
        <v>10434</v>
      </c>
    </row>
    <row r="996" spans="1:18" ht="15.6" x14ac:dyDescent="0.3">
      <c r="A996" t="s">
        <v>3534</v>
      </c>
      <c r="B996" t="s">
        <v>3535</v>
      </c>
      <c r="D996" t="s">
        <v>2114</v>
      </c>
      <c r="E996">
        <v>899</v>
      </c>
      <c r="F996" s="2">
        <v>1999</v>
      </c>
      <c r="G996" s="1">
        <v>0.55000000000000004</v>
      </c>
      <c r="H996">
        <v>4.4000000000000004</v>
      </c>
      <c r="J996" s="4">
        <v>1667</v>
      </c>
      <c r="K996" t="s">
        <v>10435</v>
      </c>
      <c r="L996" t="s">
        <v>10436</v>
      </c>
      <c r="M996" t="s">
        <v>10437</v>
      </c>
      <c r="N996" t="s">
        <v>10438</v>
      </c>
      <c r="O996" t="s">
        <v>3536</v>
      </c>
      <c r="P996" t="s">
        <v>3537</v>
      </c>
      <c r="Q996" t="s">
        <v>10439</v>
      </c>
      <c r="R996" t="s">
        <v>10440</v>
      </c>
    </row>
    <row r="997" spans="1:18" ht="15.6" x14ac:dyDescent="0.3">
      <c r="A997" t="s">
        <v>3538</v>
      </c>
      <c r="B997" t="s">
        <v>3539</v>
      </c>
      <c r="D997" t="s">
        <v>3238</v>
      </c>
      <c r="E997" s="2">
        <v>1149</v>
      </c>
      <c r="F997" s="2">
        <v>1800</v>
      </c>
      <c r="G997" s="1">
        <v>0.36</v>
      </c>
      <c r="H997">
        <v>4.3</v>
      </c>
      <c r="J997" s="4">
        <v>4723</v>
      </c>
      <c r="K997" t="s">
        <v>10441</v>
      </c>
      <c r="L997" t="s">
        <v>10442</v>
      </c>
      <c r="M997" t="s">
        <v>10443</v>
      </c>
      <c r="N997" t="s">
        <v>10444</v>
      </c>
      <c r="O997" t="s">
        <v>3540</v>
      </c>
      <c r="P997" t="s">
        <v>3541</v>
      </c>
      <c r="Q997" t="s">
        <v>10445</v>
      </c>
      <c r="R997" t="s">
        <v>10446</v>
      </c>
    </row>
    <row r="998" spans="1:18" ht="15.6" x14ac:dyDescent="0.3">
      <c r="A998" t="s">
        <v>3542</v>
      </c>
      <c r="B998" t="s">
        <v>3543</v>
      </c>
      <c r="D998" t="s">
        <v>2655</v>
      </c>
      <c r="E998">
        <v>249</v>
      </c>
      <c r="F998">
        <v>499</v>
      </c>
      <c r="G998" s="1">
        <v>0.5</v>
      </c>
      <c r="H998">
        <v>4.2</v>
      </c>
      <c r="J998" s="4">
        <v>22860</v>
      </c>
      <c r="K998" t="s">
        <v>10447</v>
      </c>
      <c r="L998" t="s">
        <v>10448</v>
      </c>
      <c r="M998" t="s">
        <v>10449</v>
      </c>
      <c r="N998" t="s">
        <v>10450</v>
      </c>
      <c r="O998" t="s">
        <v>3544</v>
      </c>
      <c r="P998" t="s">
        <v>3545</v>
      </c>
      <c r="Q998" t="s">
        <v>10451</v>
      </c>
      <c r="R998" t="s">
        <v>10452</v>
      </c>
    </row>
    <row r="999" spans="1:18" ht="15.6" x14ac:dyDescent="0.3">
      <c r="A999" t="s">
        <v>3546</v>
      </c>
      <c r="B999" t="s">
        <v>3547</v>
      </c>
      <c r="D999" t="s">
        <v>2502</v>
      </c>
      <c r="E999">
        <v>39</v>
      </c>
      <c r="F999">
        <v>39</v>
      </c>
      <c r="G999" s="1">
        <v>0</v>
      </c>
      <c r="H999">
        <v>3.6</v>
      </c>
      <c r="J999" s="4">
        <v>13572</v>
      </c>
      <c r="K999" t="s">
        <v>10343</v>
      </c>
      <c r="L999" t="s">
        <v>10453</v>
      </c>
      <c r="M999" t="s">
        <v>10454</v>
      </c>
      <c r="N999" t="s">
        <v>10455</v>
      </c>
      <c r="O999" t="s">
        <v>3548</v>
      </c>
      <c r="P999" t="s">
        <v>3549</v>
      </c>
      <c r="Q999" t="s">
        <v>10456</v>
      </c>
      <c r="R999" t="s">
        <v>10457</v>
      </c>
    </row>
    <row r="1000" spans="1:18" ht="15.6" x14ac:dyDescent="0.3">
      <c r="A1000" t="s">
        <v>3550</v>
      </c>
      <c r="B1000" t="s">
        <v>3551</v>
      </c>
      <c r="D1000" t="s">
        <v>2249</v>
      </c>
      <c r="E1000" s="2">
        <v>1599</v>
      </c>
      <c r="F1000" s="2">
        <v>3599</v>
      </c>
      <c r="G1000" s="1">
        <v>0.56000000000000005</v>
      </c>
      <c r="H1000">
        <v>4.2</v>
      </c>
      <c r="J1000" s="4">
        <v>16182</v>
      </c>
      <c r="K1000" t="s">
        <v>10458</v>
      </c>
      <c r="L1000" t="s">
        <v>10459</v>
      </c>
      <c r="M1000" t="s">
        <v>10460</v>
      </c>
      <c r="N1000" t="s">
        <v>10461</v>
      </c>
      <c r="O1000" t="s">
        <v>3552</v>
      </c>
      <c r="P1000" t="s">
        <v>3553</v>
      </c>
      <c r="Q1000" t="s">
        <v>10462</v>
      </c>
      <c r="R1000" t="s">
        <v>10463</v>
      </c>
    </row>
    <row r="1001" spans="1:18" ht="15.6" x14ac:dyDescent="0.3">
      <c r="A1001" t="s">
        <v>3554</v>
      </c>
      <c r="B1001" t="s">
        <v>3555</v>
      </c>
      <c r="D1001" t="s">
        <v>2375</v>
      </c>
      <c r="E1001" s="2">
        <v>1199</v>
      </c>
      <c r="F1001" s="2">
        <v>3990</v>
      </c>
      <c r="G1001" s="1">
        <v>0.7</v>
      </c>
      <c r="H1001">
        <v>4.2</v>
      </c>
      <c r="J1001" s="4">
        <v>2908</v>
      </c>
      <c r="K1001" t="s">
        <v>10464</v>
      </c>
      <c r="L1001" t="s">
        <v>10465</v>
      </c>
      <c r="M1001" t="s">
        <v>10466</v>
      </c>
      <c r="N1001" t="s">
        <v>10467</v>
      </c>
      <c r="O1001" t="s">
        <v>3556</v>
      </c>
      <c r="P1001" t="s">
        <v>3557</v>
      </c>
      <c r="Q1001" t="s">
        <v>10468</v>
      </c>
      <c r="R1001" t="s">
        <v>10469</v>
      </c>
    </row>
    <row r="1002" spans="1:18" ht="15.6" x14ac:dyDescent="0.3">
      <c r="A1002" t="s">
        <v>357</v>
      </c>
      <c r="B1002" t="s">
        <v>358</v>
      </c>
      <c r="D1002" t="s">
        <v>14</v>
      </c>
      <c r="E1002">
        <v>209</v>
      </c>
      <c r="F1002">
        <v>499</v>
      </c>
      <c r="G1002" s="1">
        <v>0.57999999999999996</v>
      </c>
      <c r="H1002">
        <v>3.9</v>
      </c>
      <c r="J1002" s="4">
        <v>536</v>
      </c>
      <c r="K1002" t="s">
        <v>5907</v>
      </c>
      <c r="L1002" t="s">
        <v>5908</v>
      </c>
      <c r="M1002" t="s">
        <v>5909</v>
      </c>
      <c r="N1002" t="s">
        <v>5910</v>
      </c>
      <c r="O1002" t="s">
        <v>360</v>
      </c>
      <c r="P1002" t="s">
        <v>361</v>
      </c>
      <c r="Q1002" t="s">
        <v>5911</v>
      </c>
      <c r="R1002" t="s">
        <v>10470</v>
      </c>
    </row>
    <row r="1003" spans="1:18" ht="15.6" x14ac:dyDescent="0.3">
      <c r="A1003" t="s">
        <v>3558</v>
      </c>
      <c r="B1003" t="s">
        <v>3559</v>
      </c>
      <c r="D1003" t="s">
        <v>2099</v>
      </c>
      <c r="E1003" s="2">
        <v>1099</v>
      </c>
      <c r="F1003" s="2">
        <v>1499</v>
      </c>
      <c r="G1003" s="1">
        <v>0.27</v>
      </c>
      <c r="H1003">
        <v>4.2</v>
      </c>
      <c r="J1003" s="4">
        <v>2375</v>
      </c>
      <c r="K1003" t="s">
        <v>10471</v>
      </c>
      <c r="L1003" t="s">
        <v>10472</v>
      </c>
      <c r="M1003" t="s">
        <v>10473</v>
      </c>
      <c r="N1003" t="s">
        <v>10474</v>
      </c>
      <c r="O1003" t="s">
        <v>3560</v>
      </c>
      <c r="P1003" t="s">
        <v>3561</v>
      </c>
      <c r="Q1003" t="s">
        <v>10475</v>
      </c>
      <c r="R1003" t="s">
        <v>10476</v>
      </c>
    </row>
    <row r="1004" spans="1:18" ht="15.6" x14ac:dyDescent="0.3">
      <c r="A1004" t="s">
        <v>3562</v>
      </c>
      <c r="B1004" t="s">
        <v>3563</v>
      </c>
      <c r="D1004" t="s">
        <v>2686</v>
      </c>
      <c r="E1004">
        <v>120</v>
      </c>
      <c r="F1004">
        <v>120</v>
      </c>
      <c r="G1004" s="1">
        <v>0</v>
      </c>
      <c r="H1004">
        <v>4.5</v>
      </c>
      <c r="J1004" s="4">
        <v>4951</v>
      </c>
      <c r="K1004" t="s">
        <v>10477</v>
      </c>
      <c r="L1004" t="s">
        <v>10478</v>
      </c>
      <c r="M1004" t="s">
        <v>10479</v>
      </c>
      <c r="N1004" t="s">
        <v>10480</v>
      </c>
      <c r="O1004" t="s">
        <v>3564</v>
      </c>
      <c r="P1004" t="s">
        <v>3565</v>
      </c>
      <c r="Q1004" t="s">
        <v>10481</v>
      </c>
      <c r="R1004" t="s">
        <v>10482</v>
      </c>
    </row>
    <row r="1005" spans="1:18" ht="15.6" x14ac:dyDescent="0.3">
      <c r="A1005" t="s">
        <v>3566</v>
      </c>
      <c r="B1005" t="s">
        <v>3567</v>
      </c>
      <c r="D1005" t="s">
        <v>3238</v>
      </c>
      <c r="E1005" s="2">
        <v>1519</v>
      </c>
      <c r="F1005" s="2">
        <v>3499</v>
      </c>
      <c r="G1005" s="1">
        <v>0.56999999999999995</v>
      </c>
      <c r="H1005">
        <v>4.3</v>
      </c>
      <c r="J1005" s="4">
        <v>408</v>
      </c>
      <c r="K1005" t="s">
        <v>10483</v>
      </c>
      <c r="L1005" t="s">
        <v>10484</v>
      </c>
      <c r="M1005" t="s">
        <v>10485</v>
      </c>
      <c r="N1005" t="s">
        <v>10486</v>
      </c>
      <c r="O1005" t="s">
        <v>3568</v>
      </c>
      <c r="P1005" t="s">
        <v>3569</v>
      </c>
      <c r="Q1005" t="s">
        <v>10487</v>
      </c>
      <c r="R1005" t="s">
        <v>10488</v>
      </c>
    </row>
    <row r="1006" spans="1:18" ht="15.6" x14ac:dyDescent="0.3">
      <c r="A1006" t="s">
        <v>3570</v>
      </c>
      <c r="B1006" t="s">
        <v>3571</v>
      </c>
      <c r="D1006" t="s">
        <v>3531</v>
      </c>
      <c r="E1006">
        <v>420</v>
      </c>
      <c r="F1006">
        <v>420</v>
      </c>
      <c r="G1006" s="1">
        <v>0</v>
      </c>
      <c r="H1006">
        <v>4.2</v>
      </c>
      <c r="J1006" s="4">
        <v>1926</v>
      </c>
      <c r="K1006" t="s">
        <v>10489</v>
      </c>
      <c r="L1006" t="s">
        <v>10490</v>
      </c>
      <c r="M1006" t="s">
        <v>10491</v>
      </c>
      <c r="N1006" t="s">
        <v>10492</v>
      </c>
      <c r="O1006" t="s">
        <v>3572</v>
      </c>
      <c r="P1006" t="s">
        <v>3573</v>
      </c>
      <c r="Q1006" t="s">
        <v>10493</v>
      </c>
      <c r="R1006" t="s">
        <v>10494</v>
      </c>
    </row>
    <row r="1007" spans="1:18" ht="15.6" x14ac:dyDescent="0.3">
      <c r="A1007" t="s">
        <v>3574</v>
      </c>
      <c r="B1007" t="s">
        <v>3575</v>
      </c>
      <c r="D1007" t="s">
        <v>3576</v>
      </c>
      <c r="E1007">
        <v>225</v>
      </c>
      <c r="F1007">
        <v>225</v>
      </c>
      <c r="G1007" s="1">
        <v>0</v>
      </c>
      <c r="H1007">
        <v>4.0999999999999996</v>
      </c>
      <c r="J1007" s="4">
        <v>4798</v>
      </c>
      <c r="K1007" t="s">
        <v>10495</v>
      </c>
      <c r="L1007" t="s">
        <v>10496</v>
      </c>
      <c r="M1007" t="s">
        <v>10497</v>
      </c>
      <c r="N1007" t="s">
        <v>10498</v>
      </c>
      <c r="O1007" t="s">
        <v>3577</v>
      </c>
      <c r="P1007" t="s">
        <v>3578</v>
      </c>
      <c r="Q1007" t="s">
        <v>10499</v>
      </c>
      <c r="R1007" t="s">
        <v>10500</v>
      </c>
    </row>
    <row r="1008" spans="1:18" ht="15.6" x14ac:dyDescent="0.3">
      <c r="A1008" t="s">
        <v>3579</v>
      </c>
      <c r="B1008" t="s">
        <v>3580</v>
      </c>
      <c r="C1008" t="str">
        <f>_xlfn.TEXTBEFORE(B1008, "Drive") &amp; "Drive"</f>
        <v>CARECASE¬Æ Optical Bay 2nd Hard Drive</v>
      </c>
      <c r="D1008" t="s">
        <v>3582</v>
      </c>
      <c r="E1008">
        <v>199</v>
      </c>
      <c r="F1008">
        <v>799</v>
      </c>
      <c r="G1008" s="1">
        <v>0.75</v>
      </c>
      <c r="H1008">
        <v>4.0999999999999996</v>
      </c>
      <c r="J1008" s="4">
        <v>7333</v>
      </c>
      <c r="K1008" t="s">
        <v>10501</v>
      </c>
      <c r="L1008" t="s">
        <v>10502</v>
      </c>
      <c r="M1008" t="s">
        <v>10503</v>
      </c>
      <c r="N1008" t="s">
        <v>10504</v>
      </c>
      <c r="O1008" t="s">
        <v>3583</v>
      </c>
      <c r="P1008" t="s">
        <v>3584</v>
      </c>
      <c r="Q1008" t="s">
        <v>10505</v>
      </c>
      <c r="R1008" t="s">
        <v>10506</v>
      </c>
    </row>
    <row r="1009" spans="1:18" ht="15.6" x14ac:dyDescent="0.3">
      <c r="A1009" t="s">
        <v>2040</v>
      </c>
      <c r="B1009" t="s">
        <v>2041</v>
      </c>
      <c r="D1009" t="s">
        <v>1527</v>
      </c>
      <c r="E1009" s="2">
        <v>1799</v>
      </c>
      <c r="F1009" s="2">
        <v>3999</v>
      </c>
      <c r="G1009" s="1">
        <v>0.55000000000000004</v>
      </c>
      <c r="H1009">
        <v>4.5999999999999996</v>
      </c>
      <c r="J1009" s="4">
        <v>245</v>
      </c>
      <c r="K1009" t="s">
        <v>8266</v>
      </c>
      <c r="L1009" t="s">
        <v>8267</v>
      </c>
      <c r="M1009" t="s">
        <v>8268</v>
      </c>
      <c r="N1009" t="s">
        <v>8269</v>
      </c>
      <c r="O1009" t="s">
        <v>2042</v>
      </c>
      <c r="P1009" t="s">
        <v>2043</v>
      </c>
      <c r="Q1009" t="s">
        <v>10507</v>
      </c>
      <c r="R1009" t="s">
        <v>10508</v>
      </c>
    </row>
    <row r="1010" spans="1:18" ht="15.6" x14ac:dyDescent="0.3">
      <c r="A1010" t="s">
        <v>3585</v>
      </c>
      <c r="B1010" t="s">
        <v>3586</v>
      </c>
      <c r="D1010" t="s">
        <v>3287</v>
      </c>
      <c r="E1010" s="2">
        <v>8349</v>
      </c>
      <c r="F1010" s="2">
        <v>9625</v>
      </c>
      <c r="G1010" s="1">
        <v>0.13</v>
      </c>
      <c r="H1010">
        <v>3.8</v>
      </c>
      <c r="J1010" s="4">
        <v>3652</v>
      </c>
      <c r="K1010" t="s">
        <v>10509</v>
      </c>
      <c r="L1010" t="s">
        <v>10510</v>
      </c>
      <c r="M1010" t="s">
        <v>10511</v>
      </c>
      <c r="N1010" t="s">
        <v>10512</v>
      </c>
      <c r="O1010" t="s">
        <v>3587</v>
      </c>
      <c r="P1010" t="s">
        <v>3588</v>
      </c>
      <c r="Q1010" t="s">
        <v>10513</v>
      </c>
      <c r="R1010" t="s">
        <v>10514</v>
      </c>
    </row>
    <row r="1011" spans="1:18" ht="15.6" x14ac:dyDescent="0.3">
      <c r="A1011" t="s">
        <v>3589</v>
      </c>
      <c r="B1011" t="s">
        <v>3590</v>
      </c>
      <c r="D1011" t="s">
        <v>2883</v>
      </c>
      <c r="E1011" s="2">
        <v>3307</v>
      </c>
      <c r="F1011" s="2">
        <v>6100</v>
      </c>
      <c r="G1011" s="1">
        <v>0.46</v>
      </c>
      <c r="H1011">
        <v>4.3</v>
      </c>
      <c r="J1011" s="4">
        <v>2515</v>
      </c>
      <c r="K1011" t="s">
        <v>10515</v>
      </c>
      <c r="L1011" t="s">
        <v>10516</v>
      </c>
      <c r="M1011" t="s">
        <v>10517</v>
      </c>
      <c r="N1011" t="s">
        <v>10518</v>
      </c>
      <c r="O1011" t="s">
        <v>3591</v>
      </c>
      <c r="P1011" t="s">
        <v>3592</v>
      </c>
      <c r="Q1011" t="s">
        <v>10519</v>
      </c>
      <c r="R1011" t="s">
        <v>10520</v>
      </c>
    </row>
    <row r="1012" spans="1:18" ht="15.6" x14ac:dyDescent="0.3">
      <c r="A1012" t="s">
        <v>383</v>
      </c>
      <c r="B1012" t="s">
        <v>384</v>
      </c>
      <c r="D1012" t="s">
        <v>14</v>
      </c>
      <c r="E1012">
        <v>325</v>
      </c>
      <c r="F1012" s="2">
        <v>1299</v>
      </c>
      <c r="G1012" s="1">
        <v>0.75</v>
      </c>
      <c r="H1012">
        <v>4.2</v>
      </c>
      <c r="J1012" s="4">
        <v>10576</v>
      </c>
      <c r="K1012" t="s">
        <v>5937</v>
      </c>
      <c r="L1012" t="s">
        <v>5938</v>
      </c>
      <c r="M1012" t="s">
        <v>5939</v>
      </c>
      <c r="N1012" t="s">
        <v>5940</v>
      </c>
      <c r="O1012" t="s">
        <v>386</v>
      </c>
      <c r="P1012" t="s">
        <v>387</v>
      </c>
      <c r="Q1012" t="s">
        <v>10521</v>
      </c>
      <c r="R1012" t="s">
        <v>10522</v>
      </c>
    </row>
    <row r="1013" spans="1:18" ht="15.6" x14ac:dyDescent="0.3">
      <c r="A1013" t="s">
        <v>3593</v>
      </c>
      <c r="B1013" t="s">
        <v>3594</v>
      </c>
      <c r="D1013" t="s">
        <v>2094</v>
      </c>
      <c r="E1013">
        <v>449</v>
      </c>
      <c r="F1013" s="2">
        <v>1300</v>
      </c>
      <c r="G1013" s="1">
        <v>0.65</v>
      </c>
      <c r="H1013">
        <v>4.2</v>
      </c>
      <c r="J1013" s="4">
        <v>4959</v>
      </c>
      <c r="K1013" t="s">
        <v>10523</v>
      </c>
      <c r="L1013" t="s">
        <v>10524</v>
      </c>
      <c r="M1013" t="s">
        <v>10525</v>
      </c>
      <c r="N1013" t="s">
        <v>10526</v>
      </c>
      <c r="O1013" t="s">
        <v>3595</v>
      </c>
      <c r="P1013" t="s">
        <v>3596</v>
      </c>
      <c r="Q1013" t="s">
        <v>10527</v>
      </c>
      <c r="R1013" t="s">
        <v>10528</v>
      </c>
    </row>
    <row r="1014" spans="1:18" ht="15.6" x14ac:dyDescent="0.3">
      <c r="A1014" t="s">
        <v>3597</v>
      </c>
      <c r="B1014" t="s">
        <v>3598</v>
      </c>
      <c r="D1014" t="s">
        <v>2179</v>
      </c>
      <c r="E1014">
        <v>380</v>
      </c>
      <c r="F1014">
        <v>400</v>
      </c>
      <c r="G1014" s="1">
        <v>0.05</v>
      </c>
      <c r="H1014">
        <v>4.4000000000000004</v>
      </c>
      <c r="J1014" s="4">
        <v>2111</v>
      </c>
      <c r="K1014" t="s">
        <v>10529</v>
      </c>
      <c r="L1014" t="s">
        <v>10530</v>
      </c>
      <c r="M1014" t="s">
        <v>10531</v>
      </c>
      <c r="N1014" t="s">
        <v>10532</v>
      </c>
      <c r="O1014" t="s">
        <v>3599</v>
      </c>
      <c r="P1014" t="s">
        <v>3600</v>
      </c>
      <c r="Q1014" t="s">
        <v>10533</v>
      </c>
      <c r="R1014" t="s">
        <v>10534</v>
      </c>
    </row>
    <row r="1015" spans="1:18" ht="15.6" x14ac:dyDescent="0.3">
      <c r="A1015" t="s">
        <v>3601</v>
      </c>
      <c r="B1015" t="s">
        <v>3602</v>
      </c>
      <c r="C1015" t="str">
        <f>_xlfn.TEXTBEFORE(B1015, "Tablet") &amp; "Tablet"</f>
        <v>BESTOR¬Æ LCD Writing Tablet</v>
      </c>
      <c r="D1015" t="s">
        <v>2105</v>
      </c>
      <c r="E1015">
        <v>499</v>
      </c>
      <c r="F1015" s="2">
        <v>1399</v>
      </c>
      <c r="G1015" s="1">
        <v>0.64</v>
      </c>
      <c r="H1015">
        <v>3.9</v>
      </c>
      <c r="J1015" s="4">
        <v>1462</v>
      </c>
      <c r="K1015" t="s">
        <v>10535</v>
      </c>
      <c r="L1015" t="s">
        <v>10536</v>
      </c>
      <c r="M1015" t="s">
        <v>10537</v>
      </c>
      <c r="N1015" t="s">
        <v>10538</v>
      </c>
      <c r="O1015" t="s">
        <v>3604</v>
      </c>
      <c r="P1015" t="s">
        <v>3605</v>
      </c>
      <c r="Q1015" t="s">
        <v>10539</v>
      </c>
      <c r="R1015" t="s">
        <v>10540</v>
      </c>
    </row>
    <row r="1016" spans="1:18" ht="15.6" x14ac:dyDescent="0.3">
      <c r="A1016" t="s">
        <v>3606</v>
      </c>
      <c r="B1016" t="s">
        <v>3607</v>
      </c>
      <c r="D1016" t="s">
        <v>3608</v>
      </c>
      <c r="E1016" s="2">
        <v>37247</v>
      </c>
      <c r="F1016" s="2">
        <v>59890</v>
      </c>
      <c r="G1016" s="1">
        <v>0.38</v>
      </c>
      <c r="H1016">
        <v>4</v>
      </c>
      <c r="J1016" s="4">
        <v>323</v>
      </c>
      <c r="K1016" t="s">
        <v>10541</v>
      </c>
      <c r="L1016" t="s">
        <v>10542</v>
      </c>
      <c r="M1016" t="s">
        <v>10543</v>
      </c>
      <c r="N1016" t="s">
        <v>10544</v>
      </c>
      <c r="O1016" t="s">
        <v>3609</v>
      </c>
      <c r="P1016" t="s">
        <v>3610</v>
      </c>
      <c r="Q1016" t="s">
        <v>10545</v>
      </c>
      <c r="R1016" t="s">
        <v>10546</v>
      </c>
    </row>
    <row r="1017" spans="1:18" ht="15.6" x14ac:dyDescent="0.3">
      <c r="A1017" t="s">
        <v>3611</v>
      </c>
      <c r="B1017" t="s">
        <v>3612</v>
      </c>
      <c r="D1017" t="s">
        <v>1931</v>
      </c>
      <c r="E1017">
        <v>849</v>
      </c>
      <c r="F1017" s="2">
        <v>2490</v>
      </c>
      <c r="G1017" s="1">
        <v>0.66</v>
      </c>
      <c r="H1017">
        <v>4.2</v>
      </c>
      <c r="J1017" s="4">
        <v>91188</v>
      </c>
      <c r="K1017" t="s">
        <v>10547</v>
      </c>
      <c r="L1017" t="s">
        <v>10548</v>
      </c>
      <c r="M1017" t="s">
        <v>10549</v>
      </c>
      <c r="N1017" t="s">
        <v>10550</v>
      </c>
      <c r="O1017" t="s">
        <v>3613</v>
      </c>
      <c r="P1017" t="s">
        <v>3614</v>
      </c>
      <c r="Q1017" t="s">
        <v>10551</v>
      </c>
      <c r="R1017" t="s">
        <v>10552</v>
      </c>
    </row>
    <row r="1018" spans="1:18" ht="15.6" x14ac:dyDescent="0.3">
      <c r="A1018" t="s">
        <v>3615</v>
      </c>
      <c r="B1018" t="s">
        <v>3616</v>
      </c>
      <c r="D1018" t="s">
        <v>2650</v>
      </c>
      <c r="E1018">
        <v>799</v>
      </c>
      <c r="F1018" s="2">
        <v>1999</v>
      </c>
      <c r="G1018" s="1">
        <v>0.6</v>
      </c>
      <c r="H1018">
        <v>3.7</v>
      </c>
      <c r="J1018" s="4">
        <v>418</v>
      </c>
      <c r="K1018" t="s">
        <v>10553</v>
      </c>
      <c r="L1018" t="s">
        <v>10554</v>
      </c>
      <c r="M1018" t="s">
        <v>10555</v>
      </c>
      <c r="N1018" t="s">
        <v>10556</v>
      </c>
      <c r="O1018" t="s">
        <v>3617</v>
      </c>
      <c r="P1018" t="s">
        <v>3618</v>
      </c>
      <c r="Q1018" t="s">
        <v>10557</v>
      </c>
      <c r="R1018" t="s">
        <v>10558</v>
      </c>
    </row>
    <row r="1019" spans="1:18" ht="15.6" x14ac:dyDescent="0.3">
      <c r="A1019" t="s">
        <v>2082</v>
      </c>
      <c r="B1019" t="s">
        <v>2083</v>
      </c>
      <c r="D1019" t="s">
        <v>1707</v>
      </c>
      <c r="E1019" s="2">
        <v>2599</v>
      </c>
      <c r="F1019" s="2">
        <v>6999</v>
      </c>
      <c r="G1019" s="1">
        <v>0.63</v>
      </c>
      <c r="H1019">
        <v>4.5</v>
      </c>
      <c r="J1019" s="4">
        <v>1526</v>
      </c>
      <c r="K1019" t="s">
        <v>8328</v>
      </c>
      <c r="L1019" t="s">
        <v>8329</v>
      </c>
      <c r="M1019" t="s">
        <v>8330</v>
      </c>
      <c r="N1019" t="s">
        <v>8331</v>
      </c>
      <c r="O1019" t="s">
        <v>2084</v>
      </c>
      <c r="P1019" t="s">
        <v>2085</v>
      </c>
      <c r="Q1019" t="s">
        <v>10559</v>
      </c>
      <c r="R1019" t="s">
        <v>10560</v>
      </c>
    </row>
    <row r="1020" spans="1:18" ht="15.6" x14ac:dyDescent="0.3">
      <c r="A1020" t="s">
        <v>394</v>
      </c>
      <c r="B1020" t="s">
        <v>395</v>
      </c>
      <c r="D1020" t="s">
        <v>14</v>
      </c>
      <c r="E1020">
        <v>199</v>
      </c>
      <c r="F1020">
        <v>999</v>
      </c>
      <c r="G1020" s="1">
        <v>0.8</v>
      </c>
      <c r="H1020">
        <v>4.5</v>
      </c>
      <c r="J1020" s="4">
        <v>127</v>
      </c>
      <c r="K1020" t="s">
        <v>5952</v>
      </c>
      <c r="L1020" t="s">
        <v>5953</v>
      </c>
      <c r="M1020" t="s">
        <v>5954</v>
      </c>
      <c r="N1020" t="s">
        <v>5955</v>
      </c>
      <c r="O1020" t="s">
        <v>397</v>
      </c>
      <c r="P1020" t="s">
        <v>398</v>
      </c>
      <c r="Q1020" t="s">
        <v>5956</v>
      </c>
      <c r="R1020" t="s">
        <v>10561</v>
      </c>
    </row>
    <row r="1021" spans="1:18" ht="15.6" x14ac:dyDescent="0.3">
      <c r="A1021" t="s">
        <v>403</v>
      </c>
      <c r="B1021" t="s">
        <v>404</v>
      </c>
      <c r="D1021" t="s">
        <v>54</v>
      </c>
      <c r="E1021">
        <v>269</v>
      </c>
      <c r="F1021">
        <v>800</v>
      </c>
      <c r="G1021" s="1">
        <v>0.66</v>
      </c>
      <c r="H1021">
        <v>3.6</v>
      </c>
      <c r="J1021" s="4">
        <v>10134</v>
      </c>
      <c r="K1021" t="s">
        <v>5960</v>
      </c>
      <c r="L1021" t="s">
        <v>5961</v>
      </c>
      <c r="M1021" t="s">
        <v>5962</v>
      </c>
      <c r="N1021" t="s">
        <v>5963</v>
      </c>
      <c r="O1021" t="s">
        <v>405</v>
      </c>
      <c r="P1021" t="s">
        <v>406</v>
      </c>
      <c r="Q1021" t="s">
        <v>10562</v>
      </c>
      <c r="R1021" t="s">
        <v>10563</v>
      </c>
    </row>
    <row r="1022" spans="1:18" ht="15.6" x14ac:dyDescent="0.3">
      <c r="A1022" t="s">
        <v>3619</v>
      </c>
      <c r="B1022" t="s">
        <v>3620</v>
      </c>
      <c r="D1022" t="s">
        <v>2502</v>
      </c>
      <c r="E1022">
        <v>298</v>
      </c>
      <c r="F1022">
        <v>999</v>
      </c>
      <c r="G1022" s="1">
        <v>0.7</v>
      </c>
      <c r="H1022">
        <v>4.3</v>
      </c>
      <c r="J1022" s="4">
        <v>1552</v>
      </c>
      <c r="K1022" t="s">
        <v>10564</v>
      </c>
      <c r="L1022" t="s">
        <v>10565</v>
      </c>
      <c r="M1022" t="s">
        <v>10566</v>
      </c>
      <c r="N1022" t="s">
        <v>10567</v>
      </c>
      <c r="O1022" t="s">
        <v>3621</v>
      </c>
      <c r="P1022" t="s">
        <v>3622</v>
      </c>
      <c r="Q1022" t="s">
        <v>10568</v>
      </c>
      <c r="R1022" t="s">
        <v>10569</v>
      </c>
    </row>
    <row r="1023" spans="1:18" ht="15.6" x14ac:dyDescent="0.3">
      <c r="A1023" t="s">
        <v>3623</v>
      </c>
      <c r="B1023" t="s">
        <v>3624</v>
      </c>
      <c r="D1023" t="s">
        <v>2650</v>
      </c>
      <c r="E1023" s="2">
        <v>1499</v>
      </c>
      <c r="F1023" s="2">
        <v>2999</v>
      </c>
      <c r="G1023" s="1">
        <v>0.5</v>
      </c>
      <c r="H1023">
        <v>4.0999999999999996</v>
      </c>
      <c r="J1023" s="4">
        <v>25262</v>
      </c>
      <c r="K1023" t="s">
        <v>10570</v>
      </c>
      <c r="L1023" t="s">
        <v>10571</v>
      </c>
      <c r="M1023" t="s">
        <v>10572</v>
      </c>
      <c r="N1023" t="s">
        <v>10573</v>
      </c>
      <c r="O1023" t="s">
        <v>3625</v>
      </c>
      <c r="P1023" t="s">
        <v>3626</v>
      </c>
      <c r="Q1023" t="s">
        <v>10574</v>
      </c>
      <c r="R1023" t="s">
        <v>10575</v>
      </c>
    </row>
    <row r="1024" spans="1:18" ht="15.6" x14ac:dyDescent="0.3">
      <c r="A1024" t="s">
        <v>3627</v>
      </c>
      <c r="B1024" t="s">
        <v>3628</v>
      </c>
      <c r="D1024" t="s">
        <v>3629</v>
      </c>
      <c r="E1024">
        <v>649</v>
      </c>
      <c r="F1024" s="2">
        <v>1245</v>
      </c>
      <c r="G1024" s="1">
        <v>0.48</v>
      </c>
      <c r="H1024">
        <v>3.9</v>
      </c>
      <c r="J1024" s="4">
        <v>123365</v>
      </c>
      <c r="K1024" t="s">
        <v>10576</v>
      </c>
      <c r="L1024" t="s">
        <v>10577</v>
      </c>
      <c r="M1024" t="s">
        <v>10578</v>
      </c>
      <c r="N1024" t="s">
        <v>10579</v>
      </c>
      <c r="O1024" t="s">
        <v>3630</v>
      </c>
      <c r="P1024" t="s">
        <v>3631</v>
      </c>
      <c r="Q1024" t="s">
        <v>10580</v>
      </c>
      <c r="R1024" t="s">
        <v>10581</v>
      </c>
    </row>
    <row r="1025" spans="1:18" ht="15.6" x14ac:dyDescent="0.3">
      <c r="A1025" t="s">
        <v>3632</v>
      </c>
      <c r="B1025" t="s">
        <v>3633</v>
      </c>
      <c r="D1025" t="s">
        <v>3634</v>
      </c>
      <c r="E1025" s="2">
        <v>1199</v>
      </c>
      <c r="F1025" s="2">
        <v>1695</v>
      </c>
      <c r="G1025" s="1">
        <v>0.28999999999999998</v>
      </c>
      <c r="H1025">
        <v>3.6</v>
      </c>
      <c r="J1025" s="4">
        <v>13300</v>
      </c>
      <c r="K1025" t="s">
        <v>10582</v>
      </c>
      <c r="L1025" t="s">
        <v>10583</v>
      </c>
      <c r="M1025" t="s">
        <v>10584</v>
      </c>
      <c r="N1025" t="s">
        <v>10585</v>
      </c>
      <c r="O1025" t="s">
        <v>3635</v>
      </c>
      <c r="P1025" t="s">
        <v>3636</v>
      </c>
      <c r="Q1025" t="s">
        <v>10586</v>
      </c>
      <c r="R1025" t="s">
        <v>10587</v>
      </c>
    </row>
    <row r="1026" spans="1:18" ht="15.6" x14ac:dyDescent="0.3">
      <c r="A1026" t="s">
        <v>3637</v>
      </c>
      <c r="B1026" t="s">
        <v>3638</v>
      </c>
      <c r="D1026" t="s">
        <v>3639</v>
      </c>
      <c r="E1026" s="2">
        <v>1199</v>
      </c>
      <c r="F1026" s="2">
        <v>2000</v>
      </c>
      <c r="G1026" s="1">
        <v>0.4</v>
      </c>
      <c r="H1026">
        <v>4</v>
      </c>
      <c r="J1026" s="4">
        <v>18543</v>
      </c>
      <c r="K1026" t="s">
        <v>10588</v>
      </c>
      <c r="L1026" t="s">
        <v>10589</v>
      </c>
      <c r="M1026" t="s">
        <v>10590</v>
      </c>
      <c r="N1026" t="s">
        <v>10591</v>
      </c>
      <c r="O1026" t="s">
        <v>3640</v>
      </c>
      <c r="P1026" t="s">
        <v>3641</v>
      </c>
      <c r="Q1026" t="s">
        <v>10592</v>
      </c>
      <c r="R1026" t="s">
        <v>10593</v>
      </c>
    </row>
    <row r="1027" spans="1:18" ht="15.6" x14ac:dyDescent="0.3">
      <c r="A1027" t="s">
        <v>3642</v>
      </c>
      <c r="B1027" t="s">
        <v>3643</v>
      </c>
      <c r="D1027" t="s">
        <v>3644</v>
      </c>
      <c r="E1027">
        <v>455</v>
      </c>
      <c r="F1027">
        <v>999</v>
      </c>
      <c r="G1027" s="1">
        <v>0.54</v>
      </c>
      <c r="H1027">
        <v>4.0999999999999996</v>
      </c>
      <c r="J1027" s="4">
        <v>3578</v>
      </c>
      <c r="K1027" t="s">
        <v>10594</v>
      </c>
      <c r="L1027" t="s">
        <v>10595</v>
      </c>
      <c r="M1027" t="s">
        <v>10596</v>
      </c>
      <c r="N1027" t="s">
        <v>10597</v>
      </c>
      <c r="O1027" t="s">
        <v>3645</v>
      </c>
      <c r="P1027" t="s">
        <v>3646</v>
      </c>
      <c r="Q1027" t="s">
        <v>10598</v>
      </c>
      <c r="R1027" t="s">
        <v>10599</v>
      </c>
    </row>
    <row r="1028" spans="1:18" ht="15.6" x14ac:dyDescent="0.3">
      <c r="A1028" t="s">
        <v>3647</v>
      </c>
      <c r="B1028" t="s">
        <v>3648</v>
      </c>
      <c r="D1028" t="s">
        <v>3649</v>
      </c>
      <c r="E1028">
        <v>199</v>
      </c>
      <c r="F1028" s="2">
        <v>1999</v>
      </c>
      <c r="G1028" s="1">
        <v>0.9</v>
      </c>
      <c r="H1028">
        <v>3.7</v>
      </c>
      <c r="J1028" s="4">
        <v>2031</v>
      </c>
      <c r="K1028" t="s">
        <v>10600</v>
      </c>
      <c r="L1028" t="s">
        <v>10601</v>
      </c>
      <c r="M1028" t="s">
        <v>10602</v>
      </c>
      <c r="N1028" t="s">
        <v>10603</v>
      </c>
      <c r="O1028" t="s">
        <v>3650</v>
      </c>
      <c r="P1028" t="s">
        <v>3651</v>
      </c>
      <c r="Q1028" t="s">
        <v>10604</v>
      </c>
      <c r="R1028" t="s">
        <v>10605</v>
      </c>
    </row>
    <row r="1029" spans="1:18" ht="15.6" x14ac:dyDescent="0.3">
      <c r="A1029" t="s">
        <v>3652</v>
      </c>
      <c r="B1029" t="s">
        <v>3653</v>
      </c>
      <c r="D1029" t="s">
        <v>3649</v>
      </c>
      <c r="E1029">
        <v>293</v>
      </c>
      <c r="F1029">
        <v>499</v>
      </c>
      <c r="G1029" s="1">
        <v>0.41</v>
      </c>
      <c r="H1029">
        <v>3.9</v>
      </c>
      <c r="J1029" s="4">
        <v>44994</v>
      </c>
      <c r="K1029" t="s">
        <v>10606</v>
      </c>
      <c r="L1029" t="s">
        <v>10607</v>
      </c>
      <c r="M1029" t="s">
        <v>10608</v>
      </c>
      <c r="N1029" t="s">
        <v>10609</v>
      </c>
      <c r="O1029" t="s">
        <v>3654</v>
      </c>
      <c r="P1029" t="s">
        <v>3655</v>
      </c>
      <c r="Q1029" t="s">
        <v>10610</v>
      </c>
      <c r="R1029" t="s">
        <v>10611</v>
      </c>
    </row>
    <row r="1030" spans="1:18" ht="15.6" x14ac:dyDescent="0.3">
      <c r="A1030" t="s">
        <v>3656</v>
      </c>
      <c r="B1030" t="s">
        <v>3657</v>
      </c>
      <c r="D1030" t="s">
        <v>3658</v>
      </c>
      <c r="E1030">
        <v>199</v>
      </c>
      <c r="F1030">
        <v>495</v>
      </c>
      <c r="G1030" s="1">
        <v>0.6</v>
      </c>
      <c r="H1030">
        <v>4.0999999999999996</v>
      </c>
      <c r="J1030" s="4">
        <v>270563</v>
      </c>
      <c r="K1030" t="s">
        <v>10612</v>
      </c>
      <c r="L1030" t="s">
        <v>10613</v>
      </c>
      <c r="M1030" t="s">
        <v>10614</v>
      </c>
      <c r="N1030" t="s">
        <v>10615</v>
      </c>
      <c r="O1030" t="s">
        <v>3659</v>
      </c>
      <c r="P1030" t="s">
        <v>3660</v>
      </c>
      <c r="Q1030" t="s">
        <v>10616</v>
      </c>
      <c r="R1030" t="s">
        <v>10617</v>
      </c>
    </row>
    <row r="1031" spans="1:18" ht="15.6" x14ac:dyDescent="0.3">
      <c r="A1031" t="s">
        <v>3661</v>
      </c>
      <c r="B1031" t="s">
        <v>3662</v>
      </c>
      <c r="D1031" t="s">
        <v>3629</v>
      </c>
      <c r="E1031">
        <v>749</v>
      </c>
      <c r="F1031" s="2">
        <v>1245</v>
      </c>
      <c r="G1031" s="1">
        <v>0.4</v>
      </c>
      <c r="H1031">
        <v>3.9</v>
      </c>
      <c r="J1031" s="4">
        <v>31783</v>
      </c>
      <c r="K1031" t="s">
        <v>10618</v>
      </c>
      <c r="L1031" t="s">
        <v>10619</v>
      </c>
      <c r="M1031" t="s">
        <v>10620</v>
      </c>
      <c r="N1031" t="s">
        <v>10621</v>
      </c>
      <c r="O1031" t="s">
        <v>3663</v>
      </c>
      <c r="P1031" t="s">
        <v>3664</v>
      </c>
      <c r="Q1031" t="s">
        <v>10622</v>
      </c>
      <c r="R1031" t="s">
        <v>10623</v>
      </c>
    </row>
    <row r="1032" spans="1:18" ht="15.6" x14ac:dyDescent="0.3">
      <c r="A1032" t="s">
        <v>3665</v>
      </c>
      <c r="B1032" t="s">
        <v>3666</v>
      </c>
      <c r="D1032" t="s">
        <v>3634</v>
      </c>
      <c r="E1032" s="2">
        <v>1399</v>
      </c>
      <c r="F1032" s="2">
        <v>1549</v>
      </c>
      <c r="G1032" s="1">
        <v>0.1</v>
      </c>
      <c r="H1032">
        <v>3.9</v>
      </c>
      <c r="J1032" s="4">
        <v>2602</v>
      </c>
      <c r="K1032" t="s">
        <v>10624</v>
      </c>
      <c r="L1032" t="s">
        <v>10625</v>
      </c>
      <c r="M1032" t="s">
        <v>10626</v>
      </c>
      <c r="N1032" t="s">
        <v>10627</v>
      </c>
      <c r="O1032" t="s">
        <v>3667</v>
      </c>
      <c r="P1032" t="s">
        <v>3668</v>
      </c>
      <c r="Q1032" t="s">
        <v>10628</v>
      </c>
      <c r="R1032" t="s">
        <v>10629</v>
      </c>
    </row>
    <row r="1033" spans="1:18" ht="15.6" x14ac:dyDescent="0.3">
      <c r="A1033" t="s">
        <v>3669</v>
      </c>
      <c r="B1033" t="s">
        <v>3670</v>
      </c>
      <c r="D1033" t="s">
        <v>3629</v>
      </c>
      <c r="E1033">
        <v>749</v>
      </c>
      <c r="F1033" s="2">
        <v>1445</v>
      </c>
      <c r="G1033" s="1">
        <v>0.48</v>
      </c>
      <c r="H1033">
        <v>3.9</v>
      </c>
      <c r="J1033" s="4">
        <v>63350</v>
      </c>
      <c r="K1033" t="s">
        <v>10630</v>
      </c>
      <c r="L1033" t="s">
        <v>10631</v>
      </c>
      <c r="M1033" t="s">
        <v>10632</v>
      </c>
      <c r="N1033" t="s">
        <v>10633</v>
      </c>
      <c r="O1033" t="s">
        <v>3671</v>
      </c>
      <c r="P1033" t="s">
        <v>3672</v>
      </c>
      <c r="Q1033" t="s">
        <v>10634</v>
      </c>
      <c r="R1033" t="s">
        <v>10635</v>
      </c>
    </row>
    <row r="1034" spans="1:18" ht="15.6" x14ac:dyDescent="0.3">
      <c r="A1034" t="s">
        <v>3673</v>
      </c>
      <c r="B1034" t="s">
        <v>3674</v>
      </c>
      <c r="D1034" t="s">
        <v>3675</v>
      </c>
      <c r="E1034" s="2">
        <v>1699</v>
      </c>
      <c r="F1034" s="2">
        <v>3193</v>
      </c>
      <c r="G1034" s="1">
        <v>0.47</v>
      </c>
      <c r="H1034">
        <v>3.8</v>
      </c>
      <c r="J1034" s="4">
        <v>54032</v>
      </c>
      <c r="K1034" t="s">
        <v>10636</v>
      </c>
      <c r="L1034" t="s">
        <v>10637</v>
      </c>
      <c r="M1034" t="s">
        <v>10638</v>
      </c>
      <c r="N1034" t="s">
        <v>10639</v>
      </c>
      <c r="O1034" t="s">
        <v>3676</v>
      </c>
      <c r="P1034" t="s">
        <v>3677</v>
      </c>
      <c r="Q1034" t="s">
        <v>10640</v>
      </c>
      <c r="R1034" t="s">
        <v>10641</v>
      </c>
    </row>
    <row r="1035" spans="1:18" ht="15.6" x14ac:dyDescent="0.3">
      <c r="A1035" t="s">
        <v>3678</v>
      </c>
      <c r="B1035" t="s">
        <v>3679</v>
      </c>
      <c r="D1035" t="s">
        <v>3629</v>
      </c>
      <c r="E1035" s="2">
        <v>1043</v>
      </c>
      <c r="F1035" s="2">
        <v>1345</v>
      </c>
      <c r="G1035" s="1">
        <v>0.22</v>
      </c>
      <c r="H1035">
        <v>3.8</v>
      </c>
      <c r="J1035" s="4">
        <v>15592</v>
      </c>
      <c r="K1035" t="s">
        <v>10642</v>
      </c>
      <c r="L1035" t="s">
        <v>10643</v>
      </c>
      <c r="M1035" t="s">
        <v>10644</v>
      </c>
      <c r="N1035" t="s">
        <v>10645</v>
      </c>
      <c r="O1035" t="s">
        <v>3680</v>
      </c>
      <c r="P1035" t="s">
        <v>3681</v>
      </c>
      <c r="Q1035" t="s">
        <v>10646</v>
      </c>
      <c r="R1035" t="s">
        <v>10647</v>
      </c>
    </row>
    <row r="1036" spans="1:18" ht="15.6" x14ac:dyDescent="0.3">
      <c r="A1036" t="s">
        <v>3682</v>
      </c>
      <c r="B1036" t="s">
        <v>3683</v>
      </c>
      <c r="D1036" t="s">
        <v>3644</v>
      </c>
      <c r="E1036">
        <v>499</v>
      </c>
      <c r="F1036">
        <v>999</v>
      </c>
      <c r="G1036" s="1">
        <v>0.5</v>
      </c>
      <c r="H1036">
        <v>4.0999999999999996</v>
      </c>
      <c r="J1036" s="4">
        <v>4859</v>
      </c>
      <c r="K1036" t="s">
        <v>10648</v>
      </c>
      <c r="L1036" t="s">
        <v>10649</v>
      </c>
      <c r="M1036" t="s">
        <v>10650</v>
      </c>
      <c r="N1036" t="s">
        <v>10651</v>
      </c>
      <c r="O1036" t="s">
        <v>3684</v>
      </c>
      <c r="P1036" t="s">
        <v>3685</v>
      </c>
      <c r="Q1036" t="s">
        <v>10652</v>
      </c>
      <c r="R1036" t="s">
        <v>10653</v>
      </c>
    </row>
    <row r="1037" spans="1:18" ht="15.6" x14ac:dyDescent="0.3">
      <c r="A1037" t="s">
        <v>3686</v>
      </c>
      <c r="B1037" t="s">
        <v>3687</v>
      </c>
      <c r="D1037" t="s">
        <v>3639</v>
      </c>
      <c r="E1037" s="2">
        <v>1464</v>
      </c>
      <c r="F1037" s="2">
        <v>1650</v>
      </c>
      <c r="G1037" s="1">
        <v>0.11</v>
      </c>
      <c r="H1037">
        <v>4.0999999999999996</v>
      </c>
      <c r="J1037" s="4">
        <v>14120</v>
      </c>
      <c r="K1037" t="s">
        <v>10654</v>
      </c>
      <c r="L1037" t="s">
        <v>10655</v>
      </c>
      <c r="M1037" t="s">
        <v>10656</v>
      </c>
      <c r="N1037" t="s">
        <v>10657</v>
      </c>
      <c r="O1037" t="s">
        <v>3688</v>
      </c>
      <c r="P1037" t="s">
        <v>3689</v>
      </c>
      <c r="Q1037" t="s">
        <v>10658</v>
      </c>
      <c r="R1037" t="s">
        <v>10659</v>
      </c>
    </row>
    <row r="1038" spans="1:18" ht="15.6" x14ac:dyDescent="0.3">
      <c r="A1038" t="s">
        <v>3690</v>
      </c>
      <c r="B1038" t="s">
        <v>3691</v>
      </c>
      <c r="D1038" t="s">
        <v>3692</v>
      </c>
      <c r="E1038">
        <v>249</v>
      </c>
      <c r="F1038">
        <v>499</v>
      </c>
      <c r="G1038" s="1">
        <v>0.5</v>
      </c>
      <c r="H1038">
        <v>3.3</v>
      </c>
      <c r="J1038" s="4">
        <v>8427</v>
      </c>
      <c r="K1038" t="s">
        <v>10660</v>
      </c>
      <c r="L1038" t="s">
        <v>10661</v>
      </c>
      <c r="M1038" t="s">
        <v>10662</v>
      </c>
      <c r="N1038" t="s">
        <v>10663</v>
      </c>
      <c r="O1038" t="s">
        <v>3693</v>
      </c>
      <c r="P1038" t="s">
        <v>3694</v>
      </c>
      <c r="Q1038" t="s">
        <v>10664</v>
      </c>
      <c r="R1038" t="s">
        <v>10665</v>
      </c>
    </row>
    <row r="1039" spans="1:18" ht="15.6" x14ac:dyDescent="0.3">
      <c r="A1039" t="s">
        <v>3695</v>
      </c>
      <c r="B1039" t="s">
        <v>3696</v>
      </c>
      <c r="D1039" t="s">
        <v>3697</v>
      </c>
      <c r="E1039">
        <v>625</v>
      </c>
      <c r="F1039" s="2">
        <v>1400</v>
      </c>
      <c r="G1039" s="1">
        <v>0.55000000000000004</v>
      </c>
      <c r="H1039">
        <v>4.2</v>
      </c>
      <c r="J1039" s="4">
        <v>23316</v>
      </c>
      <c r="K1039" t="s">
        <v>10666</v>
      </c>
      <c r="L1039" t="s">
        <v>10667</v>
      </c>
      <c r="M1039" t="s">
        <v>10668</v>
      </c>
      <c r="N1039" t="s">
        <v>10669</v>
      </c>
      <c r="O1039" t="s">
        <v>3698</v>
      </c>
      <c r="P1039" t="s">
        <v>3699</v>
      </c>
      <c r="Q1039" t="s">
        <v>10670</v>
      </c>
      <c r="R1039" t="s">
        <v>10671</v>
      </c>
    </row>
    <row r="1040" spans="1:18" ht="15.6" x14ac:dyDescent="0.3">
      <c r="A1040" t="s">
        <v>3700</v>
      </c>
      <c r="B1040" t="s">
        <v>3701</v>
      </c>
      <c r="D1040" t="s">
        <v>3702</v>
      </c>
      <c r="E1040" s="2">
        <v>1290</v>
      </c>
      <c r="F1040" s="2">
        <v>2500</v>
      </c>
      <c r="G1040" s="1">
        <v>0.48</v>
      </c>
      <c r="H1040">
        <v>4</v>
      </c>
      <c r="J1040" s="4">
        <v>6530</v>
      </c>
      <c r="K1040" t="s">
        <v>10672</v>
      </c>
      <c r="L1040" t="s">
        <v>10673</v>
      </c>
      <c r="M1040" t="s">
        <v>10674</v>
      </c>
      <c r="N1040" t="s">
        <v>10675</v>
      </c>
      <c r="O1040" t="s">
        <v>3703</v>
      </c>
      <c r="P1040" t="s">
        <v>3704</v>
      </c>
      <c r="Q1040" t="s">
        <v>10676</v>
      </c>
      <c r="R1040" t="s">
        <v>10677</v>
      </c>
    </row>
    <row r="1041" spans="1:18" ht="15.6" x14ac:dyDescent="0.3">
      <c r="A1041" t="s">
        <v>3705</v>
      </c>
      <c r="B1041" t="s">
        <v>3706</v>
      </c>
      <c r="D1041" t="s">
        <v>3707</v>
      </c>
      <c r="E1041" s="2">
        <v>3600</v>
      </c>
      <c r="F1041" s="2">
        <v>6190</v>
      </c>
      <c r="G1041" s="1">
        <v>0.42</v>
      </c>
      <c r="H1041">
        <v>4.3</v>
      </c>
      <c r="J1041" s="4">
        <v>11924</v>
      </c>
      <c r="K1041" t="s">
        <v>10678</v>
      </c>
      <c r="L1041" t="s">
        <v>10679</v>
      </c>
      <c r="M1041" t="s">
        <v>10680</v>
      </c>
      <c r="N1041" t="s">
        <v>10681</v>
      </c>
      <c r="O1041" t="s">
        <v>3708</v>
      </c>
      <c r="P1041" t="s">
        <v>3709</v>
      </c>
      <c r="Q1041" t="s">
        <v>10682</v>
      </c>
      <c r="R1041" t="s">
        <v>10683</v>
      </c>
    </row>
    <row r="1042" spans="1:18" ht="15.6" x14ac:dyDescent="0.3">
      <c r="A1042" t="s">
        <v>3710</v>
      </c>
      <c r="B1042" t="s">
        <v>3711</v>
      </c>
      <c r="D1042" t="s">
        <v>3712</v>
      </c>
      <c r="E1042" s="2">
        <v>6549</v>
      </c>
      <c r="F1042" s="2">
        <v>13999</v>
      </c>
      <c r="G1042" s="1">
        <v>0.53</v>
      </c>
      <c r="H1042">
        <v>4</v>
      </c>
      <c r="J1042" s="4">
        <v>2961</v>
      </c>
      <c r="K1042" t="s">
        <v>10684</v>
      </c>
      <c r="L1042" t="s">
        <v>10685</v>
      </c>
      <c r="M1042" t="s">
        <v>10686</v>
      </c>
      <c r="N1042" t="s">
        <v>10687</v>
      </c>
      <c r="O1042" t="s">
        <v>3713</v>
      </c>
      <c r="P1042" t="s">
        <v>3714</v>
      </c>
      <c r="Q1042" t="s">
        <v>10688</v>
      </c>
      <c r="R1042" t="s">
        <v>10689</v>
      </c>
    </row>
    <row r="1043" spans="1:18" ht="15.6" x14ac:dyDescent="0.3">
      <c r="A1043" t="s">
        <v>3715</v>
      </c>
      <c r="B1043" t="s">
        <v>3716</v>
      </c>
      <c r="D1043" t="s">
        <v>3629</v>
      </c>
      <c r="E1043" s="2">
        <v>1625</v>
      </c>
      <c r="F1043" s="2">
        <v>2995</v>
      </c>
      <c r="G1043" s="1">
        <v>0.46</v>
      </c>
      <c r="H1043">
        <v>4.5</v>
      </c>
      <c r="J1043" s="4">
        <v>23484</v>
      </c>
      <c r="K1043" t="s">
        <v>10690</v>
      </c>
      <c r="L1043" t="s">
        <v>10691</v>
      </c>
      <c r="M1043" t="s">
        <v>10692</v>
      </c>
      <c r="N1043" t="s">
        <v>10693</v>
      </c>
      <c r="O1043" t="s">
        <v>3717</v>
      </c>
      <c r="P1043" t="s">
        <v>3718</v>
      </c>
      <c r="Q1043" t="s">
        <v>10694</v>
      </c>
      <c r="R1043" t="s">
        <v>10695</v>
      </c>
    </row>
    <row r="1044" spans="1:18" ht="15.6" x14ac:dyDescent="0.3">
      <c r="A1044" t="s">
        <v>3719</v>
      </c>
      <c r="B1044" t="s">
        <v>3720</v>
      </c>
      <c r="D1044" t="s">
        <v>3707</v>
      </c>
      <c r="E1044" s="2">
        <v>2599</v>
      </c>
      <c r="F1044" s="2">
        <v>5890</v>
      </c>
      <c r="G1044" s="1">
        <v>0.56000000000000005</v>
      </c>
      <c r="H1044">
        <v>4.0999999999999996</v>
      </c>
      <c r="J1044" s="4">
        <v>21783</v>
      </c>
      <c r="K1044" t="s">
        <v>10696</v>
      </c>
      <c r="L1044" t="s">
        <v>10697</v>
      </c>
      <c r="M1044" t="s">
        <v>10698</v>
      </c>
      <c r="N1044" t="s">
        <v>10699</v>
      </c>
      <c r="O1044" t="s">
        <v>3721</v>
      </c>
      <c r="P1044" t="s">
        <v>3722</v>
      </c>
      <c r="Q1044" t="s">
        <v>10700</v>
      </c>
      <c r="R1044" t="s">
        <v>10701</v>
      </c>
    </row>
    <row r="1045" spans="1:18" ht="15.6" x14ac:dyDescent="0.3">
      <c r="A1045" t="s">
        <v>3723</v>
      </c>
      <c r="B1045" t="s">
        <v>3724</v>
      </c>
      <c r="D1045" t="s">
        <v>3725</v>
      </c>
      <c r="E1045" s="2">
        <v>1199</v>
      </c>
      <c r="F1045" s="2">
        <v>2000</v>
      </c>
      <c r="G1045" s="1">
        <v>0.4</v>
      </c>
      <c r="H1045">
        <v>4</v>
      </c>
      <c r="J1045" s="4">
        <v>14030</v>
      </c>
      <c r="K1045" t="s">
        <v>10702</v>
      </c>
      <c r="L1045" t="s">
        <v>10703</v>
      </c>
      <c r="M1045" t="s">
        <v>10704</v>
      </c>
      <c r="N1045" t="s">
        <v>10705</v>
      </c>
      <c r="O1045" t="s">
        <v>3726</v>
      </c>
      <c r="P1045" t="s">
        <v>3727</v>
      </c>
      <c r="Q1045" t="s">
        <v>10706</v>
      </c>
      <c r="R1045" t="s">
        <v>10707</v>
      </c>
    </row>
    <row r="1046" spans="1:18" ht="15.6" x14ac:dyDescent="0.3">
      <c r="A1046" t="s">
        <v>3728</v>
      </c>
      <c r="B1046" t="s">
        <v>3729</v>
      </c>
      <c r="D1046" t="s">
        <v>3730</v>
      </c>
      <c r="E1046" s="2">
        <v>5499</v>
      </c>
      <c r="F1046" s="2">
        <v>13150</v>
      </c>
      <c r="G1046" s="1">
        <v>0.57999999999999996</v>
      </c>
      <c r="H1046">
        <v>4.2</v>
      </c>
      <c r="J1046" s="4">
        <v>6398</v>
      </c>
      <c r="K1046" t="s">
        <v>10708</v>
      </c>
      <c r="L1046" t="s">
        <v>10709</v>
      </c>
      <c r="M1046" t="s">
        <v>10710</v>
      </c>
      <c r="N1046" t="s">
        <v>10711</v>
      </c>
      <c r="O1046" t="s">
        <v>3731</v>
      </c>
      <c r="P1046" t="s">
        <v>3732</v>
      </c>
      <c r="Q1046" t="s">
        <v>10712</v>
      </c>
      <c r="R1046" t="s">
        <v>10713</v>
      </c>
    </row>
    <row r="1047" spans="1:18" ht="15.6" x14ac:dyDescent="0.3">
      <c r="A1047" t="s">
        <v>3733</v>
      </c>
      <c r="B1047" t="s">
        <v>3734</v>
      </c>
      <c r="D1047" t="s">
        <v>3702</v>
      </c>
      <c r="E1047" s="2">
        <v>1299</v>
      </c>
      <c r="F1047" s="2">
        <v>3500</v>
      </c>
      <c r="G1047" s="1">
        <v>0.63</v>
      </c>
      <c r="H1047">
        <v>3.8</v>
      </c>
      <c r="J1047" s="4">
        <v>44050</v>
      </c>
      <c r="K1047" t="s">
        <v>10714</v>
      </c>
      <c r="L1047" t="s">
        <v>10715</v>
      </c>
      <c r="M1047" t="s">
        <v>10716</v>
      </c>
      <c r="N1047" t="s">
        <v>10717</v>
      </c>
      <c r="O1047" t="s">
        <v>3735</v>
      </c>
      <c r="P1047" t="s">
        <v>3736</v>
      </c>
      <c r="Q1047" t="s">
        <v>10718</v>
      </c>
      <c r="R1047" t="s">
        <v>10719</v>
      </c>
    </row>
    <row r="1048" spans="1:18" ht="15.6" x14ac:dyDescent="0.3">
      <c r="A1048" t="s">
        <v>3737</v>
      </c>
      <c r="B1048" t="s">
        <v>3738</v>
      </c>
      <c r="D1048" t="s">
        <v>3697</v>
      </c>
      <c r="E1048">
        <v>599</v>
      </c>
      <c r="F1048">
        <v>785</v>
      </c>
      <c r="G1048" s="1">
        <v>0.24</v>
      </c>
      <c r="H1048">
        <v>4.2</v>
      </c>
      <c r="J1048" s="4">
        <v>24247</v>
      </c>
      <c r="K1048" t="s">
        <v>10720</v>
      </c>
      <c r="L1048" t="s">
        <v>10721</v>
      </c>
      <c r="M1048" t="s">
        <v>10722</v>
      </c>
      <c r="N1048" t="s">
        <v>10723</v>
      </c>
      <c r="O1048" t="s">
        <v>3739</v>
      </c>
      <c r="P1048" t="s">
        <v>3740</v>
      </c>
      <c r="Q1048" t="s">
        <v>10724</v>
      </c>
      <c r="R1048" t="s">
        <v>10725</v>
      </c>
    </row>
    <row r="1049" spans="1:18" ht="15.6" x14ac:dyDescent="0.3">
      <c r="A1049" t="s">
        <v>3741</v>
      </c>
      <c r="B1049" t="s">
        <v>3742</v>
      </c>
      <c r="D1049" t="s">
        <v>3702</v>
      </c>
      <c r="E1049" s="2">
        <v>1999</v>
      </c>
      <c r="F1049" s="2">
        <v>3210</v>
      </c>
      <c r="G1049" s="1">
        <v>0.38</v>
      </c>
      <c r="H1049">
        <v>4.2</v>
      </c>
      <c r="J1049" s="4">
        <v>41349</v>
      </c>
      <c r="K1049" t="s">
        <v>10726</v>
      </c>
      <c r="L1049" t="s">
        <v>10727</v>
      </c>
      <c r="M1049" t="s">
        <v>10728</v>
      </c>
      <c r="N1049" t="s">
        <v>10729</v>
      </c>
      <c r="O1049" t="s">
        <v>3743</v>
      </c>
      <c r="P1049" t="s">
        <v>3744</v>
      </c>
      <c r="Q1049" t="s">
        <v>10730</v>
      </c>
      <c r="R1049" t="s">
        <v>10731</v>
      </c>
    </row>
    <row r="1050" spans="1:18" ht="15.6" x14ac:dyDescent="0.3">
      <c r="A1050" t="s">
        <v>3745</v>
      </c>
      <c r="B1050" t="s">
        <v>3746</v>
      </c>
      <c r="D1050" t="s">
        <v>3725</v>
      </c>
      <c r="E1050">
        <v>549</v>
      </c>
      <c r="F1050" s="2">
        <v>1000</v>
      </c>
      <c r="G1050" s="1">
        <v>0.45</v>
      </c>
      <c r="H1050">
        <v>3.6</v>
      </c>
      <c r="J1050" s="4">
        <v>1074</v>
      </c>
      <c r="K1050" t="s">
        <v>10732</v>
      </c>
      <c r="L1050" t="s">
        <v>10733</v>
      </c>
      <c r="M1050" t="s">
        <v>10734</v>
      </c>
      <c r="N1050" t="s">
        <v>10735</v>
      </c>
      <c r="O1050" t="s">
        <v>3747</v>
      </c>
      <c r="P1050" t="s">
        <v>3748</v>
      </c>
      <c r="Q1050" t="s">
        <v>10736</v>
      </c>
      <c r="R1050" t="s">
        <v>10737</v>
      </c>
    </row>
    <row r="1051" spans="1:18" ht="15.6" x14ac:dyDescent="0.3">
      <c r="A1051" t="s">
        <v>3749</v>
      </c>
      <c r="B1051" t="s">
        <v>3750</v>
      </c>
      <c r="D1051" t="s">
        <v>3634</v>
      </c>
      <c r="E1051">
        <v>999</v>
      </c>
      <c r="F1051" s="2">
        <v>2000</v>
      </c>
      <c r="G1051" s="1">
        <v>0.5</v>
      </c>
      <c r="H1051">
        <v>3.8</v>
      </c>
      <c r="J1051" s="4">
        <v>1163</v>
      </c>
      <c r="K1051" t="s">
        <v>10738</v>
      </c>
      <c r="L1051" t="s">
        <v>10739</v>
      </c>
      <c r="M1051" t="s">
        <v>10740</v>
      </c>
      <c r="N1051" t="s">
        <v>10741</v>
      </c>
      <c r="O1051" t="s">
        <v>3751</v>
      </c>
      <c r="P1051" t="s">
        <v>3752</v>
      </c>
      <c r="Q1051" t="s">
        <v>10742</v>
      </c>
      <c r="R1051" t="s">
        <v>10743</v>
      </c>
    </row>
    <row r="1052" spans="1:18" ht="15.6" x14ac:dyDescent="0.3">
      <c r="A1052" t="s">
        <v>3753</v>
      </c>
      <c r="B1052" t="s">
        <v>3754</v>
      </c>
      <c r="D1052" t="s">
        <v>3644</v>
      </c>
      <c r="E1052">
        <v>398</v>
      </c>
      <c r="F1052" s="2">
        <v>1999</v>
      </c>
      <c r="G1052" s="1">
        <v>0.8</v>
      </c>
      <c r="H1052">
        <v>4.0999999999999996</v>
      </c>
      <c r="J1052" s="4">
        <v>257</v>
      </c>
      <c r="K1052" t="s">
        <v>10744</v>
      </c>
      <c r="L1052" t="s">
        <v>10745</v>
      </c>
      <c r="M1052" t="s">
        <v>10746</v>
      </c>
      <c r="N1052" t="s">
        <v>10747</v>
      </c>
      <c r="O1052" t="s">
        <v>3755</v>
      </c>
      <c r="P1052" t="s">
        <v>3756</v>
      </c>
      <c r="Q1052" t="s">
        <v>10748</v>
      </c>
      <c r="R1052" t="s">
        <v>10749</v>
      </c>
    </row>
    <row r="1053" spans="1:18" ht="15.6" x14ac:dyDescent="0.3">
      <c r="A1053" t="s">
        <v>3757</v>
      </c>
      <c r="B1053" t="s">
        <v>3758</v>
      </c>
      <c r="D1053" t="s">
        <v>3759</v>
      </c>
      <c r="E1053">
        <v>539</v>
      </c>
      <c r="F1053">
        <v>720</v>
      </c>
      <c r="G1053" s="1">
        <v>0.25</v>
      </c>
      <c r="H1053">
        <v>4.0999999999999996</v>
      </c>
      <c r="J1053" s="4">
        <v>36017</v>
      </c>
      <c r="K1053" t="s">
        <v>10750</v>
      </c>
      <c r="L1053" t="s">
        <v>10751</v>
      </c>
      <c r="M1053" t="s">
        <v>10752</v>
      </c>
      <c r="N1053" t="s">
        <v>10753</v>
      </c>
      <c r="O1053" t="s">
        <v>3760</v>
      </c>
      <c r="P1053" t="s">
        <v>3761</v>
      </c>
      <c r="Q1053" t="s">
        <v>10754</v>
      </c>
      <c r="R1053" t="s">
        <v>10755</v>
      </c>
    </row>
    <row r="1054" spans="1:18" ht="15.6" x14ac:dyDescent="0.3">
      <c r="A1054" t="s">
        <v>3762</v>
      </c>
      <c r="B1054" t="s">
        <v>3763</v>
      </c>
      <c r="D1054" t="s">
        <v>3629</v>
      </c>
      <c r="E1054">
        <v>699</v>
      </c>
      <c r="F1054" s="2">
        <v>1595</v>
      </c>
      <c r="G1054" s="1">
        <v>0.56000000000000005</v>
      </c>
      <c r="H1054">
        <v>4.0999999999999996</v>
      </c>
      <c r="J1054" s="4">
        <v>8090</v>
      </c>
      <c r="K1054" t="s">
        <v>10756</v>
      </c>
      <c r="L1054" t="s">
        <v>10757</v>
      </c>
      <c r="M1054" t="s">
        <v>10758</v>
      </c>
      <c r="N1054" t="s">
        <v>10759</v>
      </c>
      <c r="O1054" t="s">
        <v>3764</v>
      </c>
      <c r="P1054" t="s">
        <v>3765</v>
      </c>
      <c r="Q1054" t="s">
        <v>10760</v>
      </c>
      <c r="R1054" t="s">
        <v>10761</v>
      </c>
    </row>
    <row r="1055" spans="1:18" ht="15.6" x14ac:dyDescent="0.3">
      <c r="A1055" t="s">
        <v>3766</v>
      </c>
      <c r="B1055" t="s">
        <v>3767</v>
      </c>
      <c r="D1055" t="s">
        <v>3675</v>
      </c>
      <c r="E1055" s="2">
        <v>2148</v>
      </c>
      <c r="F1055" s="2">
        <v>3645</v>
      </c>
      <c r="G1055" s="1">
        <v>0.41</v>
      </c>
      <c r="H1055">
        <v>4.0999999999999996</v>
      </c>
      <c r="J1055" s="4">
        <v>31388</v>
      </c>
      <c r="K1055" t="s">
        <v>10762</v>
      </c>
      <c r="L1055" t="s">
        <v>10763</v>
      </c>
      <c r="M1055" t="s">
        <v>10764</v>
      </c>
      <c r="N1055" t="s">
        <v>10765</v>
      </c>
      <c r="O1055" t="s">
        <v>3768</v>
      </c>
      <c r="P1055" t="s">
        <v>3769</v>
      </c>
      <c r="Q1055" t="s">
        <v>10766</v>
      </c>
      <c r="R1055" t="s">
        <v>10767</v>
      </c>
    </row>
    <row r="1056" spans="1:18" ht="15.6" x14ac:dyDescent="0.3">
      <c r="A1056" t="s">
        <v>3770</v>
      </c>
      <c r="B1056" t="s">
        <v>3771</v>
      </c>
      <c r="D1056" t="s">
        <v>3772</v>
      </c>
      <c r="E1056" s="2">
        <v>3599</v>
      </c>
      <c r="F1056" s="2">
        <v>7950</v>
      </c>
      <c r="G1056" s="1">
        <v>0.55000000000000004</v>
      </c>
      <c r="H1056">
        <v>4.2</v>
      </c>
      <c r="J1056" s="4">
        <v>136</v>
      </c>
      <c r="K1056" t="s">
        <v>10768</v>
      </c>
      <c r="L1056" t="s">
        <v>10769</v>
      </c>
      <c r="M1056" t="s">
        <v>10770</v>
      </c>
      <c r="N1056" t="s">
        <v>10771</v>
      </c>
      <c r="O1056" t="s">
        <v>3773</v>
      </c>
      <c r="P1056" t="s">
        <v>3774</v>
      </c>
      <c r="Q1056" t="s">
        <v>10772</v>
      </c>
      <c r="R1056" t="s">
        <v>10773</v>
      </c>
    </row>
    <row r="1057" spans="1:18" ht="15.6" x14ac:dyDescent="0.3">
      <c r="A1057" t="s">
        <v>3775</v>
      </c>
      <c r="B1057" t="s">
        <v>3776</v>
      </c>
      <c r="D1057" t="s">
        <v>3777</v>
      </c>
      <c r="E1057">
        <v>351</v>
      </c>
      <c r="F1057">
        <v>999</v>
      </c>
      <c r="G1057" s="1">
        <v>0.65</v>
      </c>
      <c r="H1057">
        <v>4</v>
      </c>
      <c r="J1057" s="4">
        <v>5380</v>
      </c>
      <c r="K1057" t="s">
        <v>10774</v>
      </c>
      <c r="L1057" t="s">
        <v>10775</v>
      </c>
      <c r="M1057" t="s">
        <v>10776</v>
      </c>
      <c r="N1057" t="s">
        <v>10777</v>
      </c>
      <c r="O1057" t="s">
        <v>3778</v>
      </c>
      <c r="P1057" t="s">
        <v>3779</v>
      </c>
      <c r="Q1057" t="s">
        <v>10778</v>
      </c>
      <c r="R1057" t="s">
        <v>10779</v>
      </c>
    </row>
    <row r="1058" spans="1:18" ht="15.6" x14ac:dyDescent="0.3">
      <c r="A1058" t="s">
        <v>3780</v>
      </c>
      <c r="B1058" t="s">
        <v>3781</v>
      </c>
      <c r="D1058" t="s">
        <v>3782</v>
      </c>
      <c r="E1058" s="2">
        <v>1614</v>
      </c>
      <c r="F1058" s="2">
        <v>1745</v>
      </c>
      <c r="G1058" s="1">
        <v>0.08</v>
      </c>
      <c r="H1058">
        <v>4.3</v>
      </c>
      <c r="J1058" s="4">
        <v>37974</v>
      </c>
      <c r="K1058" t="s">
        <v>10780</v>
      </c>
      <c r="L1058" t="s">
        <v>10781</v>
      </c>
      <c r="M1058" t="s">
        <v>10782</v>
      </c>
      <c r="N1058" t="s">
        <v>10783</v>
      </c>
      <c r="O1058" t="s">
        <v>3783</v>
      </c>
      <c r="P1058" t="s">
        <v>3784</v>
      </c>
      <c r="Q1058" t="s">
        <v>10784</v>
      </c>
      <c r="R1058" t="s">
        <v>10785</v>
      </c>
    </row>
    <row r="1059" spans="1:18" ht="15.6" x14ac:dyDescent="0.3">
      <c r="A1059" t="s">
        <v>3785</v>
      </c>
      <c r="B1059" t="s">
        <v>3786</v>
      </c>
      <c r="D1059" t="s">
        <v>3759</v>
      </c>
      <c r="E1059">
        <v>719</v>
      </c>
      <c r="F1059" s="2">
        <v>1295</v>
      </c>
      <c r="G1059" s="1">
        <v>0.44</v>
      </c>
      <c r="H1059">
        <v>4.2</v>
      </c>
      <c r="J1059" s="4">
        <v>17218</v>
      </c>
      <c r="K1059" t="s">
        <v>10786</v>
      </c>
      <c r="L1059" t="s">
        <v>10787</v>
      </c>
      <c r="M1059" t="s">
        <v>10788</v>
      </c>
      <c r="N1059" t="s">
        <v>10789</v>
      </c>
      <c r="O1059" t="s">
        <v>3787</v>
      </c>
      <c r="P1059" t="s">
        <v>3788</v>
      </c>
      <c r="Q1059" t="s">
        <v>10790</v>
      </c>
      <c r="R1059" t="s">
        <v>10791</v>
      </c>
    </row>
    <row r="1060" spans="1:18" ht="15.6" x14ac:dyDescent="0.3">
      <c r="A1060" t="s">
        <v>3789</v>
      </c>
      <c r="B1060" t="s">
        <v>3790</v>
      </c>
      <c r="D1060" t="s">
        <v>3644</v>
      </c>
      <c r="E1060">
        <v>678</v>
      </c>
      <c r="F1060" s="2">
        <v>1499</v>
      </c>
      <c r="G1060" s="1">
        <v>0.55000000000000004</v>
      </c>
      <c r="H1060">
        <v>4.2</v>
      </c>
      <c r="J1060" s="4">
        <v>900</v>
      </c>
      <c r="K1060" t="s">
        <v>10792</v>
      </c>
      <c r="L1060" t="s">
        <v>10793</v>
      </c>
      <c r="M1060" t="s">
        <v>10794</v>
      </c>
      <c r="N1060" t="s">
        <v>10795</v>
      </c>
      <c r="O1060" t="s">
        <v>3791</v>
      </c>
      <c r="P1060" t="s">
        <v>3792</v>
      </c>
      <c r="Q1060" t="s">
        <v>10796</v>
      </c>
      <c r="R1060" t="s">
        <v>10797</v>
      </c>
    </row>
    <row r="1061" spans="1:18" ht="15.6" x14ac:dyDescent="0.3">
      <c r="A1061" t="s">
        <v>3793</v>
      </c>
      <c r="B1061" t="s">
        <v>3794</v>
      </c>
      <c r="D1061" t="s">
        <v>3725</v>
      </c>
      <c r="E1061">
        <v>809</v>
      </c>
      <c r="F1061" s="2">
        <v>1545</v>
      </c>
      <c r="G1061" s="1">
        <v>0.48</v>
      </c>
      <c r="H1061">
        <v>3.7</v>
      </c>
      <c r="J1061" s="4">
        <v>976</v>
      </c>
      <c r="K1061" t="s">
        <v>10798</v>
      </c>
      <c r="L1061" t="s">
        <v>10799</v>
      </c>
      <c r="M1061" t="s">
        <v>10800</v>
      </c>
      <c r="N1061" t="s">
        <v>10801</v>
      </c>
      <c r="O1061" t="s">
        <v>3795</v>
      </c>
      <c r="P1061" t="s">
        <v>3796</v>
      </c>
      <c r="Q1061" t="s">
        <v>10802</v>
      </c>
      <c r="R1061" t="s">
        <v>10803</v>
      </c>
    </row>
    <row r="1062" spans="1:18" ht="15.6" x14ac:dyDescent="0.3">
      <c r="A1062" t="s">
        <v>3797</v>
      </c>
      <c r="B1062" t="s">
        <v>3798</v>
      </c>
      <c r="D1062" t="s">
        <v>3799</v>
      </c>
      <c r="E1062" s="2">
        <v>1969</v>
      </c>
      <c r="F1062" s="2">
        <v>5000</v>
      </c>
      <c r="G1062" s="1">
        <v>0.61</v>
      </c>
      <c r="H1062">
        <v>4.0999999999999996</v>
      </c>
      <c r="J1062" s="4">
        <v>4927</v>
      </c>
      <c r="K1062" t="s">
        <v>10804</v>
      </c>
      <c r="L1062" t="s">
        <v>10805</v>
      </c>
      <c r="M1062" t="s">
        <v>10806</v>
      </c>
      <c r="N1062" t="s">
        <v>10807</v>
      </c>
      <c r="O1062" t="s">
        <v>3800</v>
      </c>
      <c r="P1062" t="s">
        <v>3801</v>
      </c>
      <c r="Q1062" t="s">
        <v>10808</v>
      </c>
      <c r="R1062" t="s">
        <v>10809</v>
      </c>
    </row>
    <row r="1063" spans="1:18" ht="15.6" x14ac:dyDescent="0.3">
      <c r="A1063" t="s">
        <v>3802</v>
      </c>
      <c r="B1063" t="s">
        <v>3803</v>
      </c>
      <c r="D1063" t="s">
        <v>3644</v>
      </c>
      <c r="E1063" s="2">
        <v>1490</v>
      </c>
      <c r="F1063" s="2">
        <v>1695</v>
      </c>
      <c r="G1063" s="1">
        <v>0.12</v>
      </c>
      <c r="H1063">
        <v>4.4000000000000004</v>
      </c>
      <c r="J1063" s="4">
        <v>3543</v>
      </c>
      <c r="K1063" t="s">
        <v>10810</v>
      </c>
      <c r="L1063" t="s">
        <v>10811</v>
      </c>
      <c r="M1063" t="s">
        <v>10812</v>
      </c>
      <c r="N1063" t="s">
        <v>10813</v>
      </c>
      <c r="O1063" t="s">
        <v>3804</v>
      </c>
      <c r="P1063" t="s">
        <v>3805</v>
      </c>
      <c r="Q1063" t="s">
        <v>10814</v>
      </c>
      <c r="R1063" t="s">
        <v>10815</v>
      </c>
    </row>
    <row r="1064" spans="1:18" ht="15.6" x14ac:dyDescent="0.3">
      <c r="A1064" t="s">
        <v>3806</v>
      </c>
      <c r="B1064" t="s">
        <v>3807</v>
      </c>
      <c r="D1064" t="s">
        <v>3634</v>
      </c>
      <c r="E1064" s="2">
        <v>2499</v>
      </c>
      <c r="F1064" s="2">
        <v>3945</v>
      </c>
      <c r="G1064" s="1">
        <v>0.37</v>
      </c>
      <c r="H1064">
        <v>3.8</v>
      </c>
      <c r="J1064" s="4">
        <v>2732</v>
      </c>
      <c r="K1064" t="s">
        <v>10816</v>
      </c>
      <c r="L1064" t="s">
        <v>10817</v>
      </c>
      <c r="M1064" t="s">
        <v>10818</v>
      </c>
      <c r="N1064" t="s">
        <v>10819</v>
      </c>
      <c r="O1064" t="s">
        <v>3808</v>
      </c>
      <c r="P1064" t="s">
        <v>3809</v>
      </c>
      <c r="Q1064" t="s">
        <v>10820</v>
      </c>
      <c r="R1064" t="s">
        <v>10821</v>
      </c>
    </row>
    <row r="1065" spans="1:18" ht="15.6" x14ac:dyDescent="0.3">
      <c r="A1065" t="s">
        <v>3810</v>
      </c>
      <c r="B1065" t="s">
        <v>3811</v>
      </c>
      <c r="D1065" t="s">
        <v>3812</v>
      </c>
      <c r="E1065" s="2">
        <v>1665</v>
      </c>
      <c r="F1065" s="2">
        <v>2099</v>
      </c>
      <c r="G1065" s="1">
        <v>0.21</v>
      </c>
      <c r="H1065">
        <v>4</v>
      </c>
      <c r="J1065" s="4">
        <v>14368</v>
      </c>
      <c r="K1065" t="s">
        <v>10822</v>
      </c>
      <c r="L1065" t="s">
        <v>10823</v>
      </c>
      <c r="M1065" t="s">
        <v>10824</v>
      </c>
      <c r="N1065" t="s">
        <v>10825</v>
      </c>
      <c r="O1065" t="s">
        <v>3813</v>
      </c>
      <c r="P1065" t="s">
        <v>3814</v>
      </c>
      <c r="Q1065" t="s">
        <v>10826</v>
      </c>
      <c r="R1065" t="s">
        <v>10827</v>
      </c>
    </row>
    <row r="1066" spans="1:18" ht="15.6" x14ac:dyDescent="0.3">
      <c r="A1066" t="s">
        <v>3815</v>
      </c>
      <c r="B1066" t="s">
        <v>3816</v>
      </c>
      <c r="D1066" t="s">
        <v>3675</v>
      </c>
      <c r="E1066" s="2">
        <v>3229</v>
      </c>
      <c r="F1066" s="2">
        <v>5295</v>
      </c>
      <c r="G1066" s="1">
        <v>0.39</v>
      </c>
      <c r="H1066">
        <v>4.2</v>
      </c>
      <c r="J1066" s="4">
        <v>39724</v>
      </c>
      <c r="K1066" t="s">
        <v>10828</v>
      </c>
      <c r="L1066" t="s">
        <v>10829</v>
      </c>
      <c r="M1066" t="s">
        <v>10830</v>
      </c>
      <c r="N1066" t="s">
        <v>10831</v>
      </c>
      <c r="O1066" t="s">
        <v>3817</v>
      </c>
      <c r="P1066" t="s">
        <v>3818</v>
      </c>
      <c r="Q1066" t="s">
        <v>10832</v>
      </c>
      <c r="R1066" t="s">
        <v>10833</v>
      </c>
    </row>
    <row r="1067" spans="1:18" ht="15.6" x14ac:dyDescent="0.3">
      <c r="A1067" t="s">
        <v>3819</v>
      </c>
      <c r="B1067" t="s">
        <v>3820</v>
      </c>
      <c r="D1067" t="s">
        <v>3675</v>
      </c>
      <c r="E1067" s="2">
        <v>1799</v>
      </c>
      <c r="F1067" s="2">
        <v>3595</v>
      </c>
      <c r="G1067" s="1">
        <v>0.5</v>
      </c>
      <c r="H1067">
        <v>3.8</v>
      </c>
      <c r="J1067" s="4">
        <v>9791</v>
      </c>
      <c r="K1067" t="s">
        <v>10834</v>
      </c>
      <c r="L1067" t="s">
        <v>10835</v>
      </c>
      <c r="M1067" t="s">
        <v>10836</v>
      </c>
      <c r="N1067" t="s">
        <v>10837</v>
      </c>
      <c r="O1067" t="s">
        <v>3821</v>
      </c>
      <c r="P1067" t="s">
        <v>3822</v>
      </c>
      <c r="Q1067" t="s">
        <v>10838</v>
      </c>
      <c r="R1067" t="s">
        <v>10839</v>
      </c>
    </row>
    <row r="1068" spans="1:18" ht="15.6" x14ac:dyDescent="0.3">
      <c r="A1068" t="s">
        <v>3823</v>
      </c>
      <c r="B1068" t="s">
        <v>3824</v>
      </c>
      <c r="D1068" t="s">
        <v>3629</v>
      </c>
      <c r="E1068" s="2">
        <v>1260</v>
      </c>
      <c r="F1068" s="2">
        <v>1699</v>
      </c>
      <c r="G1068" s="1">
        <v>0.26</v>
      </c>
      <c r="H1068">
        <v>4.2</v>
      </c>
      <c r="J1068" s="4">
        <v>2891</v>
      </c>
      <c r="K1068" t="s">
        <v>10840</v>
      </c>
      <c r="L1068" t="s">
        <v>10841</v>
      </c>
      <c r="M1068" t="s">
        <v>10842</v>
      </c>
      <c r="N1068" t="s">
        <v>10843</v>
      </c>
      <c r="O1068" t="s">
        <v>3825</v>
      </c>
      <c r="P1068" t="s">
        <v>3826</v>
      </c>
      <c r="Q1068" t="s">
        <v>10844</v>
      </c>
      <c r="R1068" t="s">
        <v>10845</v>
      </c>
    </row>
    <row r="1069" spans="1:18" ht="15.6" x14ac:dyDescent="0.3">
      <c r="A1069" t="s">
        <v>3827</v>
      </c>
      <c r="B1069" t="s">
        <v>3828</v>
      </c>
      <c r="D1069" t="s">
        <v>3634</v>
      </c>
      <c r="E1069">
        <v>749</v>
      </c>
      <c r="F1069" s="2">
        <v>1129</v>
      </c>
      <c r="G1069" s="1">
        <v>0.34</v>
      </c>
      <c r="H1069">
        <v>4</v>
      </c>
      <c r="J1069" s="4">
        <v>2446</v>
      </c>
      <c r="K1069" t="s">
        <v>10846</v>
      </c>
      <c r="L1069" t="s">
        <v>10847</v>
      </c>
      <c r="M1069" t="s">
        <v>10848</v>
      </c>
      <c r="N1069" t="s">
        <v>10849</v>
      </c>
      <c r="O1069" t="s">
        <v>3829</v>
      </c>
      <c r="P1069" t="s">
        <v>3830</v>
      </c>
      <c r="Q1069" t="s">
        <v>10850</v>
      </c>
      <c r="R1069" t="s">
        <v>10851</v>
      </c>
    </row>
    <row r="1070" spans="1:18" ht="15.6" x14ac:dyDescent="0.3">
      <c r="A1070" t="s">
        <v>3831</v>
      </c>
      <c r="B1070" t="s">
        <v>3832</v>
      </c>
      <c r="D1070" t="s">
        <v>3702</v>
      </c>
      <c r="E1070" s="2">
        <v>3499</v>
      </c>
      <c r="F1070" s="2">
        <v>5795</v>
      </c>
      <c r="G1070" s="1">
        <v>0.4</v>
      </c>
      <c r="H1070">
        <v>3.9</v>
      </c>
      <c r="J1070" s="4">
        <v>25340</v>
      </c>
      <c r="K1070" t="s">
        <v>10852</v>
      </c>
      <c r="L1070" t="s">
        <v>10853</v>
      </c>
      <c r="M1070" t="s">
        <v>10854</v>
      </c>
      <c r="N1070" t="s">
        <v>10855</v>
      </c>
      <c r="O1070" t="s">
        <v>3833</v>
      </c>
      <c r="P1070" t="s">
        <v>3834</v>
      </c>
      <c r="Q1070" t="s">
        <v>10856</v>
      </c>
      <c r="R1070" t="s">
        <v>10857</v>
      </c>
    </row>
    <row r="1071" spans="1:18" ht="15.6" x14ac:dyDescent="0.3">
      <c r="A1071" t="s">
        <v>3835</v>
      </c>
      <c r="B1071" t="s">
        <v>3836</v>
      </c>
      <c r="D1071" t="s">
        <v>3837</v>
      </c>
      <c r="E1071">
        <v>379</v>
      </c>
      <c r="F1071">
        <v>999</v>
      </c>
      <c r="G1071" s="1">
        <v>0.62</v>
      </c>
      <c r="H1071">
        <v>4.3</v>
      </c>
      <c r="J1071" s="4">
        <v>3096</v>
      </c>
      <c r="K1071" t="s">
        <v>10858</v>
      </c>
      <c r="L1071" t="s">
        <v>10859</v>
      </c>
      <c r="M1071" t="s">
        <v>10860</v>
      </c>
      <c r="N1071" t="s">
        <v>10861</v>
      </c>
      <c r="O1071" t="s">
        <v>3838</v>
      </c>
      <c r="P1071" t="s">
        <v>3839</v>
      </c>
      <c r="Q1071" t="s">
        <v>10862</v>
      </c>
      <c r="R1071" t="s">
        <v>10863</v>
      </c>
    </row>
    <row r="1072" spans="1:18" ht="15.6" x14ac:dyDescent="0.3">
      <c r="A1072" t="s">
        <v>3840</v>
      </c>
      <c r="B1072" t="s">
        <v>3841</v>
      </c>
      <c r="D1072" t="s">
        <v>3634</v>
      </c>
      <c r="E1072" s="2">
        <v>1099</v>
      </c>
      <c r="F1072" s="2">
        <v>2400</v>
      </c>
      <c r="G1072" s="1">
        <v>0.54</v>
      </c>
      <c r="H1072">
        <v>3.8</v>
      </c>
      <c r="J1072" s="4">
        <v>4</v>
      </c>
      <c r="K1072" t="s">
        <v>10864</v>
      </c>
      <c r="L1072" t="s">
        <v>10865</v>
      </c>
      <c r="M1072" t="s">
        <v>10866</v>
      </c>
      <c r="N1072" t="s">
        <v>10867</v>
      </c>
      <c r="O1072" t="s">
        <v>3842</v>
      </c>
      <c r="P1072" t="s">
        <v>3843</v>
      </c>
      <c r="Q1072" t="s">
        <v>10868</v>
      </c>
      <c r="R1072" t="s">
        <v>10869</v>
      </c>
    </row>
    <row r="1073" spans="1:18" ht="15.6" x14ac:dyDescent="0.3">
      <c r="A1073" t="s">
        <v>3844</v>
      </c>
      <c r="B1073" t="s">
        <v>3845</v>
      </c>
      <c r="D1073" t="s">
        <v>3725</v>
      </c>
      <c r="E1073">
        <v>749</v>
      </c>
      <c r="F1073" s="2">
        <v>1299</v>
      </c>
      <c r="G1073" s="1">
        <v>0.42</v>
      </c>
      <c r="H1073">
        <v>4</v>
      </c>
      <c r="J1073" s="4">
        <v>119</v>
      </c>
      <c r="K1073" t="s">
        <v>10870</v>
      </c>
      <c r="L1073" t="s">
        <v>10871</v>
      </c>
      <c r="M1073" t="s">
        <v>10872</v>
      </c>
      <c r="N1073" t="s">
        <v>10873</v>
      </c>
      <c r="O1073" t="s">
        <v>3846</v>
      </c>
      <c r="P1073" t="s">
        <v>3847</v>
      </c>
      <c r="Q1073" t="s">
        <v>10874</v>
      </c>
      <c r="R1073" t="s">
        <v>10875</v>
      </c>
    </row>
    <row r="1074" spans="1:18" ht="15.6" x14ac:dyDescent="0.3">
      <c r="A1074" t="s">
        <v>3848</v>
      </c>
      <c r="B1074" t="s">
        <v>3849</v>
      </c>
      <c r="D1074" t="s">
        <v>3850</v>
      </c>
      <c r="E1074" s="2">
        <v>1299</v>
      </c>
      <c r="F1074" s="2">
        <v>1299</v>
      </c>
      <c r="G1074" s="1">
        <v>0</v>
      </c>
      <c r="H1074">
        <v>4.2</v>
      </c>
      <c r="J1074" s="4">
        <v>40106</v>
      </c>
      <c r="K1074" t="s">
        <v>10876</v>
      </c>
      <c r="L1074" t="s">
        <v>10877</v>
      </c>
      <c r="M1074" t="s">
        <v>10878</v>
      </c>
      <c r="N1074" t="s">
        <v>10879</v>
      </c>
      <c r="O1074" t="s">
        <v>3851</v>
      </c>
      <c r="P1074" t="s">
        <v>3852</v>
      </c>
      <c r="Q1074" t="s">
        <v>10880</v>
      </c>
      <c r="R1074" t="s">
        <v>10881</v>
      </c>
    </row>
    <row r="1075" spans="1:18" ht="15.6" x14ac:dyDescent="0.3">
      <c r="A1075" t="s">
        <v>3853</v>
      </c>
      <c r="B1075" t="s">
        <v>3854</v>
      </c>
      <c r="D1075" t="s">
        <v>3697</v>
      </c>
      <c r="E1075">
        <v>549</v>
      </c>
      <c r="F1075" s="2">
        <v>1090</v>
      </c>
      <c r="G1075" s="1">
        <v>0.5</v>
      </c>
      <c r="H1075">
        <v>4.2</v>
      </c>
      <c r="J1075" s="4">
        <v>13029</v>
      </c>
      <c r="K1075" t="s">
        <v>10882</v>
      </c>
      <c r="L1075" t="s">
        <v>10883</v>
      </c>
      <c r="M1075" t="s">
        <v>10884</v>
      </c>
      <c r="N1075" t="s">
        <v>10885</v>
      </c>
      <c r="O1075" t="s">
        <v>3855</v>
      </c>
      <c r="P1075" t="s">
        <v>3856</v>
      </c>
      <c r="Q1075" t="s">
        <v>10886</v>
      </c>
      <c r="R1075" t="s">
        <v>10887</v>
      </c>
    </row>
    <row r="1076" spans="1:18" ht="15.6" x14ac:dyDescent="0.3">
      <c r="A1076" t="s">
        <v>3857</v>
      </c>
      <c r="B1076" t="s">
        <v>3858</v>
      </c>
      <c r="D1076" t="s">
        <v>3639</v>
      </c>
      <c r="E1076">
        <v>899</v>
      </c>
      <c r="F1076" s="2">
        <v>2000</v>
      </c>
      <c r="G1076" s="1">
        <v>0.55000000000000004</v>
      </c>
      <c r="H1076">
        <v>3.6</v>
      </c>
      <c r="J1076" s="4">
        <v>291</v>
      </c>
      <c r="K1076" t="s">
        <v>10888</v>
      </c>
      <c r="L1076" t="s">
        <v>10889</v>
      </c>
      <c r="M1076" t="s">
        <v>10890</v>
      </c>
      <c r="N1076" t="s">
        <v>10891</v>
      </c>
      <c r="O1076" t="s">
        <v>3859</v>
      </c>
      <c r="P1076" t="s">
        <v>3860</v>
      </c>
      <c r="Q1076" t="s">
        <v>10892</v>
      </c>
      <c r="R1076" t="s">
        <v>10893</v>
      </c>
    </row>
    <row r="1077" spans="1:18" ht="15.6" x14ac:dyDescent="0.3">
      <c r="A1077" t="s">
        <v>3861</v>
      </c>
      <c r="B1077" t="s">
        <v>3862</v>
      </c>
      <c r="D1077" t="s">
        <v>3697</v>
      </c>
      <c r="E1077" s="2">
        <v>1321</v>
      </c>
      <c r="F1077" s="2">
        <v>1545</v>
      </c>
      <c r="G1077" s="1">
        <v>0.14000000000000001</v>
      </c>
      <c r="H1077">
        <v>4.3</v>
      </c>
      <c r="J1077" s="4">
        <v>15453</v>
      </c>
      <c r="K1077" t="s">
        <v>10894</v>
      </c>
      <c r="L1077" t="s">
        <v>10895</v>
      </c>
      <c r="M1077" t="s">
        <v>10896</v>
      </c>
      <c r="N1077" t="s">
        <v>10897</v>
      </c>
      <c r="O1077" t="s">
        <v>3863</v>
      </c>
      <c r="P1077" t="s">
        <v>3864</v>
      </c>
      <c r="Q1077" t="s">
        <v>10898</v>
      </c>
      <c r="R1077" t="s">
        <v>10899</v>
      </c>
    </row>
    <row r="1078" spans="1:18" ht="15.6" x14ac:dyDescent="0.3">
      <c r="A1078" t="s">
        <v>3865</v>
      </c>
      <c r="B1078" t="s">
        <v>3866</v>
      </c>
      <c r="D1078" t="s">
        <v>3644</v>
      </c>
      <c r="E1078" s="2">
        <v>1099</v>
      </c>
      <c r="F1078" s="2">
        <v>1999</v>
      </c>
      <c r="G1078" s="1">
        <v>0.45</v>
      </c>
      <c r="H1078">
        <v>4</v>
      </c>
      <c r="J1078" s="4">
        <v>604</v>
      </c>
      <c r="K1078" t="s">
        <v>10900</v>
      </c>
      <c r="L1078" t="s">
        <v>10901</v>
      </c>
      <c r="M1078" t="s">
        <v>10902</v>
      </c>
      <c r="N1078" t="s">
        <v>10903</v>
      </c>
      <c r="O1078" t="s">
        <v>3867</v>
      </c>
      <c r="P1078" t="s">
        <v>3868</v>
      </c>
      <c r="Q1078" t="s">
        <v>10904</v>
      </c>
      <c r="R1078" t="s">
        <v>10905</v>
      </c>
    </row>
    <row r="1079" spans="1:18" ht="15.6" x14ac:dyDescent="0.3">
      <c r="A1079" t="s">
        <v>3869</v>
      </c>
      <c r="B1079" t="s">
        <v>3870</v>
      </c>
      <c r="D1079" t="s">
        <v>3697</v>
      </c>
      <c r="E1079">
        <v>775</v>
      </c>
      <c r="F1079">
        <v>875</v>
      </c>
      <c r="G1079" s="1">
        <v>0.11</v>
      </c>
      <c r="H1079">
        <v>4.2</v>
      </c>
      <c r="J1079" s="4">
        <v>46647</v>
      </c>
      <c r="K1079" t="s">
        <v>10906</v>
      </c>
      <c r="L1079" t="s">
        <v>10907</v>
      </c>
      <c r="M1079" t="s">
        <v>10908</v>
      </c>
      <c r="N1079" t="s">
        <v>10909</v>
      </c>
      <c r="O1079" t="s">
        <v>3871</v>
      </c>
      <c r="P1079" t="s">
        <v>3872</v>
      </c>
      <c r="Q1079" t="s">
        <v>10910</v>
      </c>
      <c r="R1079" t="s">
        <v>10911</v>
      </c>
    </row>
    <row r="1080" spans="1:18" ht="15.6" x14ac:dyDescent="0.3">
      <c r="A1080" t="s">
        <v>3873</v>
      </c>
      <c r="B1080" t="s">
        <v>3874</v>
      </c>
      <c r="D1080" t="s">
        <v>3730</v>
      </c>
      <c r="E1080" s="2">
        <v>6299</v>
      </c>
      <c r="F1080" s="2">
        <v>15270</v>
      </c>
      <c r="G1080" s="1">
        <v>0.59</v>
      </c>
      <c r="H1080">
        <v>4.0999999999999996</v>
      </c>
      <c r="J1080" s="4">
        <v>3233</v>
      </c>
      <c r="K1080" t="s">
        <v>10912</v>
      </c>
      <c r="L1080" t="s">
        <v>10913</v>
      </c>
      <c r="M1080" t="s">
        <v>10914</v>
      </c>
      <c r="N1080" t="s">
        <v>10915</v>
      </c>
      <c r="O1080" t="s">
        <v>3875</v>
      </c>
      <c r="P1080" t="s">
        <v>3876</v>
      </c>
      <c r="Q1080" t="s">
        <v>10916</v>
      </c>
      <c r="R1080" t="s">
        <v>10917</v>
      </c>
    </row>
    <row r="1081" spans="1:18" ht="15.6" x14ac:dyDescent="0.3">
      <c r="A1081" t="s">
        <v>3877</v>
      </c>
      <c r="B1081" t="s">
        <v>3878</v>
      </c>
      <c r="D1081" t="s">
        <v>3782</v>
      </c>
      <c r="E1081" s="2">
        <v>3190</v>
      </c>
      <c r="F1081" s="2">
        <v>4195</v>
      </c>
      <c r="G1081" s="1">
        <v>0.24</v>
      </c>
      <c r="H1081">
        <v>4</v>
      </c>
      <c r="J1081" s="4">
        <v>1282</v>
      </c>
      <c r="K1081" t="s">
        <v>10918</v>
      </c>
      <c r="L1081" t="s">
        <v>10919</v>
      </c>
      <c r="M1081" t="s">
        <v>10920</v>
      </c>
      <c r="N1081" t="s">
        <v>10921</v>
      </c>
      <c r="O1081" t="s">
        <v>3879</v>
      </c>
      <c r="P1081" t="s">
        <v>3880</v>
      </c>
      <c r="Q1081" t="s">
        <v>10922</v>
      </c>
      <c r="R1081" t="s">
        <v>10923</v>
      </c>
    </row>
    <row r="1082" spans="1:18" ht="15.6" x14ac:dyDescent="0.3">
      <c r="A1082" t="s">
        <v>3881</v>
      </c>
      <c r="B1082" t="s">
        <v>3882</v>
      </c>
      <c r="D1082" t="s">
        <v>3634</v>
      </c>
      <c r="E1082">
        <v>799</v>
      </c>
      <c r="F1082" s="2">
        <v>1989</v>
      </c>
      <c r="G1082" s="1">
        <v>0.6</v>
      </c>
      <c r="H1082">
        <v>4.3</v>
      </c>
      <c r="J1082" s="4">
        <v>70</v>
      </c>
      <c r="K1082" t="s">
        <v>10924</v>
      </c>
      <c r="L1082" t="s">
        <v>10925</v>
      </c>
      <c r="M1082" t="s">
        <v>10926</v>
      </c>
      <c r="N1082" t="s">
        <v>10927</v>
      </c>
      <c r="O1082" t="s">
        <v>3883</v>
      </c>
      <c r="P1082" t="s">
        <v>3884</v>
      </c>
      <c r="Q1082" t="s">
        <v>10928</v>
      </c>
      <c r="R1082" t="s">
        <v>10929</v>
      </c>
    </row>
    <row r="1083" spans="1:18" ht="15.6" x14ac:dyDescent="0.3">
      <c r="A1083" t="s">
        <v>3885</v>
      </c>
      <c r="B1083" t="s">
        <v>3886</v>
      </c>
      <c r="D1083" t="s">
        <v>3799</v>
      </c>
      <c r="E1083" s="2">
        <v>2699</v>
      </c>
      <c r="F1083" s="2">
        <v>5000</v>
      </c>
      <c r="G1083" s="1">
        <v>0.46</v>
      </c>
      <c r="H1083">
        <v>4</v>
      </c>
      <c r="J1083" s="4">
        <v>26164</v>
      </c>
      <c r="K1083" t="s">
        <v>10930</v>
      </c>
      <c r="L1083" t="s">
        <v>10931</v>
      </c>
      <c r="M1083" t="s">
        <v>10932</v>
      </c>
      <c r="N1083" t="s">
        <v>10933</v>
      </c>
      <c r="O1083" t="s">
        <v>3887</v>
      </c>
      <c r="P1083" t="s">
        <v>3888</v>
      </c>
      <c r="Q1083" t="s">
        <v>10934</v>
      </c>
      <c r="R1083" t="s">
        <v>10935</v>
      </c>
    </row>
    <row r="1084" spans="1:18" ht="15.6" x14ac:dyDescent="0.3">
      <c r="A1084" t="s">
        <v>3889</v>
      </c>
      <c r="B1084" t="s">
        <v>3890</v>
      </c>
      <c r="D1084" t="s">
        <v>3697</v>
      </c>
      <c r="E1084">
        <v>599</v>
      </c>
      <c r="F1084">
        <v>990</v>
      </c>
      <c r="G1084" s="1">
        <v>0.39</v>
      </c>
      <c r="H1084">
        <v>3.9</v>
      </c>
      <c r="J1084" s="4">
        <v>16166</v>
      </c>
      <c r="K1084" t="s">
        <v>10936</v>
      </c>
      <c r="L1084" t="s">
        <v>10937</v>
      </c>
      <c r="M1084" t="s">
        <v>10938</v>
      </c>
      <c r="N1084" t="s">
        <v>10939</v>
      </c>
      <c r="O1084" t="s">
        <v>3891</v>
      </c>
      <c r="P1084" t="s">
        <v>3892</v>
      </c>
      <c r="Q1084" t="s">
        <v>10940</v>
      </c>
      <c r="R1084" t="s">
        <v>10941</v>
      </c>
    </row>
    <row r="1085" spans="1:18" ht="15.6" x14ac:dyDescent="0.3">
      <c r="A1085" t="s">
        <v>3893</v>
      </c>
      <c r="B1085" t="s">
        <v>3894</v>
      </c>
      <c r="D1085" t="s">
        <v>3725</v>
      </c>
      <c r="E1085">
        <v>749</v>
      </c>
      <c r="F1085" s="2">
        <v>1111</v>
      </c>
      <c r="G1085" s="1">
        <v>0.33</v>
      </c>
      <c r="H1085">
        <v>4.2</v>
      </c>
      <c r="J1085" s="4">
        <v>35693</v>
      </c>
      <c r="K1085" t="s">
        <v>10942</v>
      </c>
      <c r="L1085" t="s">
        <v>10943</v>
      </c>
      <c r="M1085" t="s">
        <v>10944</v>
      </c>
      <c r="N1085" t="s">
        <v>10945</v>
      </c>
      <c r="O1085" t="s">
        <v>3895</v>
      </c>
      <c r="P1085" t="s">
        <v>3896</v>
      </c>
      <c r="Q1085" t="s">
        <v>10946</v>
      </c>
      <c r="R1085" t="s">
        <v>10947</v>
      </c>
    </row>
    <row r="1086" spans="1:18" ht="15.6" x14ac:dyDescent="0.3">
      <c r="A1086" t="s">
        <v>3897</v>
      </c>
      <c r="B1086" t="s">
        <v>3898</v>
      </c>
      <c r="D1086" t="s">
        <v>3730</v>
      </c>
      <c r="E1086" s="2">
        <v>6199</v>
      </c>
      <c r="F1086" s="2">
        <v>10400</v>
      </c>
      <c r="G1086" s="1">
        <v>0.4</v>
      </c>
      <c r="H1086">
        <v>4.0999999999999996</v>
      </c>
      <c r="J1086" s="4">
        <v>14391</v>
      </c>
      <c r="K1086" t="s">
        <v>10948</v>
      </c>
      <c r="L1086" t="s">
        <v>10949</v>
      </c>
      <c r="M1086" t="s">
        <v>10950</v>
      </c>
      <c r="N1086" t="s">
        <v>10951</v>
      </c>
      <c r="O1086" t="s">
        <v>3899</v>
      </c>
      <c r="P1086" t="s">
        <v>3900</v>
      </c>
      <c r="Q1086" t="s">
        <v>10952</v>
      </c>
      <c r="R1086" t="s">
        <v>10953</v>
      </c>
    </row>
    <row r="1087" spans="1:18" ht="15.6" x14ac:dyDescent="0.3">
      <c r="A1087" t="s">
        <v>3901</v>
      </c>
      <c r="B1087" t="s">
        <v>3902</v>
      </c>
      <c r="D1087" t="s">
        <v>3903</v>
      </c>
      <c r="E1087" s="2">
        <v>1819</v>
      </c>
      <c r="F1087" s="2">
        <v>2490</v>
      </c>
      <c r="G1087" s="1">
        <v>0.27</v>
      </c>
      <c r="H1087">
        <v>4.4000000000000004</v>
      </c>
      <c r="J1087" s="4">
        <v>7946</v>
      </c>
      <c r="K1087" t="s">
        <v>10954</v>
      </c>
      <c r="L1087" t="s">
        <v>10955</v>
      </c>
      <c r="M1087" t="s">
        <v>10956</v>
      </c>
      <c r="N1087" t="s">
        <v>10957</v>
      </c>
      <c r="O1087" t="s">
        <v>3904</v>
      </c>
      <c r="P1087" t="s">
        <v>3905</v>
      </c>
      <c r="Q1087" t="s">
        <v>10958</v>
      </c>
      <c r="R1087" t="s">
        <v>10959</v>
      </c>
    </row>
    <row r="1088" spans="1:18" ht="15.6" x14ac:dyDescent="0.3">
      <c r="A1088" t="s">
        <v>3906</v>
      </c>
      <c r="B1088" t="s">
        <v>3907</v>
      </c>
      <c r="D1088" t="s">
        <v>3725</v>
      </c>
      <c r="E1088" s="2">
        <v>1199</v>
      </c>
      <c r="F1088" s="2">
        <v>1900</v>
      </c>
      <c r="G1088" s="1">
        <v>0.37</v>
      </c>
      <c r="H1088">
        <v>4</v>
      </c>
      <c r="J1088" s="4">
        <v>1765</v>
      </c>
      <c r="K1088" t="s">
        <v>10960</v>
      </c>
      <c r="L1088" t="s">
        <v>10961</v>
      </c>
      <c r="M1088" t="s">
        <v>10962</v>
      </c>
      <c r="N1088" t="s">
        <v>10963</v>
      </c>
      <c r="O1088" t="s">
        <v>3908</v>
      </c>
      <c r="P1088" t="s">
        <v>3909</v>
      </c>
      <c r="Q1088" t="s">
        <v>10964</v>
      </c>
      <c r="R1088" t="s">
        <v>10965</v>
      </c>
    </row>
    <row r="1089" spans="1:18" ht="15.6" x14ac:dyDescent="0.3">
      <c r="A1089" t="s">
        <v>3910</v>
      </c>
      <c r="B1089" t="s">
        <v>3911</v>
      </c>
      <c r="D1089" t="s">
        <v>3702</v>
      </c>
      <c r="E1089" s="2">
        <v>3249</v>
      </c>
      <c r="F1089" s="2">
        <v>6295</v>
      </c>
      <c r="G1089" s="1">
        <v>0.48</v>
      </c>
      <c r="H1089">
        <v>3.8</v>
      </c>
      <c r="J1089" s="4">
        <v>14062</v>
      </c>
      <c r="K1089" t="s">
        <v>10966</v>
      </c>
      <c r="L1089" t="s">
        <v>10967</v>
      </c>
      <c r="M1089" t="s">
        <v>10968</v>
      </c>
      <c r="N1089" t="s">
        <v>10969</v>
      </c>
      <c r="O1089" t="s">
        <v>3912</v>
      </c>
      <c r="P1089" t="s">
        <v>3913</v>
      </c>
      <c r="Q1089" t="s">
        <v>10970</v>
      </c>
      <c r="R1089" t="s">
        <v>10971</v>
      </c>
    </row>
    <row r="1090" spans="1:18" ht="15.6" x14ac:dyDescent="0.3">
      <c r="A1090" t="s">
        <v>3914</v>
      </c>
      <c r="B1090" t="s">
        <v>3915</v>
      </c>
      <c r="D1090" t="s">
        <v>3837</v>
      </c>
      <c r="E1090">
        <v>349</v>
      </c>
      <c r="F1090">
        <v>999</v>
      </c>
      <c r="G1090" s="1">
        <v>0.65</v>
      </c>
      <c r="H1090">
        <v>4</v>
      </c>
      <c r="J1090" s="4">
        <v>15646</v>
      </c>
      <c r="K1090" t="s">
        <v>10972</v>
      </c>
      <c r="L1090" t="s">
        <v>10973</v>
      </c>
      <c r="M1090" t="s">
        <v>10974</v>
      </c>
      <c r="N1090" t="s">
        <v>10975</v>
      </c>
      <c r="O1090" t="s">
        <v>3916</v>
      </c>
      <c r="P1090" t="s">
        <v>3917</v>
      </c>
      <c r="Q1090" t="s">
        <v>10976</v>
      </c>
      <c r="R1090" t="s">
        <v>10977</v>
      </c>
    </row>
    <row r="1091" spans="1:18" ht="15.6" x14ac:dyDescent="0.3">
      <c r="A1091" t="s">
        <v>3918</v>
      </c>
      <c r="B1091" t="s">
        <v>3919</v>
      </c>
      <c r="D1091" t="s">
        <v>3639</v>
      </c>
      <c r="E1091" s="2">
        <v>1049</v>
      </c>
      <c r="F1091" s="2">
        <v>1699</v>
      </c>
      <c r="G1091" s="1">
        <v>0.38</v>
      </c>
      <c r="H1091">
        <v>3.1</v>
      </c>
      <c r="J1091" s="4">
        <v>111</v>
      </c>
      <c r="K1091" t="s">
        <v>10978</v>
      </c>
      <c r="L1091" t="s">
        <v>10979</v>
      </c>
      <c r="M1091" t="s">
        <v>10980</v>
      </c>
      <c r="N1091" t="s">
        <v>10981</v>
      </c>
      <c r="O1091" t="s">
        <v>3920</v>
      </c>
      <c r="P1091" t="s">
        <v>3921</v>
      </c>
      <c r="Q1091" t="s">
        <v>10982</v>
      </c>
      <c r="R1091" t="s">
        <v>10983</v>
      </c>
    </row>
    <row r="1092" spans="1:18" ht="15.6" x14ac:dyDescent="0.3">
      <c r="A1092" t="s">
        <v>3922</v>
      </c>
      <c r="B1092" t="s">
        <v>3923</v>
      </c>
      <c r="D1092" t="s">
        <v>3924</v>
      </c>
      <c r="E1092">
        <v>799</v>
      </c>
      <c r="F1092" s="2">
        <v>1500</v>
      </c>
      <c r="G1092" s="1">
        <v>0.47</v>
      </c>
      <c r="H1092">
        <v>4.3</v>
      </c>
      <c r="J1092" s="4">
        <v>9695</v>
      </c>
      <c r="K1092" t="s">
        <v>10984</v>
      </c>
      <c r="L1092" t="s">
        <v>10985</v>
      </c>
      <c r="M1092" t="s">
        <v>10986</v>
      </c>
      <c r="N1092" t="s">
        <v>10987</v>
      </c>
      <c r="O1092" t="s">
        <v>3925</v>
      </c>
      <c r="P1092" t="s">
        <v>3926</v>
      </c>
      <c r="Q1092" t="s">
        <v>10988</v>
      </c>
      <c r="R1092" t="s">
        <v>10989</v>
      </c>
    </row>
    <row r="1093" spans="1:18" ht="15.6" x14ac:dyDescent="0.3">
      <c r="A1093" t="s">
        <v>3927</v>
      </c>
      <c r="B1093" t="s">
        <v>3928</v>
      </c>
      <c r="D1093" t="s">
        <v>3730</v>
      </c>
      <c r="E1093" s="2">
        <v>4999</v>
      </c>
      <c r="F1093" s="2">
        <v>9650</v>
      </c>
      <c r="G1093" s="1">
        <v>0.48</v>
      </c>
      <c r="H1093">
        <v>4.2</v>
      </c>
      <c r="J1093" s="4">
        <v>1772</v>
      </c>
      <c r="K1093" t="s">
        <v>10990</v>
      </c>
      <c r="L1093" t="s">
        <v>10991</v>
      </c>
      <c r="M1093" t="s">
        <v>10992</v>
      </c>
      <c r="N1093" t="s">
        <v>10993</v>
      </c>
      <c r="O1093" t="s">
        <v>3929</v>
      </c>
      <c r="P1093" t="s">
        <v>3930</v>
      </c>
      <c r="Q1093" t="s">
        <v>10994</v>
      </c>
      <c r="R1093" t="s">
        <v>10995</v>
      </c>
    </row>
    <row r="1094" spans="1:18" ht="15.6" x14ac:dyDescent="0.3">
      <c r="A1094" t="s">
        <v>3931</v>
      </c>
      <c r="B1094" t="s">
        <v>3932</v>
      </c>
      <c r="D1094" t="s">
        <v>3702</v>
      </c>
      <c r="E1094" s="2">
        <v>6999</v>
      </c>
      <c r="F1094" s="2">
        <v>10590</v>
      </c>
      <c r="G1094" s="1">
        <v>0.34</v>
      </c>
      <c r="H1094">
        <v>4.4000000000000004</v>
      </c>
      <c r="J1094" s="4">
        <v>11499</v>
      </c>
      <c r="K1094" t="s">
        <v>10996</v>
      </c>
      <c r="L1094" t="s">
        <v>10997</v>
      </c>
      <c r="M1094" t="s">
        <v>10998</v>
      </c>
      <c r="N1094" t="s">
        <v>10999</v>
      </c>
      <c r="O1094" t="s">
        <v>3933</v>
      </c>
      <c r="P1094" t="s">
        <v>3934</v>
      </c>
      <c r="Q1094" t="s">
        <v>11000</v>
      </c>
      <c r="R1094" t="s">
        <v>11001</v>
      </c>
    </row>
    <row r="1095" spans="1:18" ht="15.6" x14ac:dyDescent="0.3">
      <c r="A1095" t="s">
        <v>3935</v>
      </c>
      <c r="B1095" t="s">
        <v>3936</v>
      </c>
      <c r="D1095" t="s">
        <v>3649</v>
      </c>
      <c r="E1095">
        <v>799</v>
      </c>
      <c r="F1095" s="2">
        <v>1999</v>
      </c>
      <c r="G1095" s="1">
        <v>0.6</v>
      </c>
      <c r="H1095">
        <v>4.0999999999999996</v>
      </c>
      <c r="J1095" s="4">
        <v>2162</v>
      </c>
      <c r="K1095" t="s">
        <v>11002</v>
      </c>
      <c r="L1095" t="s">
        <v>11003</v>
      </c>
      <c r="M1095" t="s">
        <v>11004</v>
      </c>
      <c r="N1095" t="s">
        <v>11005</v>
      </c>
      <c r="O1095" t="s">
        <v>3937</v>
      </c>
      <c r="P1095" t="s">
        <v>3938</v>
      </c>
      <c r="Q1095" t="s">
        <v>11006</v>
      </c>
      <c r="R1095" t="s">
        <v>11007</v>
      </c>
    </row>
    <row r="1096" spans="1:18" ht="15.6" x14ac:dyDescent="0.3">
      <c r="A1096" t="s">
        <v>3939</v>
      </c>
      <c r="B1096" t="s">
        <v>3940</v>
      </c>
      <c r="D1096" t="s">
        <v>3941</v>
      </c>
      <c r="E1096">
        <v>89</v>
      </c>
      <c r="F1096">
        <v>89</v>
      </c>
      <c r="G1096" s="1">
        <v>0</v>
      </c>
      <c r="H1096">
        <v>4.2</v>
      </c>
      <c r="J1096" s="4">
        <v>19621</v>
      </c>
      <c r="K1096" t="s">
        <v>11008</v>
      </c>
      <c r="L1096" t="s">
        <v>11009</v>
      </c>
      <c r="M1096" t="s">
        <v>11010</v>
      </c>
      <c r="N1096" t="s">
        <v>11011</v>
      </c>
      <c r="O1096" t="s">
        <v>3942</v>
      </c>
      <c r="P1096" t="s">
        <v>3943</v>
      </c>
      <c r="Q1096" t="s">
        <v>11012</v>
      </c>
      <c r="R1096" t="s">
        <v>11013</v>
      </c>
    </row>
    <row r="1097" spans="1:18" ht="15.6" x14ac:dyDescent="0.3">
      <c r="A1097" t="s">
        <v>3944</v>
      </c>
      <c r="B1097" t="s">
        <v>3945</v>
      </c>
      <c r="D1097" t="s">
        <v>3946</v>
      </c>
      <c r="E1097" s="2">
        <v>1400</v>
      </c>
      <c r="F1097" s="2">
        <v>2485</v>
      </c>
      <c r="G1097" s="1">
        <v>0.44</v>
      </c>
      <c r="H1097">
        <v>4.0999999999999996</v>
      </c>
      <c r="J1097" s="4">
        <v>19998</v>
      </c>
      <c r="K1097" t="s">
        <v>11014</v>
      </c>
      <c r="L1097" t="s">
        <v>11015</v>
      </c>
      <c r="M1097" t="s">
        <v>11016</v>
      </c>
      <c r="N1097" t="s">
        <v>11017</v>
      </c>
      <c r="O1097" t="s">
        <v>3947</v>
      </c>
      <c r="P1097" t="s">
        <v>3948</v>
      </c>
      <c r="Q1097" t="s">
        <v>11018</v>
      </c>
      <c r="R1097" t="s">
        <v>11019</v>
      </c>
    </row>
    <row r="1098" spans="1:18" ht="15.6" x14ac:dyDescent="0.3">
      <c r="A1098" t="s">
        <v>3949</v>
      </c>
      <c r="B1098" t="s">
        <v>3950</v>
      </c>
      <c r="D1098" t="s">
        <v>3777</v>
      </c>
      <c r="E1098">
        <v>355</v>
      </c>
      <c r="F1098">
        <v>899</v>
      </c>
      <c r="G1098" s="1">
        <v>0.61</v>
      </c>
      <c r="H1098">
        <v>4.0999999999999996</v>
      </c>
      <c r="J1098" s="4">
        <v>1051</v>
      </c>
      <c r="K1098" t="s">
        <v>11020</v>
      </c>
      <c r="L1098" t="s">
        <v>11021</v>
      </c>
      <c r="M1098" t="s">
        <v>11022</v>
      </c>
      <c r="N1098" t="s">
        <v>11023</v>
      </c>
      <c r="O1098" t="s">
        <v>3951</v>
      </c>
      <c r="P1098" t="s">
        <v>3952</v>
      </c>
      <c r="Q1098" t="s">
        <v>11024</v>
      </c>
      <c r="R1098" t="s">
        <v>11025</v>
      </c>
    </row>
    <row r="1099" spans="1:18" ht="15.6" x14ac:dyDescent="0.3">
      <c r="A1099" t="s">
        <v>3953</v>
      </c>
      <c r="B1099" t="s">
        <v>3954</v>
      </c>
      <c r="D1099" t="s">
        <v>3634</v>
      </c>
      <c r="E1099" s="2">
        <v>2169</v>
      </c>
      <c r="F1099" s="2">
        <v>3279</v>
      </c>
      <c r="G1099" s="1">
        <v>0.34</v>
      </c>
      <c r="H1099">
        <v>4.0999999999999996</v>
      </c>
      <c r="J1099" s="4">
        <v>1716</v>
      </c>
      <c r="K1099" t="s">
        <v>11026</v>
      </c>
      <c r="L1099" t="s">
        <v>11027</v>
      </c>
      <c r="M1099" t="s">
        <v>11028</v>
      </c>
      <c r="N1099" t="s">
        <v>11029</v>
      </c>
      <c r="O1099" t="s">
        <v>3955</v>
      </c>
      <c r="P1099" t="s">
        <v>3956</v>
      </c>
      <c r="Q1099" t="s">
        <v>11030</v>
      </c>
      <c r="R1099" t="s">
        <v>11031</v>
      </c>
    </row>
    <row r="1100" spans="1:18" ht="15.6" x14ac:dyDescent="0.3">
      <c r="A1100" t="s">
        <v>3957</v>
      </c>
      <c r="B1100" t="s">
        <v>3958</v>
      </c>
      <c r="D1100" t="s">
        <v>3959</v>
      </c>
      <c r="E1100" s="2">
        <v>2799</v>
      </c>
      <c r="F1100" s="2">
        <v>3799</v>
      </c>
      <c r="G1100" s="1">
        <v>0.26</v>
      </c>
      <c r="H1100">
        <v>3.9</v>
      </c>
      <c r="J1100" s="4">
        <v>32931</v>
      </c>
      <c r="K1100" t="s">
        <v>11032</v>
      </c>
      <c r="L1100" t="s">
        <v>11033</v>
      </c>
      <c r="M1100" t="s">
        <v>11034</v>
      </c>
      <c r="N1100" t="s">
        <v>11035</v>
      </c>
      <c r="O1100" t="s">
        <v>3960</v>
      </c>
      <c r="P1100" t="s">
        <v>3961</v>
      </c>
      <c r="Q1100" t="s">
        <v>11036</v>
      </c>
      <c r="R1100" t="s">
        <v>11037</v>
      </c>
    </row>
    <row r="1101" spans="1:18" ht="15.6" x14ac:dyDescent="0.3">
      <c r="A1101" t="s">
        <v>3962</v>
      </c>
      <c r="B1101" t="s">
        <v>3963</v>
      </c>
      <c r="D1101" t="s">
        <v>3629</v>
      </c>
      <c r="E1101">
        <v>899</v>
      </c>
      <c r="F1101" s="2">
        <v>1249</v>
      </c>
      <c r="G1101" s="1">
        <v>0.28000000000000003</v>
      </c>
      <c r="H1101">
        <v>3.9</v>
      </c>
      <c r="J1101" s="4">
        <v>17424</v>
      </c>
      <c r="K1101" t="s">
        <v>11038</v>
      </c>
      <c r="L1101" t="s">
        <v>11039</v>
      </c>
      <c r="M1101" t="s">
        <v>11040</v>
      </c>
      <c r="N1101" t="s">
        <v>11041</v>
      </c>
      <c r="O1101" t="s">
        <v>3964</v>
      </c>
      <c r="P1101" t="s">
        <v>3965</v>
      </c>
      <c r="Q1101" t="s">
        <v>11042</v>
      </c>
      <c r="R1101" t="s">
        <v>11043</v>
      </c>
    </row>
    <row r="1102" spans="1:18" ht="15.6" x14ac:dyDescent="0.3">
      <c r="A1102" t="s">
        <v>3966</v>
      </c>
      <c r="B1102" t="s">
        <v>3967</v>
      </c>
      <c r="D1102" t="s">
        <v>3712</v>
      </c>
      <c r="E1102" s="2">
        <v>2499</v>
      </c>
      <c r="F1102" s="2">
        <v>5000</v>
      </c>
      <c r="G1102" s="1">
        <v>0.5</v>
      </c>
      <c r="H1102">
        <v>3.8</v>
      </c>
      <c r="J1102" s="4">
        <v>1889</v>
      </c>
      <c r="K1102" t="s">
        <v>11044</v>
      </c>
      <c r="L1102" t="s">
        <v>11045</v>
      </c>
      <c r="M1102" t="s">
        <v>11046</v>
      </c>
      <c r="N1102" t="s">
        <v>11047</v>
      </c>
      <c r="O1102" t="s">
        <v>3968</v>
      </c>
      <c r="P1102" t="s">
        <v>3969</v>
      </c>
      <c r="Q1102" t="s">
        <v>11048</v>
      </c>
      <c r="R1102" t="s">
        <v>11049</v>
      </c>
    </row>
    <row r="1103" spans="1:18" ht="15.6" x14ac:dyDescent="0.3">
      <c r="A1103" t="s">
        <v>3970</v>
      </c>
      <c r="B1103" t="s">
        <v>3971</v>
      </c>
      <c r="D1103" t="s">
        <v>3707</v>
      </c>
      <c r="E1103" s="2">
        <v>3599</v>
      </c>
      <c r="F1103" s="2">
        <v>7299</v>
      </c>
      <c r="G1103" s="1">
        <v>0.51</v>
      </c>
      <c r="H1103">
        <v>4</v>
      </c>
      <c r="J1103" s="4">
        <v>10324</v>
      </c>
      <c r="K1103" t="s">
        <v>11050</v>
      </c>
      <c r="L1103" t="s">
        <v>11051</v>
      </c>
      <c r="M1103" t="s">
        <v>11052</v>
      </c>
      <c r="N1103" t="s">
        <v>11053</v>
      </c>
      <c r="O1103" t="s">
        <v>3972</v>
      </c>
      <c r="P1103" t="s">
        <v>3973</v>
      </c>
      <c r="Q1103" t="s">
        <v>11054</v>
      </c>
      <c r="R1103" t="s">
        <v>11055</v>
      </c>
    </row>
    <row r="1104" spans="1:18" ht="15.6" x14ac:dyDescent="0.3">
      <c r="A1104" t="s">
        <v>3974</v>
      </c>
      <c r="B1104" t="s">
        <v>3975</v>
      </c>
      <c r="D1104" t="s">
        <v>3697</v>
      </c>
      <c r="E1104">
        <v>499</v>
      </c>
      <c r="F1104">
        <v>625</v>
      </c>
      <c r="G1104" s="1">
        <v>0.2</v>
      </c>
      <c r="H1104">
        <v>4.2</v>
      </c>
      <c r="J1104" s="4">
        <v>5355</v>
      </c>
      <c r="K1104" t="s">
        <v>11056</v>
      </c>
      <c r="L1104" t="s">
        <v>11057</v>
      </c>
      <c r="M1104" t="s">
        <v>11058</v>
      </c>
      <c r="N1104" t="s">
        <v>11059</v>
      </c>
      <c r="O1104" t="s">
        <v>3976</v>
      </c>
      <c r="P1104" t="s">
        <v>3977</v>
      </c>
      <c r="Q1104" t="s">
        <v>11060</v>
      </c>
      <c r="R1104" t="s">
        <v>11061</v>
      </c>
    </row>
    <row r="1105" spans="1:18" ht="15.6" x14ac:dyDescent="0.3">
      <c r="A1105" t="s">
        <v>3978</v>
      </c>
      <c r="B1105" t="s">
        <v>3979</v>
      </c>
      <c r="D1105" t="s">
        <v>3759</v>
      </c>
      <c r="E1105">
        <v>653</v>
      </c>
      <c r="F1105" s="2">
        <v>1020</v>
      </c>
      <c r="G1105" s="1">
        <v>0.36</v>
      </c>
      <c r="H1105">
        <v>4.0999999999999996</v>
      </c>
      <c r="J1105" s="4">
        <v>3366</v>
      </c>
      <c r="K1105" t="s">
        <v>11062</v>
      </c>
      <c r="L1105" t="s">
        <v>11063</v>
      </c>
      <c r="M1105" t="s">
        <v>11064</v>
      </c>
      <c r="N1105" t="s">
        <v>11065</v>
      </c>
      <c r="O1105" t="s">
        <v>3980</v>
      </c>
      <c r="P1105" t="s">
        <v>3981</v>
      </c>
      <c r="Q1105" t="s">
        <v>11066</v>
      </c>
      <c r="R1105" t="s">
        <v>11067</v>
      </c>
    </row>
    <row r="1106" spans="1:18" ht="15.6" x14ac:dyDescent="0.3">
      <c r="A1106" t="s">
        <v>3982</v>
      </c>
      <c r="B1106" t="s">
        <v>3983</v>
      </c>
      <c r="D1106" t="s">
        <v>3984</v>
      </c>
      <c r="E1106" s="2">
        <v>4789</v>
      </c>
      <c r="F1106" s="2">
        <v>8990</v>
      </c>
      <c r="G1106" s="1">
        <v>0.47</v>
      </c>
      <c r="H1106">
        <v>4.3</v>
      </c>
      <c r="J1106" s="4">
        <v>1017</v>
      </c>
      <c r="K1106" t="s">
        <v>11068</v>
      </c>
      <c r="L1106" t="s">
        <v>11069</v>
      </c>
      <c r="M1106" t="s">
        <v>11070</v>
      </c>
      <c r="N1106" t="s">
        <v>11071</v>
      </c>
      <c r="O1106" t="s">
        <v>3985</v>
      </c>
      <c r="P1106" t="s">
        <v>3986</v>
      </c>
      <c r="Q1106" t="s">
        <v>11072</v>
      </c>
      <c r="R1106" t="s">
        <v>11073</v>
      </c>
    </row>
    <row r="1107" spans="1:18" ht="15.6" x14ac:dyDescent="0.3">
      <c r="A1107" t="s">
        <v>3987</v>
      </c>
      <c r="B1107" t="s">
        <v>3988</v>
      </c>
      <c r="D1107" t="s">
        <v>3989</v>
      </c>
      <c r="E1107" s="2">
        <v>1409</v>
      </c>
      <c r="F1107" s="2">
        <v>1639</v>
      </c>
      <c r="G1107" s="1">
        <v>0.14000000000000001</v>
      </c>
      <c r="H1107">
        <v>3.7</v>
      </c>
      <c r="J1107" s="4">
        <v>787</v>
      </c>
      <c r="K1107" t="s">
        <v>11074</v>
      </c>
      <c r="L1107" t="s">
        <v>11075</v>
      </c>
      <c r="M1107" t="s">
        <v>11076</v>
      </c>
      <c r="N1107" t="s">
        <v>11077</v>
      </c>
      <c r="O1107" t="s">
        <v>3990</v>
      </c>
      <c r="P1107" t="s">
        <v>3991</v>
      </c>
      <c r="Q1107" t="s">
        <v>11078</v>
      </c>
      <c r="R1107" t="s">
        <v>11079</v>
      </c>
    </row>
    <row r="1108" spans="1:18" ht="15.6" x14ac:dyDescent="0.3">
      <c r="A1108" t="s">
        <v>3992</v>
      </c>
      <c r="B1108" t="s">
        <v>3993</v>
      </c>
      <c r="D1108" t="s">
        <v>3692</v>
      </c>
      <c r="E1108">
        <v>753</v>
      </c>
      <c r="F1108">
        <v>899</v>
      </c>
      <c r="G1108" s="1">
        <v>0.16</v>
      </c>
      <c r="H1108">
        <v>4.2</v>
      </c>
      <c r="J1108" s="4">
        <v>18462</v>
      </c>
      <c r="K1108" t="s">
        <v>11080</v>
      </c>
      <c r="L1108" t="s">
        <v>11081</v>
      </c>
      <c r="M1108" t="s">
        <v>11082</v>
      </c>
      <c r="N1108" t="s">
        <v>11083</v>
      </c>
      <c r="O1108" t="s">
        <v>3994</v>
      </c>
      <c r="P1108" t="s">
        <v>3995</v>
      </c>
      <c r="Q1108" t="s">
        <v>11084</v>
      </c>
      <c r="R1108" t="s">
        <v>11085</v>
      </c>
    </row>
    <row r="1109" spans="1:18" ht="15.6" x14ac:dyDescent="0.3">
      <c r="A1109" t="s">
        <v>3996</v>
      </c>
      <c r="B1109" t="s">
        <v>3997</v>
      </c>
      <c r="D1109" t="s">
        <v>3837</v>
      </c>
      <c r="E1109">
        <v>353</v>
      </c>
      <c r="F1109" s="2">
        <v>1199</v>
      </c>
      <c r="G1109" s="1">
        <v>0.71</v>
      </c>
      <c r="H1109">
        <v>4.3</v>
      </c>
      <c r="J1109" s="4">
        <v>629</v>
      </c>
      <c r="K1109" t="s">
        <v>11086</v>
      </c>
      <c r="L1109" t="s">
        <v>11087</v>
      </c>
      <c r="M1109" t="s">
        <v>11088</v>
      </c>
      <c r="N1109" t="s">
        <v>11089</v>
      </c>
      <c r="O1109" t="s">
        <v>3998</v>
      </c>
      <c r="P1109" t="s">
        <v>3999</v>
      </c>
      <c r="Q1109" t="s">
        <v>11090</v>
      </c>
      <c r="R1109" t="s">
        <v>11091</v>
      </c>
    </row>
    <row r="1110" spans="1:18" ht="15.6" x14ac:dyDescent="0.3">
      <c r="A1110" t="s">
        <v>4000</v>
      </c>
      <c r="B1110" t="s">
        <v>4001</v>
      </c>
      <c r="D1110" t="s">
        <v>3649</v>
      </c>
      <c r="E1110" s="2">
        <v>1099</v>
      </c>
      <c r="F1110" s="2">
        <v>1899</v>
      </c>
      <c r="G1110" s="1">
        <v>0.42</v>
      </c>
      <c r="H1110">
        <v>4.3</v>
      </c>
      <c r="J1110" s="4">
        <v>15276</v>
      </c>
      <c r="K1110" t="s">
        <v>11092</v>
      </c>
      <c r="L1110" t="s">
        <v>11093</v>
      </c>
      <c r="M1110" t="s">
        <v>11094</v>
      </c>
      <c r="N1110" t="s">
        <v>11095</v>
      </c>
      <c r="O1110" t="s">
        <v>4002</v>
      </c>
      <c r="P1110" t="s">
        <v>4003</v>
      </c>
      <c r="Q1110" t="s">
        <v>11096</v>
      </c>
      <c r="R1110" t="s">
        <v>11097</v>
      </c>
    </row>
    <row r="1111" spans="1:18" ht="15.6" x14ac:dyDescent="0.3">
      <c r="A1111" t="s">
        <v>4004</v>
      </c>
      <c r="B1111" t="s">
        <v>4005</v>
      </c>
      <c r="D1111" t="s">
        <v>3772</v>
      </c>
      <c r="E1111" s="2">
        <v>8799</v>
      </c>
      <c r="F1111" s="2">
        <v>11595</v>
      </c>
      <c r="G1111" s="1">
        <v>0.24</v>
      </c>
      <c r="H1111">
        <v>4.4000000000000004</v>
      </c>
      <c r="J1111" s="4">
        <v>2981</v>
      </c>
      <c r="K1111" t="s">
        <v>11098</v>
      </c>
      <c r="L1111" t="s">
        <v>11099</v>
      </c>
      <c r="M1111" t="s">
        <v>11100</v>
      </c>
      <c r="N1111" t="s">
        <v>11101</v>
      </c>
      <c r="O1111" t="s">
        <v>4006</v>
      </c>
      <c r="P1111" t="s">
        <v>4007</v>
      </c>
      <c r="Q1111" t="s">
        <v>11102</v>
      </c>
      <c r="R1111" t="s">
        <v>11103</v>
      </c>
    </row>
    <row r="1112" spans="1:18" ht="15.6" x14ac:dyDescent="0.3">
      <c r="A1112" t="s">
        <v>4008</v>
      </c>
      <c r="B1112" t="s">
        <v>4009</v>
      </c>
      <c r="D1112" t="s">
        <v>3629</v>
      </c>
      <c r="E1112" s="2">
        <v>1345</v>
      </c>
      <c r="F1112" s="2">
        <v>1750</v>
      </c>
      <c r="G1112" s="1">
        <v>0.23</v>
      </c>
      <c r="H1112">
        <v>3.8</v>
      </c>
      <c r="J1112" s="4">
        <v>2466</v>
      </c>
      <c r="K1112" t="s">
        <v>11104</v>
      </c>
      <c r="L1112" t="s">
        <v>11105</v>
      </c>
      <c r="M1112" t="s">
        <v>11106</v>
      </c>
      <c r="N1112" t="s">
        <v>11107</v>
      </c>
      <c r="O1112" t="s">
        <v>4010</v>
      </c>
      <c r="P1112" t="s">
        <v>4011</v>
      </c>
      <c r="Q1112" t="s">
        <v>11108</v>
      </c>
      <c r="R1112" t="s">
        <v>11109</v>
      </c>
    </row>
    <row r="1113" spans="1:18" ht="15.6" x14ac:dyDescent="0.3">
      <c r="A1113" t="s">
        <v>4012</v>
      </c>
      <c r="B1113" t="s">
        <v>4013</v>
      </c>
      <c r="D1113" t="s">
        <v>4014</v>
      </c>
      <c r="E1113" s="2">
        <v>2095</v>
      </c>
      <c r="F1113" s="2">
        <v>2095</v>
      </c>
      <c r="G1113" s="1">
        <v>0</v>
      </c>
      <c r="H1113">
        <v>4.5</v>
      </c>
      <c r="J1113" s="4">
        <v>7949</v>
      </c>
      <c r="K1113" t="s">
        <v>11110</v>
      </c>
      <c r="L1113" t="s">
        <v>11111</v>
      </c>
      <c r="M1113" t="s">
        <v>11112</v>
      </c>
      <c r="N1113" t="s">
        <v>11113</v>
      </c>
      <c r="O1113" t="s">
        <v>4015</v>
      </c>
      <c r="P1113" t="s">
        <v>4016</v>
      </c>
      <c r="Q1113" t="s">
        <v>11114</v>
      </c>
      <c r="R1113" t="s">
        <v>11115</v>
      </c>
    </row>
    <row r="1114" spans="1:18" ht="15.6" x14ac:dyDescent="0.3">
      <c r="A1114" t="s">
        <v>4017</v>
      </c>
      <c r="B1114" t="s">
        <v>4018</v>
      </c>
      <c r="D1114" t="s">
        <v>3634</v>
      </c>
      <c r="E1114" s="2">
        <v>1498</v>
      </c>
      <c r="F1114" s="2">
        <v>2300</v>
      </c>
      <c r="G1114" s="1">
        <v>0.35</v>
      </c>
      <c r="H1114">
        <v>3.8</v>
      </c>
      <c r="J1114" s="4">
        <v>95</v>
      </c>
      <c r="K1114" t="s">
        <v>11116</v>
      </c>
      <c r="L1114" t="s">
        <v>11117</v>
      </c>
      <c r="M1114" t="s">
        <v>11118</v>
      </c>
      <c r="N1114" t="s">
        <v>11119</v>
      </c>
      <c r="O1114" t="s">
        <v>4019</v>
      </c>
      <c r="P1114" t="s">
        <v>4020</v>
      </c>
      <c r="Q1114" t="s">
        <v>11120</v>
      </c>
      <c r="R1114" t="s">
        <v>11121</v>
      </c>
    </row>
    <row r="1115" spans="1:18" ht="15.6" x14ac:dyDescent="0.3">
      <c r="A1115" t="s">
        <v>4021</v>
      </c>
      <c r="B1115" t="s">
        <v>4022</v>
      </c>
      <c r="D1115" t="s">
        <v>4023</v>
      </c>
      <c r="E1115" s="2">
        <v>2199</v>
      </c>
      <c r="F1115" s="2">
        <v>2990</v>
      </c>
      <c r="G1115" s="1">
        <v>0.26</v>
      </c>
      <c r="H1115">
        <v>3.8</v>
      </c>
      <c r="J1115" s="4">
        <v>1558</v>
      </c>
      <c r="K1115" t="s">
        <v>11122</v>
      </c>
      <c r="L1115" t="s">
        <v>11123</v>
      </c>
      <c r="M1115" t="s">
        <v>11124</v>
      </c>
      <c r="N1115" t="s">
        <v>11125</v>
      </c>
      <c r="O1115" t="s">
        <v>4024</v>
      </c>
      <c r="P1115" t="s">
        <v>4025</v>
      </c>
      <c r="Q1115" t="s">
        <v>11126</v>
      </c>
      <c r="R1115" t="s">
        <v>11127</v>
      </c>
    </row>
    <row r="1116" spans="1:18" ht="15.6" x14ac:dyDescent="0.3">
      <c r="A1116" t="s">
        <v>4026</v>
      </c>
      <c r="B1116" t="s">
        <v>4027</v>
      </c>
      <c r="D1116" t="s">
        <v>3702</v>
      </c>
      <c r="E1116" s="2">
        <v>3699</v>
      </c>
      <c r="F1116" s="2">
        <v>4295</v>
      </c>
      <c r="G1116" s="1">
        <v>0.14000000000000001</v>
      </c>
      <c r="H1116">
        <v>4.0999999999999996</v>
      </c>
      <c r="J1116" s="4">
        <v>26543</v>
      </c>
      <c r="K1116" t="s">
        <v>11128</v>
      </c>
      <c r="L1116" t="s">
        <v>11129</v>
      </c>
      <c r="M1116" t="s">
        <v>11130</v>
      </c>
      <c r="N1116" t="s">
        <v>11131</v>
      </c>
      <c r="O1116" t="s">
        <v>4028</v>
      </c>
      <c r="P1116" t="s">
        <v>4029</v>
      </c>
      <c r="Q1116" t="s">
        <v>11132</v>
      </c>
      <c r="R1116" t="s">
        <v>11133</v>
      </c>
    </row>
    <row r="1117" spans="1:18" ht="15.6" x14ac:dyDescent="0.3">
      <c r="A1117" t="s">
        <v>4030</v>
      </c>
      <c r="B1117" t="s">
        <v>4031</v>
      </c>
      <c r="D1117" t="s">
        <v>3777</v>
      </c>
      <c r="E1117">
        <v>177</v>
      </c>
      <c r="F1117">
        <v>199</v>
      </c>
      <c r="G1117" s="1">
        <v>0.11</v>
      </c>
      <c r="H1117">
        <v>4.0999999999999996</v>
      </c>
      <c r="J1117" s="4">
        <v>3688</v>
      </c>
      <c r="K1117" t="s">
        <v>11134</v>
      </c>
      <c r="L1117" t="s">
        <v>11135</v>
      </c>
      <c r="M1117" t="s">
        <v>11136</v>
      </c>
      <c r="N1117" t="s">
        <v>11137</v>
      </c>
      <c r="O1117" t="s">
        <v>4032</v>
      </c>
      <c r="P1117" t="s">
        <v>4033</v>
      </c>
      <c r="Q1117" t="s">
        <v>11138</v>
      </c>
      <c r="R1117" t="s">
        <v>11139</v>
      </c>
    </row>
    <row r="1118" spans="1:18" ht="15.6" x14ac:dyDescent="0.3">
      <c r="A1118" t="s">
        <v>4034</v>
      </c>
      <c r="B1118" t="s">
        <v>4035</v>
      </c>
      <c r="D1118" t="s">
        <v>3702</v>
      </c>
      <c r="E1118" s="2">
        <v>1149</v>
      </c>
      <c r="F1118" s="2">
        <v>2499</v>
      </c>
      <c r="G1118" s="1">
        <v>0.54</v>
      </c>
      <c r="H1118">
        <v>3.8</v>
      </c>
      <c r="J1118" s="4">
        <v>4383</v>
      </c>
      <c r="K1118" t="s">
        <v>11140</v>
      </c>
      <c r="L1118" t="s">
        <v>11141</v>
      </c>
      <c r="M1118" t="s">
        <v>11142</v>
      </c>
      <c r="N1118" t="s">
        <v>11143</v>
      </c>
      <c r="O1118" t="s">
        <v>4036</v>
      </c>
      <c r="P1118" t="s">
        <v>4037</v>
      </c>
      <c r="Q1118" t="s">
        <v>11144</v>
      </c>
      <c r="R1118" t="s">
        <v>11145</v>
      </c>
    </row>
    <row r="1119" spans="1:18" ht="15.6" x14ac:dyDescent="0.3">
      <c r="A1119" t="s">
        <v>4038</v>
      </c>
      <c r="B1119" t="s">
        <v>4039</v>
      </c>
      <c r="D1119" t="s">
        <v>4040</v>
      </c>
      <c r="E1119">
        <v>244</v>
      </c>
      <c r="F1119">
        <v>499</v>
      </c>
      <c r="G1119" s="1">
        <v>0.51</v>
      </c>
      <c r="H1119">
        <v>3.3</v>
      </c>
      <c r="J1119" s="4">
        <v>478</v>
      </c>
      <c r="K1119" t="s">
        <v>11146</v>
      </c>
      <c r="L1119" t="s">
        <v>11147</v>
      </c>
      <c r="M1119" t="s">
        <v>11148</v>
      </c>
      <c r="N1119" t="s">
        <v>11149</v>
      </c>
      <c r="O1119" t="s">
        <v>4041</v>
      </c>
      <c r="P1119" t="s">
        <v>4042</v>
      </c>
      <c r="Q1119" t="s">
        <v>11150</v>
      </c>
      <c r="R1119" t="s">
        <v>11151</v>
      </c>
    </row>
    <row r="1120" spans="1:18" ht="15.6" x14ac:dyDescent="0.3">
      <c r="A1120" t="s">
        <v>4043</v>
      </c>
      <c r="B1120" t="s">
        <v>4044</v>
      </c>
      <c r="D1120" t="s">
        <v>3634</v>
      </c>
      <c r="E1120" s="2">
        <v>1959</v>
      </c>
      <c r="F1120" s="2">
        <v>2400</v>
      </c>
      <c r="G1120" s="1">
        <v>0.18</v>
      </c>
      <c r="H1120">
        <v>4</v>
      </c>
      <c r="J1120" s="4">
        <v>237</v>
      </c>
      <c r="K1120" t="s">
        <v>11152</v>
      </c>
      <c r="L1120" t="s">
        <v>11153</v>
      </c>
      <c r="M1120" t="s">
        <v>11154</v>
      </c>
      <c r="N1120" t="s">
        <v>11155</v>
      </c>
      <c r="O1120" t="s">
        <v>4045</v>
      </c>
      <c r="P1120" t="s">
        <v>4046</v>
      </c>
      <c r="Q1120" t="s">
        <v>11156</v>
      </c>
      <c r="R1120" t="s">
        <v>11157</v>
      </c>
    </row>
    <row r="1121" spans="1:18" ht="15.6" x14ac:dyDescent="0.3">
      <c r="A1121" t="s">
        <v>4047</v>
      </c>
      <c r="B1121" t="s">
        <v>4048</v>
      </c>
      <c r="D1121" t="s">
        <v>3644</v>
      </c>
      <c r="E1121">
        <v>319</v>
      </c>
      <c r="F1121">
        <v>749</v>
      </c>
      <c r="G1121" s="1">
        <v>0.56999999999999995</v>
      </c>
      <c r="H1121">
        <v>4.5999999999999996</v>
      </c>
      <c r="J1121" s="4">
        <v>124</v>
      </c>
      <c r="K1121" t="s">
        <v>11158</v>
      </c>
      <c r="L1121" t="s">
        <v>11159</v>
      </c>
      <c r="M1121" t="s">
        <v>11160</v>
      </c>
      <c r="N1121" t="s">
        <v>11161</v>
      </c>
      <c r="O1121" t="s">
        <v>4049</v>
      </c>
      <c r="P1121" t="s">
        <v>4050</v>
      </c>
      <c r="Q1121" t="s">
        <v>11162</v>
      </c>
      <c r="R1121" t="s">
        <v>11163</v>
      </c>
    </row>
    <row r="1122" spans="1:18" ht="15.6" x14ac:dyDescent="0.3">
      <c r="A1122" t="s">
        <v>4051</v>
      </c>
      <c r="B1122" t="s">
        <v>4052</v>
      </c>
      <c r="D1122" t="s">
        <v>3629</v>
      </c>
      <c r="E1122" s="2">
        <v>1499</v>
      </c>
      <c r="F1122" s="2">
        <v>1775</v>
      </c>
      <c r="G1122" s="1">
        <v>0.16</v>
      </c>
      <c r="H1122">
        <v>3.9</v>
      </c>
      <c r="J1122" s="4">
        <v>14667</v>
      </c>
      <c r="K1122" t="s">
        <v>11164</v>
      </c>
      <c r="L1122" t="s">
        <v>11165</v>
      </c>
      <c r="M1122" t="s">
        <v>11166</v>
      </c>
      <c r="N1122" t="s">
        <v>11167</v>
      </c>
      <c r="O1122" t="s">
        <v>4053</v>
      </c>
      <c r="P1122" t="s">
        <v>4054</v>
      </c>
      <c r="Q1122" t="s">
        <v>11168</v>
      </c>
      <c r="R1122" t="s">
        <v>11169</v>
      </c>
    </row>
    <row r="1123" spans="1:18" ht="15.6" x14ac:dyDescent="0.3">
      <c r="A1123" t="s">
        <v>4055</v>
      </c>
      <c r="B1123" t="s">
        <v>4056</v>
      </c>
      <c r="D1123" t="s">
        <v>3644</v>
      </c>
      <c r="E1123">
        <v>469</v>
      </c>
      <c r="F1123" s="2">
        <v>1599</v>
      </c>
      <c r="G1123" s="1">
        <v>0.71</v>
      </c>
      <c r="H1123">
        <v>3.7</v>
      </c>
      <c r="J1123" s="4">
        <v>6</v>
      </c>
      <c r="K1123" t="s">
        <v>11170</v>
      </c>
      <c r="L1123" t="s">
        <v>11171</v>
      </c>
      <c r="M1123" t="s">
        <v>11172</v>
      </c>
      <c r="N1123" t="s">
        <v>11173</v>
      </c>
      <c r="O1123" t="s">
        <v>4057</v>
      </c>
      <c r="P1123" t="s">
        <v>4058</v>
      </c>
      <c r="Q1123" t="s">
        <v>11174</v>
      </c>
      <c r="R1123" t="s">
        <v>11175</v>
      </c>
    </row>
    <row r="1124" spans="1:18" ht="15.6" x14ac:dyDescent="0.3">
      <c r="A1124" t="s">
        <v>4059</v>
      </c>
      <c r="B1124" t="s">
        <v>4060</v>
      </c>
      <c r="D1124" t="s">
        <v>4014</v>
      </c>
      <c r="E1124" s="2">
        <v>1099</v>
      </c>
      <c r="F1124" s="2">
        <v>1795</v>
      </c>
      <c r="G1124" s="1">
        <v>0.39</v>
      </c>
      <c r="H1124">
        <v>4.2</v>
      </c>
      <c r="J1124" s="4">
        <v>4244</v>
      </c>
      <c r="K1124" t="s">
        <v>11176</v>
      </c>
      <c r="L1124" t="s">
        <v>11177</v>
      </c>
      <c r="M1124" t="s">
        <v>11178</v>
      </c>
      <c r="N1124" t="s">
        <v>11179</v>
      </c>
      <c r="O1124" t="s">
        <v>4061</v>
      </c>
      <c r="P1124" t="s">
        <v>4062</v>
      </c>
      <c r="Q1124" t="s">
        <v>11180</v>
      </c>
      <c r="R1124" t="s">
        <v>11181</v>
      </c>
    </row>
    <row r="1125" spans="1:18" ht="15.6" x14ac:dyDescent="0.3">
      <c r="A1125" t="s">
        <v>4063</v>
      </c>
      <c r="B1125" t="s">
        <v>4064</v>
      </c>
      <c r="D1125" t="s">
        <v>3639</v>
      </c>
      <c r="E1125" s="2">
        <v>9590</v>
      </c>
      <c r="F1125" s="2">
        <v>15999</v>
      </c>
      <c r="G1125" s="1">
        <v>0.4</v>
      </c>
      <c r="H1125">
        <v>4.0999999999999996</v>
      </c>
      <c r="J1125" s="4">
        <v>1017</v>
      </c>
      <c r="K1125" t="s">
        <v>11182</v>
      </c>
      <c r="L1125" t="s">
        <v>11183</v>
      </c>
      <c r="M1125" t="s">
        <v>11184</v>
      </c>
      <c r="N1125" t="s">
        <v>11185</v>
      </c>
      <c r="O1125" t="s">
        <v>4065</v>
      </c>
      <c r="P1125" t="s">
        <v>4066</v>
      </c>
      <c r="Q1125" t="s">
        <v>11186</v>
      </c>
      <c r="R1125" t="s">
        <v>11187</v>
      </c>
    </row>
    <row r="1126" spans="1:18" ht="15.6" x14ac:dyDescent="0.3">
      <c r="A1126" t="s">
        <v>4067</v>
      </c>
      <c r="B1126" t="s">
        <v>4068</v>
      </c>
      <c r="D1126" t="s">
        <v>4069</v>
      </c>
      <c r="E1126">
        <v>999</v>
      </c>
      <c r="F1126" s="2">
        <v>1490</v>
      </c>
      <c r="G1126" s="1">
        <v>0.33</v>
      </c>
      <c r="H1126">
        <v>4.0999999999999996</v>
      </c>
      <c r="J1126" s="4">
        <v>12999</v>
      </c>
      <c r="K1126" t="s">
        <v>11188</v>
      </c>
      <c r="L1126" t="s">
        <v>11189</v>
      </c>
      <c r="M1126" t="s">
        <v>11190</v>
      </c>
      <c r="N1126" t="s">
        <v>11191</v>
      </c>
      <c r="O1126" t="s">
        <v>4070</v>
      </c>
      <c r="P1126" t="s">
        <v>4071</v>
      </c>
      <c r="Q1126" t="s">
        <v>11192</v>
      </c>
      <c r="R1126" t="s">
        <v>11193</v>
      </c>
    </row>
    <row r="1127" spans="1:18" ht="15.6" x14ac:dyDescent="0.3">
      <c r="A1127" t="s">
        <v>4072</v>
      </c>
      <c r="B1127" t="s">
        <v>4073</v>
      </c>
      <c r="D1127" t="s">
        <v>3725</v>
      </c>
      <c r="E1127" s="2">
        <v>1299</v>
      </c>
      <c r="F1127" s="2">
        <v>1999</v>
      </c>
      <c r="G1127" s="1">
        <v>0.35</v>
      </c>
      <c r="H1127">
        <v>3.8</v>
      </c>
      <c r="J1127" s="4">
        <v>311</v>
      </c>
      <c r="K1127" t="s">
        <v>11194</v>
      </c>
      <c r="L1127" t="s">
        <v>11195</v>
      </c>
      <c r="M1127" t="s">
        <v>11196</v>
      </c>
      <c r="N1127" t="s">
        <v>11197</v>
      </c>
      <c r="O1127" t="s">
        <v>4074</v>
      </c>
      <c r="P1127" t="s">
        <v>4075</v>
      </c>
      <c r="Q1127" t="s">
        <v>11198</v>
      </c>
      <c r="R1127" t="s">
        <v>11199</v>
      </c>
    </row>
    <row r="1128" spans="1:18" ht="15.6" x14ac:dyDescent="0.3">
      <c r="A1128" t="s">
        <v>4076</v>
      </c>
      <c r="B1128" t="s">
        <v>4077</v>
      </c>
      <c r="D1128" t="s">
        <v>4078</v>
      </c>
      <c r="E1128">
        <v>292</v>
      </c>
      <c r="F1128">
        <v>499</v>
      </c>
      <c r="G1128" s="1">
        <v>0.41</v>
      </c>
      <c r="H1128">
        <v>4.0999999999999996</v>
      </c>
      <c r="J1128" s="4">
        <v>4238</v>
      </c>
      <c r="K1128" t="s">
        <v>11200</v>
      </c>
      <c r="L1128" t="s">
        <v>11201</v>
      </c>
      <c r="M1128" t="s">
        <v>11202</v>
      </c>
      <c r="N1128" t="s">
        <v>11203</v>
      </c>
      <c r="O1128" t="s">
        <v>4079</v>
      </c>
      <c r="P1128" t="s">
        <v>4080</v>
      </c>
      <c r="Q1128" t="s">
        <v>11204</v>
      </c>
      <c r="R1128" t="s">
        <v>11205</v>
      </c>
    </row>
    <row r="1129" spans="1:18" ht="15.6" x14ac:dyDescent="0.3">
      <c r="A1129" t="s">
        <v>4081</v>
      </c>
      <c r="B1129" t="s">
        <v>4082</v>
      </c>
      <c r="D1129" t="s">
        <v>3941</v>
      </c>
      <c r="E1129">
        <v>160</v>
      </c>
      <c r="F1129">
        <v>299</v>
      </c>
      <c r="G1129" s="1">
        <v>0.46</v>
      </c>
      <c r="H1129">
        <v>4.5999999999999996</v>
      </c>
      <c r="J1129" s="4">
        <v>2781</v>
      </c>
      <c r="K1129" t="s">
        <v>11206</v>
      </c>
      <c r="L1129" t="s">
        <v>11207</v>
      </c>
      <c r="M1129" t="s">
        <v>11208</v>
      </c>
      <c r="N1129" t="s">
        <v>11209</v>
      </c>
      <c r="O1129" t="s">
        <v>4083</v>
      </c>
      <c r="P1129" t="s">
        <v>4084</v>
      </c>
      <c r="Q1129" t="s">
        <v>11210</v>
      </c>
      <c r="R1129" t="s">
        <v>11211</v>
      </c>
    </row>
    <row r="1130" spans="1:18" ht="15.6" x14ac:dyDescent="0.3">
      <c r="A1130" t="s">
        <v>4085</v>
      </c>
      <c r="B1130" t="s">
        <v>4086</v>
      </c>
      <c r="D1130" t="s">
        <v>4087</v>
      </c>
      <c r="E1130">
        <v>600</v>
      </c>
      <c r="F1130">
        <v>600</v>
      </c>
      <c r="G1130" s="1">
        <v>0</v>
      </c>
      <c r="H1130">
        <v>4.0999999999999996</v>
      </c>
      <c r="J1130" s="4">
        <v>10907</v>
      </c>
      <c r="K1130" t="s">
        <v>11212</v>
      </c>
      <c r="L1130" t="s">
        <v>11213</v>
      </c>
      <c r="M1130" t="s">
        <v>11214</v>
      </c>
      <c r="N1130" t="s">
        <v>11215</v>
      </c>
      <c r="O1130" t="s">
        <v>4088</v>
      </c>
      <c r="P1130" t="s">
        <v>4089</v>
      </c>
      <c r="Q1130" t="s">
        <v>11216</v>
      </c>
      <c r="R1130" t="s">
        <v>11217</v>
      </c>
    </row>
    <row r="1131" spans="1:18" ht="15.6" x14ac:dyDescent="0.3">
      <c r="A1131" t="s">
        <v>4090</v>
      </c>
      <c r="B1131" t="s">
        <v>4091</v>
      </c>
      <c r="D1131" t="s">
        <v>4092</v>
      </c>
      <c r="E1131" s="2">
        <v>1130</v>
      </c>
      <c r="F1131" s="2">
        <v>1130</v>
      </c>
      <c r="G1131" s="1">
        <v>0</v>
      </c>
      <c r="H1131">
        <v>4.2</v>
      </c>
      <c r="J1131" s="4">
        <v>13250</v>
      </c>
      <c r="K1131" t="s">
        <v>11218</v>
      </c>
      <c r="L1131" t="s">
        <v>11219</v>
      </c>
      <c r="M1131" t="s">
        <v>11220</v>
      </c>
      <c r="N1131" t="s">
        <v>11221</v>
      </c>
      <c r="O1131" t="s">
        <v>4093</v>
      </c>
      <c r="P1131" t="s">
        <v>4094</v>
      </c>
      <c r="Q1131" t="s">
        <v>11222</v>
      </c>
      <c r="R1131" t="s">
        <v>11223</v>
      </c>
    </row>
    <row r="1132" spans="1:18" ht="15.6" x14ac:dyDescent="0.3">
      <c r="A1132" t="s">
        <v>4095</v>
      </c>
      <c r="B1132" t="s">
        <v>4096</v>
      </c>
      <c r="D1132" t="s">
        <v>3702</v>
      </c>
      <c r="E1132" s="2">
        <v>3249</v>
      </c>
      <c r="F1132" s="2">
        <v>6295</v>
      </c>
      <c r="G1132" s="1">
        <v>0.48</v>
      </c>
      <c r="H1132">
        <v>3.9</v>
      </c>
      <c r="J1132" s="4">
        <v>43070</v>
      </c>
      <c r="K1132" t="s">
        <v>11224</v>
      </c>
      <c r="L1132" t="s">
        <v>11225</v>
      </c>
      <c r="M1132" t="s">
        <v>11226</v>
      </c>
      <c r="N1132" t="s">
        <v>11227</v>
      </c>
      <c r="O1132" t="s">
        <v>4097</v>
      </c>
      <c r="P1132" t="s">
        <v>4098</v>
      </c>
      <c r="Q1132" t="s">
        <v>11228</v>
      </c>
      <c r="R1132" t="s">
        <v>11229</v>
      </c>
    </row>
    <row r="1133" spans="1:18" ht="15.6" x14ac:dyDescent="0.3">
      <c r="A1133" t="s">
        <v>4099</v>
      </c>
      <c r="B1133" t="s">
        <v>4100</v>
      </c>
      <c r="D1133" t="s">
        <v>3702</v>
      </c>
      <c r="E1133" s="2">
        <v>3599</v>
      </c>
      <c r="F1133" s="2">
        <v>9455</v>
      </c>
      <c r="G1133" s="1">
        <v>0.62</v>
      </c>
      <c r="H1133">
        <v>4.0999999999999996</v>
      </c>
      <c r="J1133" s="4">
        <v>11828</v>
      </c>
      <c r="K1133" t="s">
        <v>11230</v>
      </c>
      <c r="L1133" t="s">
        <v>11231</v>
      </c>
      <c r="M1133" t="s">
        <v>11232</v>
      </c>
      <c r="N1133" t="s">
        <v>11233</v>
      </c>
      <c r="O1133" t="s">
        <v>4101</v>
      </c>
      <c r="P1133" t="s">
        <v>4102</v>
      </c>
      <c r="Q1133" t="s">
        <v>11234</v>
      </c>
      <c r="R1133" t="s">
        <v>11235</v>
      </c>
    </row>
    <row r="1134" spans="1:18" ht="15.6" x14ac:dyDescent="0.3">
      <c r="A1134" t="s">
        <v>4103</v>
      </c>
      <c r="B1134" t="s">
        <v>4104</v>
      </c>
      <c r="D1134" t="s">
        <v>3837</v>
      </c>
      <c r="E1134">
        <v>368</v>
      </c>
      <c r="F1134">
        <v>699</v>
      </c>
      <c r="G1134" s="1">
        <v>0.47</v>
      </c>
      <c r="H1134">
        <v>4.0999999999999996</v>
      </c>
      <c r="J1134" s="4">
        <v>1240</v>
      </c>
      <c r="K1134" t="s">
        <v>11236</v>
      </c>
      <c r="L1134" t="s">
        <v>11237</v>
      </c>
      <c r="M1134" t="s">
        <v>11238</v>
      </c>
      <c r="N1134" t="s">
        <v>11239</v>
      </c>
      <c r="O1134" t="s">
        <v>4105</v>
      </c>
      <c r="P1134" t="s">
        <v>4106</v>
      </c>
      <c r="Q1134" t="s">
        <v>11240</v>
      </c>
      <c r="R1134" t="s">
        <v>11241</v>
      </c>
    </row>
    <row r="1135" spans="1:18" ht="15.6" x14ac:dyDescent="0.3">
      <c r="A1135" t="s">
        <v>4107</v>
      </c>
      <c r="B1135" t="s">
        <v>4108</v>
      </c>
      <c r="D1135" t="s">
        <v>3702</v>
      </c>
      <c r="E1135" s="2">
        <v>3199</v>
      </c>
      <c r="F1135" s="2">
        <v>4999</v>
      </c>
      <c r="G1135" s="1">
        <v>0.36</v>
      </c>
      <c r="H1135">
        <v>4</v>
      </c>
      <c r="J1135" s="4">
        <v>20869</v>
      </c>
      <c r="K1135" t="s">
        <v>11242</v>
      </c>
      <c r="L1135" t="s">
        <v>11243</v>
      </c>
      <c r="M1135" t="s">
        <v>11244</v>
      </c>
      <c r="N1135" t="s">
        <v>11245</v>
      </c>
      <c r="O1135" t="s">
        <v>4109</v>
      </c>
      <c r="P1135" t="s">
        <v>4110</v>
      </c>
      <c r="Q1135" t="s">
        <v>11246</v>
      </c>
      <c r="R1135" t="s">
        <v>11247</v>
      </c>
    </row>
    <row r="1136" spans="1:18" ht="15.6" x14ac:dyDescent="0.3">
      <c r="A1136" t="s">
        <v>4111</v>
      </c>
      <c r="B1136" t="s">
        <v>4112</v>
      </c>
      <c r="D1136" t="s">
        <v>4113</v>
      </c>
      <c r="E1136" s="2">
        <v>1599</v>
      </c>
      <c r="F1136" s="2">
        <v>2900</v>
      </c>
      <c r="G1136" s="1">
        <v>0.45</v>
      </c>
      <c r="H1136">
        <v>3.7</v>
      </c>
      <c r="J1136" s="4">
        <v>441</v>
      </c>
      <c r="K1136" t="s">
        <v>11248</v>
      </c>
      <c r="L1136" t="s">
        <v>11249</v>
      </c>
      <c r="M1136" t="s">
        <v>11250</v>
      </c>
      <c r="N1136" t="s">
        <v>11251</v>
      </c>
      <c r="O1136" t="s">
        <v>4114</v>
      </c>
      <c r="P1136" t="s">
        <v>4115</v>
      </c>
      <c r="Q1136" t="s">
        <v>11252</v>
      </c>
      <c r="R1136" t="s">
        <v>11253</v>
      </c>
    </row>
    <row r="1137" spans="1:18" ht="15.6" x14ac:dyDescent="0.3">
      <c r="A1137" t="s">
        <v>4116</v>
      </c>
      <c r="B1137" t="s">
        <v>4117</v>
      </c>
      <c r="D1137" t="s">
        <v>3692</v>
      </c>
      <c r="E1137" s="2">
        <v>1999</v>
      </c>
      <c r="F1137" s="2">
        <v>2499</v>
      </c>
      <c r="G1137" s="1">
        <v>0.2</v>
      </c>
      <c r="H1137">
        <v>4.0999999999999996</v>
      </c>
      <c r="J1137" s="4">
        <v>1034</v>
      </c>
      <c r="K1137" t="s">
        <v>11254</v>
      </c>
      <c r="L1137" t="s">
        <v>11255</v>
      </c>
      <c r="M1137" t="s">
        <v>11256</v>
      </c>
      <c r="N1137" t="s">
        <v>11257</v>
      </c>
      <c r="O1137" t="s">
        <v>4118</v>
      </c>
      <c r="P1137" t="s">
        <v>4119</v>
      </c>
      <c r="Q1137" t="s">
        <v>11258</v>
      </c>
      <c r="R1137" t="s">
        <v>11259</v>
      </c>
    </row>
    <row r="1138" spans="1:18" ht="15.6" x14ac:dyDescent="0.3">
      <c r="A1138" t="s">
        <v>4120</v>
      </c>
      <c r="B1138" t="s">
        <v>4121</v>
      </c>
      <c r="D1138" t="s">
        <v>3697</v>
      </c>
      <c r="E1138">
        <v>616</v>
      </c>
      <c r="F1138" s="2">
        <v>1190</v>
      </c>
      <c r="G1138" s="1">
        <v>0.48</v>
      </c>
      <c r="H1138">
        <v>4.0999999999999996</v>
      </c>
      <c r="J1138" s="4">
        <v>37126</v>
      </c>
      <c r="K1138" t="s">
        <v>11260</v>
      </c>
      <c r="L1138" t="s">
        <v>11261</v>
      </c>
      <c r="M1138" t="s">
        <v>11262</v>
      </c>
      <c r="N1138" t="s">
        <v>11263</v>
      </c>
      <c r="O1138" t="s">
        <v>4122</v>
      </c>
      <c r="P1138" t="s">
        <v>4123</v>
      </c>
      <c r="Q1138" t="s">
        <v>11264</v>
      </c>
      <c r="R1138" t="s">
        <v>11265</v>
      </c>
    </row>
    <row r="1139" spans="1:18" ht="15.6" x14ac:dyDescent="0.3">
      <c r="A1139" t="s">
        <v>4124</v>
      </c>
      <c r="B1139" t="s">
        <v>4125</v>
      </c>
      <c r="D1139" t="s">
        <v>3692</v>
      </c>
      <c r="E1139" s="2">
        <v>1499</v>
      </c>
      <c r="F1139" s="2">
        <v>2100</v>
      </c>
      <c r="G1139" s="1">
        <v>0.28999999999999998</v>
      </c>
      <c r="H1139">
        <v>4.0999999999999996</v>
      </c>
      <c r="J1139" s="4">
        <v>6355</v>
      </c>
      <c r="K1139" t="s">
        <v>11266</v>
      </c>
      <c r="L1139" t="s">
        <v>11267</v>
      </c>
      <c r="M1139" t="s">
        <v>11268</v>
      </c>
      <c r="N1139" t="s">
        <v>11269</v>
      </c>
      <c r="O1139" t="s">
        <v>4126</v>
      </c>
      <c r="P1139" t="s">
        <v>4127</v>
      </c>
      <c r="Q1139" t="s">
        <v>11270</v>
      </c>
      <c r="R1139" t="s">
        <v>11271</v>
      </c>
    </row>
    <row r="1140" spans="1:18" ht="15.6" x14ac:dyDescent="0.3">
      <c r="A1140" t="s">
        <v>4128</v>
      </c>
      <c r="B1140" t="s">
        <v>4129</v>
      </c>
      <c r="D1140" t="s">
        <v>3941</v>
      </c>
      <c r="E1140">
        <v>199</v>
      </c>
      <c r="F1140">
        <v>499</v>
      </c>
      <c r="G1140" s="1">
        <v>0.6</v>
      </c>
      <c r="H1140">
        <v>3.3</v>
      </c>
      <c r="J1140" s="4">
        <v>12</v>
      </c>
      <c r="K1140" t="s">
        <v>11272</v>
      </c>
      <c r="L1140" t="s">
        <v>11273</v>
      </c>
      <c r="M1140" t="s">
        <v>11274</v>
      </c>
      <c r="N1140" t="s">
        <v>11275</v>
      </c>
      <c r="O1140" t="s">
        <v>4130</v>
      </c>
      <c r="P1140" t="s">
        <v>4131</v>
      </c>
      <c r="Q1140" t="s">
        <v>11276</v>
      </c>
      <c r="R1140" t="s">
        <v>11277</v>
      </c>
    </row>
    <row r="1141" spans="1:18" ht="15.6" x14ac:dyDescent="0.3">
      <c r="A1141" t="s">
        <v>4132</v>
      </c>
      <c r="B1141" t="s">
        <v>4133</v>
      </c>
      <c r="D1141" t="s">
        <v>3759</v>
      </c>
      <c r="E1141">
        <v>610</v>
      </c>
      <c r="F1141">
        <v>825</v>
      </c>
      <c r="G1141" s="1">
        <v>0.26</v>
      </c>
      <c r="H1141">
        <v>4.0999999999999996</v>
      </c>
      <c r="J1141" s="4">
        <v>13165</v>
      </c>
      <c r="K1141" t="s">
        <v>11278</v>
      </c>
      <c r="L1141" t="s">
        <v>11279</v>
      </c>
      <c r="M1141" t="s">
        <v>11280</v>
      </c>
      <c r="N1141" t="s">
        <v>11281</v>
      </c>
      <c r="O1141" t="s">
        <v>4134</v>
      </c>
      <c r="P1141" t="s">
        <v>4135</v>
      </c>
      <c r="Q1141" t="s">
        <v>11282</v>
      </c>
      <c r="R1141" t="s">
        <v>11283</v>
      </c>
    </row>
    <row r="1142" spans="1:18" ht="15.6" x14ac:dyDescent="0.3">
      <c r="A1142" t="s">
        <v>4136</v>
      </c>
      <c r="B1142" t="s">
        <v>4137</v>
      </c>
      <c r="D1142" t="s">
        <v>3903</v>
      </c>
      <c r="E1142">
        <v>999</v>
      </c>
      <c r="F1142" s="2">
        <v>1499</v>
      </c>
      <c r="G1142" s="1">
        <v>0.33</v>
      </c>
      <c r="H1142">
        <v>4.0999999999999996</v>
      </c>
      <c r="J1142" s="4">
        <v>1646</v>
      </c>
      <c r="K1142" t="s">
        <v>11284</v>
      </c>
      <c r="L1142" t="s">
        <v>11285</v>
      </c>
      <c r="M1142" t="s">
        <v>11286</v>
      </c>
      <c r="N1142" t="s">
        <v>11287</v>
      </c>
      <c r="O1142" t="s">
        <v>4138</v>
      </c>
      <c r="P1142" t="s">
        <v>4139</v>
      </c>
      <c r="Q1142" t="s">
        <v>11288</v>
      </c>
      <c r="R1142" t="s">
        <v>11289</v>
      </c>
    </row>
    <row r="1143" spans="1:18" ht="15.6" x14ac:dyDescent="0.3">
      <c r="A1143" t="s">
        <v>4140</v>
      </c>
      <c r="B1143" t="s">
        <v>4141</v>
      </c>
      <c r="D1143" t="s">
        <v>3959</v>
      </c>
      <c r="E1143" s="2">
        <v>8999</v>
      </c>
      <c r="F1143" s="2">
        <v>9995</v>
      </c>
      <c r="G1143" s="1">
        <v>0.1</v>
      </c>
      <c r="H1143">
        <v>4.4000000000000004</v>
      </c>
      <c r="J1143" s="4">
        <v>17994</v>
      </c>
      <c r="K1143" t="s">
        <v>11290</v>
      </c>
      <c r="L1143" t="s">
        <v>11291</v>
      </c>
      <c r="M1143" t="s">
        <v>11292</v>
      </c>
      <c r="N1143" t="s">
        <v>11293</v>
      </c>
      <c r="O1143" t="s">
        <v>4142</v>
      </c>
      <c r="P1143" t="s">
        <v>4143</v>
      </c>
      <c r="Q1143" t="s">
        <v>11294</v>
      </c>
      <c r="R1143" t="s">
        <v>11295</v>
      </c>
    </row>
    <row r="1144" spans="1:18" ht="15.6" x14ac:dyDescent="0.3">
      <c r="A1144" t="s">
        <v>4144</v>
      </c>
      <c r="B1144" t="s">
        <v>4145</v>
      </c>
      <c r="D1144" t="s">
        <v>3644</v>
      </c>
      <c r="E1144">
        <v>453</v>
      </c>
      <c r="F1144">
        <v>999</v>
      </c>
      <c r="G1144" s="1">
        <v>0.55000000000000004</v>
      </c>
      <c r="H1144">
        <v>4.3</v>
      </c>
      <c r="J1144" s="4">
        <v>610</v>
      </c>
      <c r="K1144" t="s">
        <v>11296</v>
      </c>
      <c r="L1144" t="s">
        <v>11297</v>
      </c>
      <c r="M1144" t="s">
        <v>11298</v>
      </c>
      <c r="N1144" t="s">
        <v>11299</v>
      </c>
      <c r="O1144" t="s">
        <v>4146</v>
      </c>
      <c r="P1144" t="s">
        <v>4147</v>
      </c>
      <c r="Q1144" t="s">
        <v>11300</v>
      </c>
      <c r="R1144" t="s">
        <v>11301</v>
      </c>
    </row>
    <row r="1145" spans="1:18" ht="15.6" x14ac:dyDescent="0.3">
      <c r="A1145" t="s">
        <v>4148</v>
      </c>
      <c r="B1145" t="s">
        <v>4149</v>
      </c>
      <c r="D1145" t="s">
        <v>3702</v>
      </c>
      <c r="E1145" s="2">
        <v>2464</v>
      </c>
      <c r="F1145" s="2">
        <v>6000</v>
      </c>
      <c r="G1145" s="1">
        <v>0.59</v>
      </c>
      <c r="H1145">
        <v>4.0999999999999996</v>
      </c>
      <c r="J1145" s="4">
        <v>8866</v>
      </c>
      <c r="K1145" t="s">
        <v>11302</v>
      </c>
      <c r="L1145" t="s">
        <v>11303</v>
      </c>
      <c r="M1145" t="s">
        <v>11304</v>
      </c>
      <c r="N1145" t="s">
        <v>11305</v>
      </c>
      <c r="O1145" t="s">
        <v>4150</v>
      </c>
      <c r="P1145" t="s">
        <v>4151</v>
      </c>
      <c r="Q1145" t="s">
        <v>11306</v>
      </c>
      <c r="R1145" t="s">
        <v>11307</v>
      </c>
    </row>
    <row r="1146" spans="1:18" ht="15.6" x14ac:dyDescent="0.3">
      <c r="A1146" t="s">
        <v>4152</v>
      </c>
      <c r="B1146" t="s">
        <v>4153</v>
      </c>
      <c r="D1146" t="s">
        <v>4113</v>
      </c>
      <c r="E1146" s="2">
        <v>2719</v>
      </c>
      <c r="F1146" s="2">
        <v>3945</v>
      </c>
      <c r="G1146" s="1">
        <v>0.31</v>
      </c>
      <c r="H1146">
        <v>3.7</v>
      </c>
      <c r="J1146" s="4">
        <v>13406</v>
      </c>
      <c r="K1146" t="s">
        <v>11308</v>
      </c>
      <c r="L1146" t="s">
        <v>11309</v>
      </c>
      <c r="M1146" t="s">
        <v>11310</v>
      </c>
      <c r="N1146" t="s">
        <v>11311</v>
      </c>
      <c r="O1146" t="s">
        <v>4154</v>
      </c>
      <c r="P1146" t="s">
        <v>4155</v>
      </c>
      <c r="Q1146" t="s">
        <v>11312</v>
      </c>
      <c r="R1146" t="s">
        <v>11313</v>
      </c>
    </row>
    <row r="1147" spans="1:18" ht="15.6" x14ac:dyDescent="0.3">
      <c r="A1147" t="s">
        <v>4156</v>
      </c>
      <c r="B1147" t="s">
        <v>4157</v>
      </c>
      <c r="D1147" t="s">
        <v>3707</v>
      </c>
      <c r="E1147" s="2">
        <v>1439</v>
      </c>
      <c r="F1147" s="2">
        <v>1999</v>
      </c>
      <c r="G1147" s="1">
        <v>0.28000000000000003</v>
      </c>
      <c r="H1147">
        <v>4.8</v>
      </c>
      <c r="J1147" s="4">
        <v>53803</v>
      </c>
      <c r="K1147" t="s">
        <v>11314</v>
      </c>
      <c r="L1147" t="s">
        <v>11315</v>
      </c>
      <c r="M1147" t="s">
        <v>11316</v>
      </c>
      <c r="N1147" t="s">
        <v>11317</v>
      </c>
      <c r="O1147" t="s">
        <v>4158</v>
      </c>
      <c r="P1147" t="s">
        <v>4159</v>
      </c>
      <c r="Q1147" t="s">
        <v>11318</v>
      </c>
      <c r="R1147" t="s">
        <v>11319</v>
      </c>
    </row>
    <row r="1148" spans="1:18" ht="15.6" x14ac:dyDescent="0.3">
      <c r="A1148" t="s">
        <v>4160</v>
      </c>
      <c r="B1148" t="s">
        <v>4161</v>
      </c>
      <c r="D1148" t="s">
        <v>3692</v>
      </c>
      <c r="E1148" s="2">
        <v>2799</v>
      </c>
      <c r="F1148" s="2">
        <v>3499</v>
      </c>
      <c r="G1148" s="1">
        <v>0.2</v>
      </c>
      <c r="H1148">
        <v>4.5</v>
      </c>
      <c r="J1148" s="4">
        <v>546</v>
      </c>
      <c r="K1148" t="s">
        <v>11320</v>
      </c>
      <c r="L1148" t="s">
        <v>11321</v>
      </c>
      <c r="M1148" t="s">
        <v>11322</v>
      </c>
      <c r="N1148" t="s">
        <v>11323</v>
      </c>
      <c r="O1148" t="s">
        <v>4162</v>
      </c>
      <c r="P1148" t="s">
        <v>4163</v>
      </c>
      <c r="Q1148" t="s">
        <v>11324</v>
      </c>
      <c r="R1148" t="s">
        <v>11325</v>
      </c>
    </row>
    <row r="1149" spans="1:18" ht="15.6" x14ac:dyDescent="0.3">
      <c r="A1149" t="s">
        <v>4164</v>
      </c>
      <c r="B1149" t="s">
        <v>4165</v>
      </c>
      <c r="D1149" t="s">
        <v>3707</v>
      </c>
      <c r="E1149" s="2">
        <v>2088</v>
      </c>
      <c r="F1149" s="2">
        <v>5550</v>
      </c>
      <c r="G1149" s="1">
        <v>0.62</v>
      </c>
      <c r="H1149">
        <v>4</v>
      </c>
      <c r="J1149" s="4">
        <v>5292</v>
      </c>
      <c r="K1149" t="s">
        <v>11326</v>
      </c>
      <c r="L1149" t="s">
        <v>11327</v>
      </c>
      <c r="M1149" t="s">
        <v>11328</v>
      </c>
      <c r="N1149" t="s">
        <v>11329</v>
      </c>
      <c r="O1149" t="s">
        <v>4166</v>
      </c>
      <c r="P1149" t="s">
        <v>4167</v>
      </c>
      <c r="Q1149" t="s">
        <v>11330</v>
      </c>
      <c r="R1149" t="s">
        <v>11331</v>
      </c>
    </row>
    <row r="1150" spans="1:18" ht="15.6" x14ac:dyDescent="0.3">
      <c r="A1150" t="s">
        <v>4168</v>
      </c>
      <c r="B1150" t="s">
        <v>4169</v>
      </c>
      <c r="D1150" t="s">
        <v>3707</v>
      </c>
      <c r="E1150" s="2">
        <v>2399</v>
      </c>
      <c r="F1150" s="2">
        <v>4590</v>
      </c>
      <c r="G1150" s="1">
        <v>0.48</v>
      </c>
      <c r="H1150">
        <v>4.0999999999999996</v>
      </c>
      <c r="J1150" s="4">
        <v>444</v>
      </c>
      <c r="K1150" t="s">
        <v>11332</v>
      </c>
      <c r="L1150" t="s">
        <v>11333</v>
      </c>
      <c r="M1150" t="s">
        <v>11334</v>
      </c>
      <c r="N1150" t="s">
        <v>11335</v>
      </c>
      <c r="O1150" t="s">
        <v>4170</v>
      </c>
      <c r="P1150" t="s">
        <v>4171</v>
      </c>
      <c r="Q1150" t="s">
        <v>11336</v>
      </c>
      <c r="R1150" t="s">
        <v>11337</v>
      </c>
    </row>
    <row r="1151" spans="1:18" ht="15.6" x14ac:dyDescent="0.3">
      <c r="A1151" t="s">
        <v>4172</v>
      </c>
      <c r="B1151" t="s">
        <v>4173</v>
      </c>
      <c r="D1151" t="s">
        <v>3649</v>
      </c>
      <c r="E1151">
        <v>308</v>
      </c>
      <c r="F1151">
        <v>499</v>
      </c>
      <c r="G1151" s="1">
        <v>0.38</v>
      </c>
      <c r="H1151">
        <v>3.9</v>
      </c>
      <c r="J1151" s="4">
        <v>4584</v>
      </c>
      <c r="K1151" t="s">
        <v>11338</v>
      </c>
      <c r="L1151" t="s">
        <v>11339</v>
      </c>
      <c r="M1151" t="s">
        <v>11340</v>
      </c>
      <c r="N1151" t="s">
        <v>11341</v>
      </c>
      <c r="O1151" t="s">
        <v>4174</v>
      </c>
      <c r="P1151" t="s">
        <v>4175</v>
      </c>
      <c r="Q1151" t="s">
        <v>11342</v>
      </c>
      <c r="R1151" t="s">
        <v>11343</v>
      </c>
    </row>
    <row r="1152" spans="1:18" ht="15.6" x14ac:dyDescent="0.3">
      <c r="A1152" t="s">
        <v>4176</v>
      </c>
      <c r="B1152" t="s">
        <v>4177</v>
      </c>
      <c r="D1152" t="s">
        <v>3707</v>
      </c>
      <c r="E1152" s="2">
        <v>2599</v>
      </c>
      <c r="F1152" s="2">
        <v>4400</v>
      </c>
      <c r="G1152" s="1">
        <v>0.41</v>
      </c>
      <c r="H1152">
        <v>4.0999999999999996</v>
      </c>
      <c r="J1152" s="4">
        <v>14947</v>
      </c>
      <c r="K1152" t="s">
        <v>11344</v>
      </c>
      <c r="L1152" t="s">
        <v>11345</v>
      </c>
      <c r="M1152" t="s">
        <v>11346</v>
      </c>
      <c r="N1152" t="s">
        <v>11347</v>
      </c>
      <c r="O1152" t="s">
        <v>4178</v>
      </c>
      <c r="P1152" t="s">
        <v>4179</v>
      </c>
      <c r="Q1152" t="s">
        <v>11348</v>
      </c>
      <c r="R1152" t="s">
        <v>11349</v>
      </c>
    </row>
    <row r="1153" spans="1:18" ht="15.6" x14ac:dyDescent="0.3">
      <c r="A1153" t="s">
        <v>4180</v>
      </c>
      <c r="B1153" t="s">
        <v>4181</v>
      </c>
      <c r="D1153" t="s">
        <v>3697</v>
      </c>
      <c r="E1153">
        <v>479</v>
      </c>
      <c r="F1153" s="2">
        <v>1000</v>
      </c>
      <c r="G1153" s="1">
        <v>0.52</v>
      </c>
      <c r="H1153">
        <v>4.2</v>
      </c>
      <c r="J1153" s="4">
        <v>1559</v>
      </c>
      <c r="K1153" t="s">
        <v>11350</v>
      </c>
      <c r="L1153" t="s">
        <v>11351</v>
      </c>
      <c r="M1153" t="s">
        <v>11352</v>
      </c>
      <c r="N1153" t="s">
        <v>11353</v>
      </c>
      <c r="O1153" t="s">
        <v>4182</v>
      </c>
      <c r="P1153" t="s">
        <v>4183</v>
      </c>
      <c r="Q1153" t="s">
        <v>11354</v>
      </c>
      <c r="R1153" t="s">
        <v>11355</v>
      </c>
    </row>
    <row r="1154" spans="1:18" ht="15.6" x14ac:dyDescent="0.3">
      <c r="A1154" t="s">
        <v>4184</v>
      </c>
      <c r="B1154" t="s">
        <v>4185</v>
      </c>
      <c r="D1154" t="s">
        <v>3644</v>
      </c>
      <c r="E1154">
        <v>245</v>
      </c>
      <c r="F1154">
        <v>299</v>
      </c>
      <c r="G1154" s="1">
        <v>0.18</v>
      </c>
      <c r="H1154">
        <v>4.0999999999999996</v>
      </c>
      <c r="J1154" s="4">
        <v>1660</v>
      </c>
      <c r="K1154" t="s">
        <v>11356</v>
      </c>
      <c r="L1154" t="s">
        <v>11357</v>
      </c>
      <c r="M1154" t="s">
        <v>11358</v>
      </c>
      <c r="N1154" t="s">
        <v>11359</v>
      </c>
      <c r="O1154" t="s">
        <v>4186</v>
      </c>
      <c r="P1154" t="s">
        <v>4187</v>
      </c>
      <c r="Q1154" t="s">
        <v>11360</v>
      </c>
      <c r="R1154" t="s">
        <v>11361</v>
      </c>
    </row>
    <row r="1155" spans="1:18" ht="15.6" x14ac:dyDescent="0.3">
      <c r="A1155" t="s">
        <v>4188</v>
      </c>
      <c r="B1155" t="s">
        <v>4189</v>
      </c>
      <c r="D1155" t="s">
        <v>3644</v>
      </c>
      <c r="E1155">
        <v>179</v>
      </c>
      <c r="F1155">
        <v>799</v>
      </c>
      <c r="G1155" s="1">
        <v>0.78</v>
      </c>
      <c r="H1155">
        <v>3.5</v>
      </c>
      <c r="J1155" s="4">
        <v>132</v>
      </c>
      <c r="K1155" t="s">
        <v>11362</v>
      </c>
      <c r="L1155" t="s">
        <v>11363</v>
      </c>
      <c r="M1155" t="s">
        <v>11364</v>
      </c>
      <c r="N1155" t="s">
        <v>11365</v>
      </c>
      <c r="O1155" t="s">
        <v>4190</v>
      </c>
      <c r="P1155" t="s">
        <v>4191</v>
      </c>
      <c r="Q1155" t="s">
        <v>11366</v>
      </c>
      <c r="R1155" t="s">
        <v>11367</v>
      </c>
    </row>
    <row r="1156" spans="1:18" ht="15.6" x14ac:dyDescent="0.3">
      <c r="A1156" t="s">
        <v>4192</v>
      </c>
      <c r="B1156" t="s">
        <v>4193</v>
      </c>
      <c r="D1156" t="s">
        <v>3946</v>
      </c>
      <c r="E1156" s="2">
        <v>3569</v>
      </c>
      <c r="F1156" s="2">
        <v>5190</v>
      </c>
      <c r="G1156" s="1">
        <v>0.31</v>
      </c>
      <c r="H1156">
        <v>4.3</v>
      </c>
      <c r="J1156" s="4">
        <v>28629</v>
      </c>
      <c r="K1156" t="s">
        <v>11368</v>
      </c>
      <c r="L1156" t="s">
        <v>11369</v>
      </c>
      <c r="M1156" t="s">
        <v>11370</v>
      </c>
      <c r="N1156" t="s">
        <v>11371</v>
      </c>
      <c r="O1156" t="s">
        <v>4194</v>
      </c>
      <c r="P1156" t="s">
        <v>4195</v>
      </c>
      <c r="Q1156" t="s">
        <v>11372</v>
      </c>
      <c r="R1156" t="s">
        <v>11373</v>
      </c>
    </row>
    <row r="1157" spans="1:18" ht="15.6" x14ac:dyDescent="0.3">
      <c r="A1157" t="s">
        <v>4196</v>
      </c>
      <c r="B1157" t="s">
        <v>4197</v>
      </c>
      <c r="D1157" t="s">
        <v>3629</v>
      </c>
      <c r="E1157">
        <v>699</v>
      </c>
      <c r="F1157" s="2">
        <v>1345</v>
      </c>
      <c r="G1157" s="1">
        <v>0.48</v>
      </c>
      <c r="H1157">
        <v>3.9</v>
      </c>
      <c r="J1157" s="4">
        <v>8446</v>
      </c>
      <c r="K1157" t="s">
        <v>11374</v>
      </c>
      <c r="L1157" t="s">
        <v>11375</v>
      </c>
      <c r="M1157" t="s">
        <v>11376</v>
      </c>
      <c r="N1157" t="s">
        <v>11377</v>
      </c>
      <c r="O1157" t="s">
        <v>4198</v>
      </c>
      <c r="P1157" t="s">
        <v>4199</v>
      </c>
      <c r="Q1157" t="s">
        <v>11378</v>
      </c>
      <c r="R1157" t="s">
        <v>11379</v>
      </c>
    </row>
    <row r="1158" spans="1:18" ht="15.6" x14ac:dyDescent="0.3">
      <c r="A1158" t="s">
        <v>4200</v>
      </c>
      <c r="B1158" t="s">
        <v>4201</v>
      </c>
      <c r="D1158" t="s">
        <v>3675</v>
      </c>
      <c r="E1158" s="2">
        <v>2089</v>
      </c>
      <c r="F1158" s="2">
        <v>4000</v>
      </c>
      <c r="G1158" s="1">
        <v>0.48</v>
      </c>
      <c r="H1158">
        <v>4.2</v>
      </c>
      <c r="J1158" s="4">
        <v>11199</v>
      </c>
      <c r="K1158" t="s">
        <v>11380</v>
      </c>
      <c r="L1158" t="s">
        <v>11381</v>
      </c>
      <c r="M1158" t="s">
        <v>11382</v>
      </c>
      <c r="N1158" t="s">
        <v>11383</v>
      </c>
      <c r="O1158" t="s">
        <v>4202</v>
      </c>
      <c r="P1158" t="s">
        <v>4203</v>
      </c>
      <c r="Q1158" t="s">
        <v>11384</v>
      </c>
      <c r="R1158" t="s">
        <v>11385</v>
      </c>
    </row>
    <row r="1159" spans="1:18" ht="15.6" x14ac:dyDescent="0.3">
      <c r="A1159" t="s">
        <v>4204</v>
      </c>
      <c r="B1159" t="s">
        <v>4205</v>
      </c>
      <c r="C1159" t="str">
        <f>_xlfn.TEXTBEFORE(B1159, "Home &amp; Office") &amp; "Home &amp; Office"</f>
        <v>Reffair AX30 [MAX] Portable Air Purifier for Car, Home &amp; Office</v>
      </c>
      <c r="D1159" t="s">
        <v>4207</v>
      </c>
      <c r="E1159" s="2">
        <v>2339</v>
      </c>
      <c r="F1159" s="2">
        <v>4000</v>
      </c>
      <c r="G1159" s="1">
        <v>0.42</v>
      </c>
      <c r="H1159">
        <v>3.8</v>
      </c>
      <c r="J1159" s="4">
        <v>1118</v>
      </c>
      <c r="K1159" t="s">
        <v>11386</v>
      </c>
      <c r="L1159" t="s">
        <v>11387</v>
      </c>
      <c r="M1159" t="s">
        <v>11388</v>
      </c>
      <c r="N1159" t="s">
        <v>11389</v>
      </c>
      <c r="O1159" t="s">
        <v>4208</v>
      </c>
      <c r="P1159" t="s">
        <v>4209</v>
      </c>
      <c r="Q1159" t="s">
        <v>11390</v>
      </c>
      <c r="R1159" t="s">
        <v>11391</v>
      </c>
    </row>
    <row r="1160" spans="1:18" ht="15.6" x14ac:dyDescent="0.3">
      <c r="A1160" t="s">
        <v>4210</v>
      </c>
      <c r="B1160" t="s">
        <v>4211</v>
      </c>
      <c r="D1160" t="s">
        <v>3639</v>
      </c>
      <c r="E1160">
        <v>784</v>
      </c>
      <c r="F1160" s="2">
        <v>1599</v>
      </c>
      <c r="G1160" s="1">
        <v>0.51</v>
      </c>
      <c r="H1160">
        <v>4.5</v>
      </c>
      <c r="J1160" s="4">
        <v>11</v>
      </c>
      <c r="K1160" t="s">
        <v>11392</v>
      </c>
      <c r="L1160" t="s">
        <v>11393</v>
      </c>
      <c r="M1160" t="s">
        <v>11394</v>
      </c>
      <c r="N1160" t="s">
        <v>11395</v>
      </c>
      <c r="O1160" t="s">
        <v>4212</v>
      </c>
      <c r="P1160" t="s">
        <v>4213</v>
      </c>
      <c r="Q1160" t="s">
        <v>11396</v>
      </c>
      <c r="R1160" t="s">
        <v>11397</v>
      </c>
    </row>
    <row r="1161" spans="1:18" ht="15.6" x14ac:dyDescent="0.3">
      <c r="A1161" t="s">
        <v>4214</v>
      </c>
      <c r="B1161" t="s">
        <v>4215</v>
      </c>
      <c r="D1161" t="s">
        <v>4216</v>
      </c>
      <c r="E1161" s="2">
        <v>5499</v>
      </c>
      <c r="F1161" s="2">
        <v>9999</v>
      </c>
      <c r="G1161" s="1">
        <v>0.45</v>
      </c>
      <c r="H1161">
        <v>3.8</v>
      </c>
      <c r="J1161" s="4">
        <v>4353</v>
      </c>
      <c r="K1161" t="s">
        <v>11398</v>
      </c>
      <c r="L1161" t="s">
        <v>11399</v>
      </c>
      <c r="M1161" t="s">
        <v>11400</v>
      </c>
      <c r="N1161" t="s">
        <v>11401</v>
      </c>
      <c r="O1161" t="s">
        <v>4217</v>
      </c>
      <c r="P1161" t="s">
        <v>4218</v>
      </c>
      <c r="Q1161" t="s">
        <v>11402</v>
      </c>
      <c r="R1161" t="s">
        <v>11403</v>
      </c>
    </row>
    <row r="1162" spans="1:18" ht="15.6" x14ac:dyDescent="0.3">
      <c r="A1162" t="s">
        <v>4219</v>
      </c>
      <c r="B1162" t="s">
        <v>4220</v>
      </c>
      <c r="D1162" t="s">
        <v>3639</v>
      </c>
      <c r="E1162">
        <v>899</v>
      </c>
      <c r="F1162" s="2">
        <v>1990</v>
      </c>
      <c r="G1162" s="1">
        <v>0.55000000000000004</v>
      </c>
      <c r="H1162">
        <v>4.0999999999999996</v>
      </c>
      <c r="J1162" s="4">
        <v>185</v>
      </c>
      <c r="K1162" t="s">
        <v>11404</v>
      </c>
      <c r="L1162" t="s">
        <v>11405</v>
      </c>
      <c r="M1162" t="s">
        <v>11406</v>
      </c>
      <c r="N1162" t="s">
        <v>11407</v>
      </c>
      <c r="O1162" t="s">
        <v>4221</v>
      </c>
      <c r="P1162" t="s">
        <v>4222</v>
      </c>
      <c r="Q1162" t="s">
        <v>11408</v>
      </c>
      <c r="R1162" t="s">
        <v>11409</v>
      </c>
    </row>
    <row r="1163" spans="1:18" ht="15.6" x14ac:dyDescent="0.3">
      <c r="A1163" t="s">
        <v>4223</v>
      </c>
      <c r="B1163" t="s">
        <v>4224</v>
      </c>
      <c r="D1163" t="s">
        <v>3692</v>
      </c>
      <c r="E1163" s="2">
        <v>1695</v>
      </c>
      <c r="F1163" s="2">
        <v>1695</v>
      </c>
      <c r="G1163" s="1">
        <v>0</v>
      </c>
      <c r="H1163">
        <v>4.2</v>
      </c>
      <c r="J1163" s="4">
        <v>14290</v>
      </c>
      <c r="K1163" t="s">
        <v>11410</v>
      </c>
      <c r="L1163" t="s">
        <v>11411</v>
      </c>
      <c r="M1163" t="s">
        <v>11412</v>
      </c>
      <c r="N1163" t="s">
        <v>11413</v>
      </c>
      <c r="O1163" t="s">
        <v>4225</v>
      </c>
      <c r="P1163" t="s">
        <v>4226</v>
      </c>
      <c r="Q1163" t="s">
        <v>11414</v>
      </c>
      <c r="R1163" t="s">
        <v>11415</v>
      </c>
    </row>
    <row r="1164" spans="1:18" ht="15.6" x14ac:dyDescent="0.3">
      <c r="A1164" t="s">
        <v>4227</v>
      </c>
      <c r="B1164" t="s">
        <v>4228</v>
      </c>
      <c r="D1164" t="s">
        <v>3697</v>
      </c>
      <c r="E1164">
        <v>499</v>
      </c>
      <c r="F1164">
        <v>940</v>
      </c>
      <c r="G1164" s="1">
        <v>0.47</v>
      </c>
      <c r="H1164">
        <v>4.0999999999999996</v>
      </c>
      <c r="J1164" s="4">
        <v>3036</v>
      </c>
      <c r="K1164" t="s">
        <v>11056</v>
      </c>
      <c r="L1164" t="s">
        <v>11416</v>
      </c>
      <c r="M1164" t="s">
        <v>11417</v>
      </c>
      <c r="N1164" t="s">
        <v>11418</v>
      </c>
      <c r="O1164" t="s">
        <v>4229</v>
      </c>
      <c r="P1164" t="s">
        <v>4230</v>
      </c>
      <c r="Q1164" t="s">
        <v>11419</v>
      </c>
      <c r="R1164" t="s">
        <v>11420</v>
      </c>
    </row>
    <row r="1165" spans="1:18" ht="15.6" x14ac:dyDescent="0.3">
      <c r="A1165" t="s">
        <v>4231</v>
      </c>
      <c r="B1165" t="s">
        <v>4232</v>
      </c>
      <c r="D1165" t="s">
        <v>3707</v>
      </c>
      <c r="E1165" s="2">
        <v>2699</v>
      </c>
      <c r="F1165" s="2">
        <v>4700</v>
      </c>
      <c r="G1165" s="1">
        <v>0.43</v>
      </c>
      <c r="H1165">
        <v>4.2</v>
      </c>
      <c r="J1165" s="4">
        <v>1296</v>
      </c>
      <c r="K1165" t="s">
        <v>11421</v>
      </c>
      <c r="L1165" t="s">
        <v>11422</v>
      </c>
      <c r="M1165" t="s">
        <v>11423</v>
      </c>
      <c r="N1165" t="s">
        <v>11424</v>
      </c>
      <c r="O1165" t="s">
        <v>4233</v>
      </c>
      <c r="P1165" t="s">
        <v>4234</v>
      </c>
      <c r="Q1165" t="s">
        <v>11425</v>
      </c>
      <c r="R1165" t="s">
        <v>11426</v>
      </c>
    </row>
    <row r="1166" spans="1:18" ht="15.6" x14ac:dyDescent="0.3">
      <c r="A1166" t="s">
        <v>4235</v>
      </c>
      <c r="B1166" t="s">
        <v>4236</v>
      </c>
      <c r="D1166" t="s">
        <v>3707</v>
      </c>
      <c r="E1166" s="2">
        <v>1448</v>
      </c>
      <c r="F1166" s="2">
        <v>2999</v>
      </c>
      <c r="G1166" s="1">
        <v>0.52</v>
      </c>
      <c r="H1166">
        <v>4.5</v>
      </c>
      <c r="J1166" s="4">
        <v>19</v>
      </c>
      <c r="K1166" t="s">
        <v>11427</v>
      </c>
      <c r="L1166" t="s">
        <v>11428</v>
      </c>
      <c r="M1166" t="s">
        <v>11429</v>
      </c>
      <c r="N1166" t="s">
        <v>11430</v>
      </c>
      <c r="O1166" t="s">
        <v>4237</v>
      </c>
      <c r="P1166" t="s">
        <v>4238</v>
      </c>
      <c r="Q1166" t="s">
        <v>11431</v>
      </c>
      <c r="R1166" t="s">
        <v>11432</v>
      </c>
    </row>
    <row r="1167" spans="1:18" ht="15.6" x14ac:dyDescent="0.3">
      <c r="A1167" t="s">
        <v>4239</v>
      </c>
      <c r="B1167" t="s">
        <v>4240</v>
      </c>
      <c r="D1167" t="s">
        <v>3941</v>
      </c>
      <c r="E1167">
        <v>79</v>
      </c>
      <c r="F1167">
        <v>79</v>
      </c>
      <c r="G1167" s="1">
        <v>0</v>
      </c>
      <c r="H1167">
        <v>4</v>
      </c>
      <c r="J1167" s="4">
        <v>97</v>
      </c>
      <c r="K1167" t="s">
        <v>11433</v>
      </c>
      <c r="L1167" t="s">
        <v>11434</v>
      </c>
      <c r="M1167" t="s">
        <v>11435</v>
      </c>
      <c r="N1167" t="s">
        <v>11436</v>
      </c>
      <c r="O1167" t="s">
        <v>4241</v>
      </c>
      <c r="P1167" t="s">
        <v>4242</v>
      </c>
      <c r="Q1167" t="s">
        <v>11437</v>
      </c>
      <c r="R1167" t="s">
        <v>11438</v>
      </c>
    </row>
    <row r="1168" spans="1:18" ht="15.6" x14ac:dyDescent="0.3">
      <c r="A1168" t="s">
        <v>4243</v>
      </c>
      <c r="B1168" t="s">
        <v>4244</v>
      </c>
      <c r="D1168" t="s">
        <v>3730</v>
      </c>
      <c r="E1168" s="2">
        <v>6990</v>
      </c>
      <c r="F1168" s="2">
        <v>14290</v>
      </c>
      <c r="G1168" s="1">
        <v>0.51</v>
      </c>
      <c r="H1168">
        <v>4.4000000000000004</v>
      </c>
      <c r="J1168" s="4">
        <v>1771</v>
      </c>
      <c r="K1168" t="s">
        <v>11439</v>
      </c>
      <c r="L1168" t="s">
        <v>11440</v>
      </c>
      <c r="M1168" t="s">
        <v>11441</v>
      </c>
      <c r="N1168" t="s">
        <v>11442</v>
      </c>
      <c r="O1168" t="s">
        <v>4245</v>
      </c>
      <c r="P1168" t="s">
        <v>4246</v>
      </c>
      <c r="Q1168" t="s">
        <v>11443</v>
      </c>
      <c r="R1168" t="s">
        <v>11444</v>
      </c>
    </row>
    <row r="1169" spans="1:18" ht="15.6" x14ac:dyDescent="0.3">
      <c r="A1169" t="s">
        <v>4247</v>
      </c>
      <c r="B1169" t="s">
        <v>4248</v>
      </c>
      <c r="D1169" t="s">
        <v>3675</v>
      </c>
      <c r="E1169" s="2">
        <v>2698</v>
      </c>
      <c r="F1169" s="2">
        <v>3945</v>
      </c>
      <c r="G1169" s="1">
        <v>0.32</v>
      </c>
      <c r="H1169">
        <v>4</v>
      </c>
      <c r="J1169" s="4">
        <v>15034</v>
      </c>
      <c r="K1169" t="s">
        <v>11445</v>
      </c>
      <c r="L1169" t="s">
        <v>11446</v>
      </c>
      <c r="M1169" t="s">
        <v>11447</v>
      </c>
      <c r="N1169" t="s">
        <v>11448</v>
      </c>
      <c r="O1169" t="s">
        <v>4249</v>
      </c>
      <c r="P1169" t="s">
        <v>4250</v>
      </c>
      <c r="Q1169" t="s">
        <v>11449</v>
      </c>
      <c r="R1169" t="s">
        <v>11450</v>
      </c>
    </row>
    <row r="1170" spans="1:18" ht="15.6" x14ac:dyDescent="0.3">
      <c r="A1170" t="s">
        <v>4251</v>
      </c>
      <c r="B1170" t="s">
        <v>4252</v>
      </c>
      <c r="D1170" t="s">
        <v>4216</v>
      </c>
      <c r="E1170" s="2">
        <v>3199</v>
      </c>
      <c r="F1170" s="2">
        <v>5999</v>
      </c>
      <c r="G1170" s="1">
        <v>0.47</v>
      </c>
      <c r="H1170">
        <v>4</v>
      </c>
      <c r="J1170" s="4">
        <v>3242</v>
      </c>
      <c r="K1170" t="s">
        <v>11451</v>
      </c>
      <c r="L1170" t="s">
        <v>11452</v>
      </c>
      <c r="M1170" t="s">
        <v>11453</v>
      </c>
      <c r="N1170" t="s">
        <v>11454</v>
      </c>
      <c r="O1170" t="s">
        <v>4253</v>
      </c>
      <c r="P1170" t="s">
        <v>4254</v>
      </c>
      <c r="Q1170" t="s">
        <v>11455</v>
      </c>
      <c r="R1170" t="s">
        <v>11456</v>
      </c>
    </row>
    <row r="1171" spans="1:18" ht="15.6" x14ac:dyDescent="0.3">
      <c r="A1171" t="s">
        <v>4255</v>
      </c>
      <c r="B1171" t="s">
        <v>4256</v>
      </c>
      <c r="D1171" t="s">
        <v>3725</v>
      </c>
      <c r="E1171" s="2">
        <v>1199</v>
      </c>
      <c r="F1171" s="2">
        <v>1950</v>
      </c>
      <c r="G1171" s="1">
        <v>0.39</v>
      </c>
      <c r="H1171">
        <v>3.9</v>
      </c>
      <c r="J1171" s="4">
        <v>2832</v>
      </c>
      <c r="K1171" t="s">
        <v>11457</v>
      </c>
      <c r="L1171" t="s">
        <v>11458</v>
      </c>
      <c r="M1171" t="s">
        <v>11459</v>
      </c>
      <c r="N1171" t="s">
        <v>11460</v>
      </c>
      <c r="O1171" t="s">
        <v>4257</v>
      </c>
      <c r="P1171" t="s">
        <v>4258</v>
      </c>
      <c r="Q1171" t="s">
        <v>11461</v>
      </c>
      <c r="R1171" t="s">
        <v>11462</v>
      </c>
    </row>
    <row r="1172" spans="1:18" ht="15.6" x14ac:dyDescent="0.3">
      <c r="A1172" t="s">
        <v>4259</v>
      </c>
      <c r="B1172" t="s">
        <v>4260</v>
      </c>
      <c r="D1172" t="s">
        <v>3903</v>
      </c>
      <c r="E1172" s="2">
        <v>1414</v>
      </c>
      <c r="F1172" s="2">
        <v>2799</v>
      </c>
      <c r="G1172" s="1">
        <v>0.49</v>
      </c>
      <c r="H1172">
        <v>4</v>
      </c>
      <c r="J1172" s="4">
        <v>1498</v>
      </c>
      <c r="K1172" t="s">
        <v>11463</v>
      </c>
      <c r="L1172" t="s">
        <v>11464</v>
      </c>
      <c r="M1172" t="s">
        <v>11465</v>
      </c>
      <c r="N1172" t="s">
        <v>11466</v>
      </c>
      <c r="O1172" t="s">
        <v>4261</v>
      </c>
      <c r="P1172" t="s">
        <v>4262</v>
      </c>
      <c r="Q1172" t="s">
        <v>11467</v>
      </c>
      <c r="R1172" t="s">
        <v>11468</v>
      </c>
    </row>
    <row r="1173" spans="1:18" ht="15.6" x14ac:dyDescent="0.3">
      <c r="A1173" t="s">
        <v>4263</v>
      </c>
      <c r="B1173" t="s">
        <v>4264</v>
      </c>
      <c r="D1173" t="s">
        <v>3629</v>
      </c>
      <c r="E1173">
        <v>999</v>
      </c>
      <c r="F1173" s="2">
        <v>1950</v>
      </c>
      <c r="G1173" s="1">
        <v>0.49</v>
      </c>
      <c r="H1173">
        <v>3.8</v>
      </c>
      <c r="J1173" s="4">
        <v>305</v>
      </c>
      <c r="K1173" t="s">
        <v>11469</v>
      </c>
      <c r="L1173" t="s">
        <v>11470</v>
      </c>
      <c r="M1173" t="s">
        <v>11471</v>
      </c>
      <c r="N1173" t="s">
        <v>11472</v>
      </c>
      <c r="O1173" t="s">
        <v>4265</v>
      </c>
      <c r="P1173" t="s">
        <v>4266</v>
      </c>
      <c r="Q1173" t="s">
        <v>11473</v>
      </c>
      <c r="R1173" t="s">
        <v>11474</v>
      </c>
    </row>
    <row r="1174" spans="1:18" ht="15.6" x14ac:dyDescent="0.3">
      <c r="A1174" t="s">
        <v>4267</v>
      </c>
      <c r="B1174" t="s">
        <v>4268</v>
      </c>
      <c r="D1174" t="s">
        <v>3959</v>
      </c>
      <c r="E1174" s="2">
        <v>5999</v>
      </c>
      <c r="F1174" s="2">
        <v>9999</v>
      </c>
      <c r="G1174" s="1">
        <v>0.4</v>
      </c>
      <c r="H1174">
        <v>4.2</v>
      </c>
      <c r="J1174" s="4">
        <v>1191</v>
      </c>
      <c r="K1174" t="s">
        <v>11475</v>
      </c>
      <c r="L1174" t="s">
        <v>11476</v>
      </c>
      <c r="M1174" t="s">
        <v>11477</v>
      </c>
      <c r="N1174" t="s">
        <v>11478</v>
      </c>
      <c r="O1174" t="s">
        <v>4269</v>
      </c>
      <c r="P1174" t="s">
        <v>4270</v>
      </c>
      <c r="Q1174" t="s">
        <v>11479</v>
      </c>
      <c r="R1174" t="s">
        <v>11480</v>
      </c>
    </row>
    <row r="1175" spans="1:18" ht="15.6" x14ac:dyDescent="0.3">
      <c r="A1175" t="s">
        <v>4271</v>
      </c>
      <c r="B1175" t="s">
        <v>4272</v>
      </c>
      <c r="D1175" t="s">
        <v>4273</v>
      </c>
      <c r="E1175" s="2">
        <v>9970</v>
      </c>
      <c r="F1175" s="2">
        <v>12999</v>
      </c>
      <c r="G1175" s="1">
        <v>0.23</v>
      </c>
      <c r="H1175">
        <v>4.3</v>
      </c>
      <c r="J1175" s="4">
        <v>4049</v>
      </c>
      <c r="K1175" t="s">
        <v>11481</v>
      </c>
      <c r="L1175" t="s">
        <v>11482</v>
      </c>
      <c r="M1175" t="s">
        <v>11483</v>
      </c>
      <c r="N1175" t="s">
        <v>11484</v>
      </c>
      <c r="O1175" t="s">
        <v>4274</v>
      </c>
      <c r="P1175" t="s">
        <v>4275</v>
      </c>
      <c r="Q1175" t="s">
        <v>11485</v>
      </c>
      <c r="R1175" t="s">
        <v>11486</v>
      </c>
    </row>
    <row r="1176" spans="1:18" ht="15.6" x14ac:dyDescent="0.3">
      <c r="A1176" t="s">
        <v>4276</v>
      </c>
      <c r="B1176" t="s">
        <v>4277</v>
      </c>
      <c r="D1176" t="s">
        <v>4278</v>
      </c>
      <c r="E1176">
        <v>698</v>
      </c>
      <c r="F1176">
        <v>699</v>
      </c>
      <c r="G1176" s="1">
        <v>0</v>
      </c>
      <c r="H1176">
        <v>4.2</v>
      </c>
      <c r="J1176" s="4">
        <v>3160</v>
      </c>
      <c r="K1176" t="s">
        <v>11487</v>
      </c>
      <c r="L1176" t="s">
        <v>11488</v>
      </c>
      <c r="M1176" t="s">
        <v>11489</v>
      </c>
      <c r="N1176" t="s">
        <v>11490</v>
      </c>
      <c r="O1176" t="s">
        <v>4279</v>
      </c>
      <c r="P1176" t="s">
        <v>4280</v>
      </c>
      <c r="Q1176" t="s">
        <v>11491</v>
      </c>
      <c r="R1176" t="s">
        <v>11492</v>
      </c>
    </row>
    <row r="1177" spans="1:18" ht="15.6" x14ac:dyDescent="0.3">
      <c r="A1177" t="s">
        <v>4281</v>
      </c>
      <c r="B1177" t="s">
        <v>4282</v>
      </c>
      <c r="D1177" t="s">
        <v>3946</v>
      </c>
      <c r="E1177" s="2">
        <v>2199</v>
      </c>
      <c r="F1177" s="2">
        <v>3190</v>
      </c>
      <c r="G1177" s="1">
        <v>0.31</v>
      </c>
      <c r="H1177">
        <v>4.3</v>
      </c>
      <c r="J1177" s="4">
        <v>9650</v>
      </c>
      <c r="K1177" t="s">
        <v>11493</v>
      </c>
      <c r="L1177" t="s">
        <v>11494</v>
      </c>
      <c r="M1177" t="s">
        <v>11495</v>
      </c>
      <c r="N1177" t="s">
        <v>11496</v>
      </c>
      <c r="O1177" t="s">
        <v>4283</v>
      </c>
      <c r="P1177" t="s">
        <v>4284</v>
      </c>
      <c r="Q1177" t="s">
        <v>11497</v>
      </c>
      <c r="R1177" t="s">
        <v>11498</v>
      </c>
    </row>
    <row r="1178" spans="1:18" ht="15.6" x14ac:dyDescent="0.3">
      <c r="A1178" t="s">
        <v>4285</v>
      </c>
      <c r="B1178" t="s">
        <v>4286</v>
      </c>
      <c r="D1178" t="s">
        <v>4287</v>
      </c>
      <c r="E1178">
        <v>320</v>
      </c>
      <c r="F1178">
        <v>799</v>
      </c>
      <c r="G1178" s="1">
        <v>0.6</v>
      </c>
      <c r="H1178">
        <v>4.2</v>
      </c>
      <c r="J1178" s="4">
        <v>3846</v>
      </c>
      <c r="K1178" t="s">
        <v>11499</v>
      </c>
      <c r="L1178" t="s">
        <v>11500</v>
      </c>
      <c r="M1178" t="s">
        <v>11501</v>
      </c>
      <c r="N1178" t="s">
        <v>11502</v>
      </c>
      <c r="O1178" t="s">
        <v>4288</v>
      </c>
      <c r="P1178" t="s">
        <v>4289</v>
      </c>
      <c r="Q1178" t="s">
        <v>11503</v>
      </c>
      <c r="R1178" t="s">
        <v>11504</v>
      </c>
    </row>
    <row r="1179" spans="1:18" ht="15.6" x14ac:dyDescent="0.3">
      <c r="A1179" t="s">
        <v>4290</v>
      </c>
      <c r="B1179" t="s">
        <v>4291</v>
      </c>
      <c r="D1179" t="s">
        <v>3644</v>
      </c>
      <c r="E1179">
        <v>298</v>
      </c>
      <c r="F1179">
        <v>499</v>
      </c>
      <c r="G1179" s="1">
        <v>0.4</v>
      </c>
      <c r="H1179">
        <v>4.4000000000000004</v>
      </c>
      <c r="J1179" s="4">
        <v>290</v>
      </c>
      <c r="K1179" t="s">
        <v>11505</v>
      </c>
      <c r="L1179" t="s">
        <v>11506</v>
      </c>
      <c r="M1179" t="s">
        <v>11507</v>
      </c>
      <c r="N1179" t="s">
        <v>11508</v>
      </c>
      <c r="O1179" t="s">
        <v>4292</v>
      </c>
      <c r="P1179" t="s">
        <v>4293</v>
      </c>
      <c r="Q1179" t="s">
        <v>11509</v>
      </c>
      <c r="R1179" t="s">
        <v>11510</v>
      </c>
    </row>
    <row r="1180" spans="1:18" ht="15.6" x14ac:dyDescent="0.3">
      <c r="A1180" t="s">
        <v>4294</v>
      </c>
      <c r="B1180" t="s">
        <v>4295</v>
      </c>
      <c r="D1180" t="s">
        <v>3799</v>
      </c>
      <c r="E1180" s="2">
        <v>1199</v>
      </c>
      <c r="F1180" s="2">
        <v>1499</v>
      </c>
      <c r="G1180" s="1">
        <v>0.2</v>
      </c>
      <c r="H1180">
        <v>3.8</v>
      </c>
      <c r="J1180" s="4">
        <v>2206</v>
      </c>
      <c r="K1180" t="s">
        <v>11511</v>
      </c>
      <c r="L1180" t="s">
        <v>11512</v>
      </c>
      <c r="M1180" t="s">
        <v>11513</v>
      </c>
      <c r="N1180" t="s">
        <v>11514</v>
      </c>
      <c r="O1180" t="s">
        <v>4296</v>
      </c>
      <c r="P1180" t="s">
        <v>4297</v>
      </c>
      <c r="Q1180" t="s">
        <v>11515</v>
      </c>
      <c r="R1180" t="s">
        <v>11516</v>
      </c>
    </row>
    <row r="1181" spans="1:18" ht="15.6" x14ac:dyDescent="0.3">
      <c r="A1181" t="s">
        <v>4298</v>
      </c>
      <c r="B1181" t="s">
        <v>4299</v>
      </c>
      <c r="D1181" t="s">
        <v>3946</v>
      </c>
      <c r="E1181" s="2">
        <v>1399</v>
      </c>
      <c r="F1181" s="2">
        <v>2660</v>
      </c>
      <c r="G1181" s="1">
        <v>0.47</v>
      </c>
      <c r="H1181">
        <v>4.0999999999999996</v>
      </c>
      <c r="J1181" s="4">
        <v>9349</v>
      </c>
      <c r="K1181" t="s">
        <v>11517</v>
      </c>
      <c r="L1181" t="s">
        <v>11518</v>
      </c>
      <c r="M1181" t="s">
        <v>11519</v>
      </c>
      <c r="N1181" t="s">
        <v>11520</v>
      </c>
      <c r="O1181" t="s">
        <v>4300</v>
      </c>
      <c r="P1181" t="s">
        <v>4301</v>
      </c>
      <c r="Q1181" t="s">
        <v>11521</v>
      </c>
      <c r="R1181" t="s">
        <v>11522</v>
      </c>
    </row>
    <row r="1182" spans="1:18" ht="15.6" x14ac:dyDescent="0.3">
      <c r="A1182" t="s">
        <v>4302</v>
      </c>
      <c r="B1182" t="s">
        <v>4303</v>
      </c>
      <c r="D1182" t="s">
        <v>3649</v>
      </c>
      <c r="E1182">
        <v>599</v>
      </c>
      <c r="F1182" s="2">
        <v>2799</v>
      </c>
      <c r="G1182" s="1">
        <v>0.79</v>
      </c>
      <c r="H1182">
        <v>3.9</v>
      </c>
      <c r="J1182" s="4">
        <v>578</v>
      </c>
      <c r="K1182" t="s">
        <v>11523</v>
      </c>
      <c r="L1182" t="s">
        <v>11524</v>
      </c>
      <c r="M1182" t="s">
        <v>11525</v>
      </c>
      <c r="N1182" t="s">
        <v>11526</v>
      </c>
      <c r="O1182" t="s">
        <v>4304</v>
      </c>
      <c r="P1182" t="s">
        <v>4305</v>
      </c>
      <c r="Q1182" t="s">
        <v>11527</v>
      </c>
      <c r="R1182" t="s">
        <v>11528</v>
      </c>
    </row>
    <row r="1183" spans="1:18" ht="15.6" x14ac:dyDescent="0.3">
      <c r="A1183" t="s">
        <v>4306</v>
      </c>
      <c r="B1183" t="s">
        <v>4307</v>
      </c>
      <c r="D1183" t="s">
        <v>4014</v>
      </c>
      <c r="E1183" s="2">
        <v>1499</v>
      </c>
      <c r="F1183" s="2">
        <v>1499</v>
      </c>
      <c r="G1183" s="1">
        <v>0</v>
      </c>
      <c r="H1183">
        <v>4.3</v>
      </c>
      <c r="J1183" s="4">
        <v>9331</v>
      </c>
      <c r="K1183" t="s">
        <v>11529</v>
      </c>
      <c r="L1183" t="s">
        <v>11530</v>
      </c>
      <c r="M1183" t="s">
        <v>11531</v>
      </c>
      <c r="N1183" t="s">
        <v>11532</v>
      </c>
      <c r="O1183" t="s">
        <v>4308</v>
      </c>
      <c r="P1183" t="s">
        <v>4309</v>
      </c>
      <c r="Q1183" t="s">
        <v>11533</v>
      </c>
      <c r="R1183" t="s">
        <v>11534</v>
      </c>
    </row>
    <row r="1184" spans="1:18" ht="15.6" x14ac:dyDescent="0.3">
      <c r="A1184" t="s">
        <v>4310</v>
      </c>
      <c r="B1184" t="s">
        <v>4311</v>
      </c>
      <c r="D1184" t="s">
        <v>4273</v>
      </c>
      <c r="E1184" s="2">
        <v>14400</v>
      </c>
      <c r="F1184" s="2">
        <v>59900</v>
      </c>
      <c r="G1184" s="1">
        <v>0.76</v>
      </c>
      <c r="H1184">
        <v>4.4000000000000004</v>
      </c>
      <c r="J1184" s="4">
        <v>3837</v>
      </c>
      <c r="K1184" t="s">
        <v>11535</v>
      </c>
      <c r="L1184" t="s">
        <v>11536</v>
      </c>
      <c r="M1184" t="s">
        <v>11537</v>
      </c>
      <c r="N1184" t="s">
        <v>11538</v>
      </c>
      <c r="O1184" t="s">
        <v>4312</v>
      </c>
      <c r="P1184" t="s">
        <v>4313</v>
      </c>
      <c r="Q1184" t="s">
        <v>11539</v>
      </c>
      <c r="R1184" t="s">
        <v>11540</v>
      </c>
    </row>
    <row r="1185" spans="1:18" ht="15.6" x14ac:dyDescent="0.3">
      <c r="A1185" t="s">
        <v>4314</v>
      </c>
      <c r="B1185" t="s">
        <v>4315</v>
      </c>
      <c r="D1185" t="s">
        <v>4278</v>
      </c>
      <c r="E1185" s="2">
        <v>1699</v>
      </c>
      <c r="F1185" s="2">
        <v>1900</v>
      </c>
      <c r="G1185" s="1">
        <v>0.11</v>
      </c>
      <c r="H1185">
        <v>3.6</v>
      </c>
      <c r="J1185" s="4">
        <v>11456</v>
      </c>
      <c r="K1185" t="s">
        <v>11541</v>
      </c>
      <c r="L1185" t="s">
        <v>11542</v>
      </c>
      <c r="M1185" t="s">
        <v>11543</v>
      </c>
      <c r="N1185" t="s">
        <v>11544</v>
      </c>
      <c r="O1185" t="s">
        <v>4316</v>
      </c>
      <c r="P1185" t="s">
        <v>4317</v>
      </c>
      <c r="Q1185" t="s">
        <v>11545</v>
      </c>
      <c r="R1185" t="s">
        <v>11546</v>
      </c>
    </row>
    <row r="1186" spans="1:18" ht="15.6" x14ac:dyDescent="0.3">
      <c r="A1186" t="s">
        <v>4318</v>
      </c>
      <c r="B1186" t="s">
        <v>4319</v>
      </c>
      <c r="D1186" t="s">
        <v>3634</v>
      </c>
      <c r="E1186">
        <v>649</v>
      </c>
      <c r="F1186">
        <v>999</v>
      </c>
      <c r="G1186" s="1">
        <v>0.35</v>
      </c>
      <c r="H1186">
        <v>3.8</v>
      </c>
      <c r="J1186" s="4">
        <v>49</v>
      </c>
      <c r="K1186" t="s">
        <v>11547</v>
      </c>
      <c r="L1186" t="s">
        <v>11548</v>
      </c>
      <c r="M1186" t="s">
        <v>11549</v>
      </c>
      <c r="N1186" t="s">
        <v>11550</v>
      </c>
      <c r="O1186" t="s">
        <v>4320</v>
      </c>
      <c r="P1186" t="s">
        <v>4321</v>
      </c>
      <c r="Q1186" t="s">
        <v>11551</v>
      </c>
      <c r="R1186" t="s">
        <v>11552</v>
      </c>
    </row>
    <row r="1187" spans="1:18" ht="15.6" x14ac:dyDescent="0.3">
      <c r="A1187" t="s">
        <v>4322</v>
      </c>
      <c r="B1187" t="s">
        <v>4323</v>
      </c>
      <c r="D1187" t="s">
        <v>3702</v>
      </c>
      <c r="E1187" s="2">
        <v>3249</v>
      </c>
      <c r="F1187" s="2">
        <v>6375</v>
      </c>
      <c r="G1187" s="1">
        <v>0.49</v>
      </c>
      <c r="H1187">
        <v>4</v>
      </c>
      <c r="J1187" s="4">
        <v>4978</v>
      </c>
      <c r="K1187" t="s">
        <v>11553</v>
      </c>
      <c r="L1187" t="s">
        <v>11554</v>
      </c>
      <c r="M1187" t="s">
        <v>11555</v>
      </c>
      <c r="N1187" t="s">
        <v>11556</v>
      </c>
      <c r="O1187" t="s">
        <v>4324</v>
      </c>
      <c r="P1187" t="s">
        <v>4325</v>
      </c>
      <c r="Q1187" t="s">
        <v>11557</v>
      </c>
      <c r="R1187" t="s">
        <v>11558</v>
      </c>
    </row>
    <row r="1188" spans="1:18" ht="15.6" x14ac:dyDescent="0.3">
      <c r="A1188" t="s">
        <v>4326</v>
      </c>
      <c r="B1188" t="s">
        <v>4327</v>
      </c>
      <c r="D1188" t="s">
        <v>3777</v>
      </c>
      <c r="E1188">
        <v>199</v>
      </c>
      <c r="F1188">
        <v>499</v>
      </c>
      <c r="G1188" s="1">
        <v>0.6</v>
      </c>
      <c r="H1188">
        <v>4.0999999999999996</v>
      </c>
      <c r="J1188" s="4">
        <v>1996</v>
      </c>
      <c r="K1188" t="s">
        <v>11559</v>
      </c>
      <c r="L1188" t="s">
        <v>11560</v>
      </c>
      <c r="M1188" t="s">
        <v>11561</v>
      </c>
      <c r="N1188" t="s">
        <v>11562</v>
      </c>
      <c r="O1188" t="s">
        <v>4328</v>
      </c>
      <c r="P1188" t="s">
        <v>4329</v>
      </c>
      <c r="Q1188" t="s">
        <v>11563</v>
      </c>
      <c r="R1188" t="s">
        <v>11564</v>
      </c>
    </row>
    <row r="1189" spans="1:18" ht="15.6" x14ac:dyDescent="0.3">
      <c r="A1189" t="s">
        <v>4330</v>
      </c>
      <c r="B1189" t="s">
        <v>4331</v>
      </c>
      <c r="D1189" t="s">
        <v>3837</v>
      </c>
      <c r="E1189" s="2">
        <v>1099</v>
      </c>
      <c r="F1189" s="2">
        <v>1899</v>
      </c>
      <c r="G1189" s="1">
        <v>0.42</v>
      </c>
      <c r="H1189">
        <v>4.3</v>
      </c>
      <c r="J1189" s="4">
        <v>1811</v>
      </c>
      <c r="K1189" t="s">
        <v>11565</v>
      </c>
      <c r="L1189" t="s">
        <v>11566</v>
      </c>
      <c r="M1189" t="s">
        <v>11567</v>
      </c>
      <c r="N1189" t="s">
        <v>11568</v>
      </c>
      <c r="O1189" t="s">
        <v>4332</v>
      </c>
      <c r="P1189" t="s">
        <v>4333</v>
      </c>
      <c r="Q1189" t="s">
        <v>11569</v>
      </c>
      <c r="R1189" t="s">
        <v>11570</v>
      </c>
    </row>
    <row r="1190" spans="1:18" ht="15.6" x14ac:dyDescent="0.3">
      <c r="A1190" t="s">
        <v>4334</v>
      </c>
      <c r="B1190" t="s">
        <v>4335</v>
      </c>
      <c r="D1190" t="s">
        <v>3629</v>
      </c>
      <c r="E1190">
        <v>664</v>
      </c>
      <c r="F1190" s="2">
        <v>1490</v>
      </c>
      <c r="G1190" s="1">
        <v>0.55000000000000004</v>
      </c>
      <c r="H1190">
        <v>4</v>
      </c>
      <c r="J1190" s="4">
        <v>2198</v>
      </c>
      <c r="K1190" t="s">
        <v>11571</v>
      </c>
      <c r="L1190" t="s">
        <v>11572</v>
      </c>
      <c r="M1190" t="s">
        <v>11573</v>
      </c>
      <c r="N1190" t="s">
        <v>11574</v>
      </c>
      <c r="O1190" t="s">
        <v>4336</v>
      </c>
      <c r="P1190" t="s">
        <v>4337</v>
      </c>
      <c r="Q1190" t="s">
        <v>11575</v>
      </c>
      <c r="R1190" t="s">
        <v>11576</v>
      </c>
    </row>
    <row r="1191" spans="1:18" ht="15.6" x14ac:dyDescent="0.3">
      <c r="A1191" t="s">
        <v>4338</v>
      </c>
      <c r="B1191" t="s">
        <v>4339</v>
      </c>
      <c r="D1191" t="s">
        <v>3850</v>
      </c>
      <c r="E1191">
        <v>260</v>
      </c>
      <c r="F1191">
        <v>350</v>
      </c>
      <c r="G1191" s="1">
        <v>0.26</v>
      </c>
      <c r="H1191">
        <v>3.9</v>
      </c>
      <c r="J1191" s="4">
        <v>13127</v>
      </c>
      <c r="K1191" t="s">
        <v>11577</v>
      </c>
      <c r="L1191" t="s">
        <v>11578</v>
      </c>
      <c r="M1191" t="s">
        <v>11579</v>
      </c>
      <c r="N1191" t="s">
        <v>11580</v>
      </c>
      <c r="O1191" t="s">
        <v>4340</v>
      </c>
      <c r="P1191" t="s">
        <v>4341</v>
      </c>
      <c r="Q1191" t="s">
        <v>11581</v>
      </c>
      <c r="R1191" t="s">
        <v>11582</v>
      </c>
    </row>
    <row r="1192" spans="1:18" ht="15.6" x14ac:dyDescent="0.3">
      <c r="A1192" t="s">
        <v>4342</v>
      </c>
      <c r="B1192" t="s">
        <v>4343</v>
      </c>
      <c r="D1192" t="s">
        <v>3730</v>
      </c>
      <c r="E1192" s="2">
        <v>6499</v>
      </c>
      <c r="F1192" s="2">
        <v>8500</v>
      </c>
      <c r="G1192" s="1">
        <v>0.24</v>
      </c>
      <c r="H1192">
        <v>4.4000000000000004</v>
      </c>
      <c r="J1192" s="4">
        <v>5865</v>
      </c>
      <c r="K1192" t="s">
        <v>11583</v>
      </c>
      <c r="L1192" t="s">
        <v>11584</v>
      </c>
      <c r="M1192" t="s">
        <v>11585</v>
      </c>
      <c r="N1192" t="s">
        <v>11586</v>
      </c>
      <c r="O1192" t="s">
        <v>4344</v>
      </c>
      <c r="P1192" t="s">
        <v>4345</v>
      </c>
      <c r="Q1192" t="s">
        <v>11587</v>
      </c>
      <c r="R1192" t="s">
        <v>11588</v>
      </c>
    </row>
    <row r="1193" spans="1:18" ht="15.6" x14ac:dyDescent="0.3">
      <c r="A1193" t="s">
        <v>4346</v>
      </c>
      <c r="B1193" t="s">
        <v>4347</v>
      </c>
      <c r="D1193" t="s">
        <v>4348</v>
      </c>
      <c r="E1193" s="2">
        <v>1484</v>
      </c>
      <c r="F1193" s="2">
        <v>2499</v>
      </c>
      <c r="G1193" s="1">
        <v>0.41</v>
      </c>
      <c r="H1193">
        <v>3.7</v>
      </c>
      <c r="J1193" s="4">
        <v>1067</v>
      </c>
      <c r="K1193" t="s">
        <v>11589</v>
      </c>
      <c r="L1193" t="s">
        <v>11590</v>
      </c>
      <c r="M1193" t="s">
        <v>11591</v>
      </c>
      <c r="N1193" t="s">
        <v>11592</v>
      </c>
      <c r="O1193" t="s">
        <v>4349</v>
      </c>
      <c r="P1193" t="s">
        <v>4350</v>
      </c>
      <c r="Q1193" t="s">
        <v>11593</v>
      </c>
      <c r="R1193" t="s">
        <v>11594</v>
      </c>
    </row>
    <row r="1194" spans="1:18" ht="15.6" x14ac:dyDescent="0.3">
      <c r="A1194" t="s">
        <v>4351</v>
      </c>
      <c r="B1194" t="s">
        <v>4352</v>
      </c>
      <c r="D1194" t="s">
        <v>3782</v>
      </c>
      <c r="E1194">
        <v>999</v>
      </c>
      <c r="F1194" s="2">
        <v>1560</v>
      </c>
      <c r="G1194" s="1">
        <v>0.36</v>
      </c>
      <c r="H1194">
        <v>3.6</v>
      </c>
      <c r="J1194" s="4">
        <v>4881</v>
      </c>
      <c r="K1194" t="s">
        <v>11595</v>
      </c>
      <c r="L1194" t="s">
        <v>11596</v>
      </c>
      <c r="M1194" t="s">
        <v>11597</v>
      </c>
      <c r="N1194" t="s">
        <v>11598</v>
      </c>
      <c r="O1194" t="s">
        <v>4353</v>
      </c>
      <c r="P1194" t="s">
        <v>4354</v>
      </c>
      <c r="Q1194" t="s">
        <v>11599</v>
      </c>
      <c r="R1194" t="s">
        <v>11600</v>
      </c>
    </row>
    <row r="1195" spans="1:18" ht="15.6" x14ac:dyDescent="0.3">
      <c r="A1195" t="s">
        <v>4355</v>
      </c>
      <c r="B1195" t="s">
        <v>4356</v>
      </c>
      <c r="D1195" t="s">
        <v>3799</v>
      </c>
      <c r="E1195" s="2">
        <v>3299</v>
      </c>
      <c r="F1195" s="2">
        <v>6500</v>
      </c>
      <c r="G1195" s="1">
        <v>0.49</v>
      </c>
      <c r="H1195">
        <v>3.7</v>
      </c>
      <c r="J1195" s="4">
        <v>11217</v>
      </c>
      <c r="K1195" t="s">
        <v>11601</v>
      </c>
      <c r="L1195" t="s">
        <v>11602</v>
      </c>
      <c r="M1195" t="s">
        <v>11603</v>
      </c>
      <c r="N1195" t="s">
        <v>11604</v>
      </c>
      <c r="O1195" t="s">
        <v>4357</v>
      </c>
      <c r="P1195" t="s">
        <v>4358</v>
      </c>
      <c r="Q1195" t="s">
        <v>11605</v>
      </c>
      <c r="R1195" t="s">
        <v>11606</v>
      </c>
    </row>
    <row r="1196" spans="1:18" ht="15.6" x14ac:dyDescent="0.3">
      <c r="A1196" t="s">
        <v>4359</v>
      </c>
      <c r="B1196" t="s">
        <v>4360</v>
      </c>
      <c r="D1196" t="s">
        <v>3692</v>
      </c>
      <c r="E1196">
        <v>259</v>
      </c>
      <c r="F1196">
        <v>999</v>
      </c>
      <c r="G1196" s="1">
        <v>0.74</v>
      </c>
      <c r="H1196">
        <v>4</v>
      </c>
      <c r="J1196" s="4">
        <v>43</v>
      </c>
      <c r="K1196" t="s">
        <v>11607</v>
      </c>
      <c r="L1196" t="s">
        <v>11608</v>
      </c>
      <c r="M1196" t="s">
        <v>11609</v>
      </c>
      <c r="N1196" t="s">
        <v>11610</v>
      </c>
      <c r="O1196" t="s">
        <v>4361</v>
      </c>
      <c r="P1196" t="s">
        <v>4362</v>
      </c>
      <c r="Q1196" t="s">
        <v>11611</v>
      </c>
      <c r="R1196" t="s">
        <v>11612</v>
      </c>
    </row>
    <row r="1197" spans="1:18" ht="15.6" x14ac:dyDescent="0.3">
      <c r="A1197" t="s">
        <v>4363</v>
      </c>
      <c r="B1197" t="s">
        <v>4364</v>
      </c>
      <c r="D1197" t="s">
        <v>3702</v>
      </c>
      <c r="E1197" s="2">
        <v>3249</v>
      </c>
      <c r="F1197" s="2">
        <v>7795</v>
      </c>
      <c r="G1197" s="1">
        <v>0.57999999999999996</v>
      </c>
      <c r="H1197">
        <v>4.2</v>
      </c>
      <c r="J1197" s="4">
        <v>4664</v>
      </c>
      <c r="K1197" t="s">
        <v>11613</v>
      </c>
      <c r="L1197" t="s">
        <v>11614</v>
      </c>
      <c r="M1197" t="s">
        <v>11615</v>
      </c>
      <c r="N1197" t="s">
        <v>11616</v>
      </c>
      <c r="O1197" t="s">
        <v>4365</v>
      </c>
      <c r="P1197" t="s">
        <v>4366</v>
      </c>
      <c r="Q1197" t="s">
        <v>11617</v>
      </c>
      <c r="R1197" t="s">
        <v>11618</v>
      </c>
    </row>
    <row r="1198" spans="1:18" ht="15.6" x14ac:dyDescent="0.3">
      <c r="A1198" t="s">
        <v>4367</v>
      </c>
      <c r="B1198" t="s">
        <v>4368</v>
      </c>
      <c r="D1198" t="s">
        <v>3782</v>
      </c>
      <c r="E1198" s="2">
        <v>4280</v>
      </c>
      <c r="F1198" s="2">
        <v>5995</v>
      </c>
      <c r="G1198" s="1">
        <v>0.28999999999999998</v>
      </c>
      <c r="H1198">
        <v>3.8</v>
      </c>
      <c r="J1198" s="4">
        <v>2112</v>
      </c>
      <c r="K1198" t="s">
        <v>11619</v>
      </c>
      <c r="L1198" t="s">
        <v>11620</v>
      </c>
      <c r="M1198" t="s">
        <v>11621</v>
      </c>
      <c r="N1198" t="s">
        <v>11622</v>
      </c>
      <c r="O1198" t="s">
        <v>4369</v>
      </c>
      <c r="P1198" t="s">
        <v>4370</v>
      </c>
      <c r="Q1198" t="s">
        <v>11623</v>
      </c>
      <c r="R1198" t="s">
        <v>11624</v>
      </c>
    </row>
    <row r="1199" spans="1:18" ht="15.6" x14ac:dyDescent="0.3">
      <c r="A1199" t="s">
        <v>4371</v>
      </c>
      <c r="B1199" t="s">
        <v>4372</v>
      </c>
      <c r="D1199" t="s">
        <v>4373</v>
      </c>
      <c r="E1199">
        <v>189</v>
      </c>
      <c r="F1199">
        <v>299</v>
      </c>
      <c r="G1199" s="1">
        <v>0.37</v>
      </c>
      <c r="H1199">
        <v>4.2</v>
      </c>
      <c r="J1199" s="4">
        <v>2737</v>
      </c>
      <c r="K1199" t="s">
        <v>11625</v>
      </c>
      <c r="L1199" t="s">
        <v>11626</v>
      </c>
      <c r="M1199" t="s">
        <v>11627</v>
      </c>
      <c r="N1199" t="s">
        <v>11628</v>
      </c>
      <c r="O1199" t="s">
        <v>4374</v>
      </c>
      <c r="P1199" t="s">
        <v>4375</v>
      </c>
      <c r="Q1199" t="s">
        <v>11629</v>
      </c>
      <c r="R1199" t="s">
        <v>11630</v>
      </c>
    </row>
    <row r="1200" spans="1:18" ht="15.6" x14ac:dyDescent="0.3">
      <c r="A1200" t="s">
        <v>4376</v>
      </c>
      <c r="B1200" t="s">
        <v>4377</v>
      </c>
      <c r="D1200" t="s">
        <v>3946</v>
      </c>
      <c r="E1200" s="2">
        <v>1449</v>
      </c>
      <c r="F1200" s="2">
        <v>2349</v>
      </c>
      <c r="G1200" s="1">
        <v>0.38</v>
      </c>
      <c r="H1200">
        <v>3.9</v>
      </c>
      <c r="J1200" s="4">
        <v>9019</v>
      </c>
      <c r="K1200" t="s">
        <v>11631</v>
      </c>
      <c r="L1200" t="s">
        <v>11632</v>
      </c>
      <c r="M1200" t="s">
        <v>11633</v>
      </c>
      <c r="N1200" t="s">
        <v>11634</v>
      </c>
      <c r="O1200" t="s">
        <v>4378</v>
      </c>
      <c r="P1200" t="s">
        <v>4379</v>
      </c>
      <c r="Q1200" t="s">
        <v>11635</v>
      </c>
      <c r="R1200" t="s">
        <v>11636</v>
      </c>
    </row>
    <row r="1201" spans="1:18" ht="15.6" x14ac:dyDescent="0.3">
      <c r="A1201" t="s">
        <v>4380</v>
      </c>
      <c r="B1201" t="s">
        <v>4381</v>
      </c>
      <c r="D1201" t="s">
        <v>3777</v>
      </c>
      <c r="E1201">
        <v>199</v>
      </c>
      <c r="F1201">
        <v>499</v>
      </c>
      <c r="G1201" s="1">
        <v>0.6</v>
      </c>
      <c r="H1201">
        <v>4</v>
      </c>
      <c r="J1201" s="4">
        <v>10234</v>
      </c>
      <c r="K1201" t="s">
        <v>11637</v>
      </c>
      <c r="L1201" t="s">
        <v>11638</v>
      </c>
      <c r="M1201" t="s">
        <v>11639</v>
      </c>
      <c r="N1201" t="s">
        <v>11640</v>
      </c>
      <c r="O1201" t="s">
        <v>4382</v>
      </c>
      <c r="P1201" t="s">
        <v>4383</v>
      </c>
      <c r="Q1201" t="s">
        <v>11641</v>
      </c>
      <c r="R1201" t="s">
        <v>11642</v>
      </c>
    </row>
    <row r="1202" spans="1:18" ht="15.6" x14ac:dyDescent="0.3">
      <c r="A1202" t="s">
        <v>4384</v>
      </c>
      <c r="B1202" t="s">
        <v>4385</v>
      </c>
      <c r="D1202" t="s">
        <v>4386</v>
      </c>
      <c r="E1202">
        <v>474</v>
      </c>
      <c r="F1202" s="2">
        <v>1299</v>
      </c>
      <c r="G1202" s="1">
        <v>0.64</v>
      </c>
      <c r="H1202">
        <v>4.0999999999999996</v>
      </c>
      <c r="J1202" s="4">
        <v>550</v>
      </c>
      <c r="K1202" t="s">
        <v>11643</v>
      </c>
      <c r="L1202" t="s">
        <v>11644</v>
      </c>
      <c r="M1202" t="s">
        <v>11645</v>
      </c>
      <c r="N1202" t="s">
        <v>11646</v>
      </c>
      <c r="O1202" t="s">
        <v>4387</v>
      </c>
      <c r="P1202" t="s">
        <v>4388</v>
      </c>
      <c r="Q1202" t="s">
        <v>11647</v>
      </c>
      <c r="R1202" t="s">
        <v>11648</v>
      </c>
    </row>
    <row r="1203" spans="1:18" ht="15.6" x14ac:dyDescent="0.3">
      <c r="A1203" t="s">
        <v>4389</v>
      </c>
      <c r="B1203" t="s">
        <v>4390</v>
      </c>
      <c r="D1203" t="s">
        <v>3692</v>
      </c>
      <c r="E1203">
        <v>279</v>
      </c>
      <c r="F1203">
        <v>499</v>
      </c>
      <c r="G1203" s="1">
        <v>0.44</v>
      </c>
      <c r="H1203">
        <v>4.8</v>
      </c>
      <c r="J1203" s="4">
        <v>28</v>
      </c>
      <c r="K1203" t="s">
        <v>11649</v>
      </c>
      <c r="L1203" t="s">
        <v>11650</v>
      </c>
      <c r="M1203" t="s">
        <v>11651</v>
      </c>
      <c r="N1203" t="s">
        <v>11652</v>
      </c>
      <c r="O1203" t="s">
        <v>4391</v>
      </c>
      <c r="P1203" t="s">
        <v>4392</v>
      </c>
      <c r="Q1203" t="s">
        <v>11653</v>
      </c>
      <c r="R1203" t="s">
        <v>11654</v>
      </c>
    </row>
    <row r="1204" spans="1:18" ht="15.6" x14ac:dyDescent="0.3">
      <c r="A1204" t="s">
        <v>4393</v>
      </c>
      <c r="B1204" t="s">
        <v>4394</v>
      </c>
      <c r="D1204" t="s">
        <v>3946</v>
      </c>
      <c r="E1204" s="2">
        <v>1999</v>
      </c>
      <c r="F1204" s="2">
        <v>4775</v>
      </c>
      <c r="G1204" s="1">
        <v>0.57999999999999996</v>
      </c>
      <c r="H1204">
        <v>4.2</v>
      </c>
      <c r="J1204" s="4">
        <v>1353</v>
      </c>
      <c r="K1204" t="s">
        <v>11655</v>
      </c>
      <c r="L1204" t="s">
        <v>11656</v>
      </c>
      <c r="M1204" t="s">
        <v>11657</v>
      </c>
      <c r="N1204" t="s">
        <v>11658</v>
      </c>
      <c r="O1204" t="s">
        <v>4395</v>
      </c>
      <c r="P1204" t="s">
        <v>4396</v>
      </c>
      <c r="Q1204" t="s">
        <v>11659</v>
      </c>
      <c r="R1204" t="s">
        <v>11660</v>
      </c>
    </row>
    <row r="1205" spans="1:18" ht="15.6" x14ac:dyDescent="0.3">
      <c r="A1205" t="s">
        <v>4397</v>
      </c>
      <c r="B1205" t="s">
        <v>4398</v>
      </c>
      <c r="D1205" t="s">
        <v>3644</v>
      </c>
      <c r="E1205">
        <v>799</v>
      </c>
      <c r="F1205" s="2">
        <v>1230</v>
      </c>
      <c r="G1205" s="1">
        <v>0.35</v>
      </c>
      <c r="H1205">
        <v>4.0999999999999996</v>
      </c>
      <c r="J1205" s="4">
        <v>2138</v>
      </c>
      <c r="K1205" t="s">
        <v>11661</v>
      </c>
      <c r="L1205" t="s">
        <v>11662</v>
      </c>
      <c r="M1205" t="s">
        <v>11663</v>
      </c>
      <c r="N1205" t="s">
        <v>11664</v>
      </c>
      <c r="O1205" t="s">
        <v>4399</v>
      </c>
      <c r="P1205" t="s">
        <v>4400</v>
      </c>
      <c r="Q1205" t="s">
        <v>11665</v>
      </c>
      <c r="R1205" t="s">
        <v>11666</v>
      </c>
    </row>
    <row r="1206" spans="1:18" ht="15.6" x14ac:dyDescent="0.3">
      <c r="A1206" t="s">
        <v>4401</v>
      </c>
      <c r="B1206" t="s">
        <v>4402</v>
      </c>
      <c r="D1206" t="s">
        <v>3903</v>
      </c>
      <c r="E1206">
        <v>949</v>
      </c>
      <c r="F1206" s="2">
        <v>1999</v>
      </c>
      <c r="G1206" s="1">
        <v>0.53</v>
      </c>
      <c r="H1206">
        <v>4</v>
      </c>
      <c r="J1206" s="4">
        <v>1679</v>
      </c>
      <c r="K1206" t="s">
        <v>11667</v>
      </c>
      <c r="L1206" t="s">
        <v>11668</v>
      </c>
      <c r="M1206" t="s">
        <v>11669</v>
      </c>
      <c r="N1206" t="s">
        <v>11670</v>
      </c>
      <c r="O1206" t="s">
        <v>4403</v>
      </c>
      <c r="P1206" t="s">
        <v>4404</v>
      </c>
      <c r="Q1206" t="s">
        <v>11671</v>
      </c>
      <c r="R1206" t="s">
        <v>11672</v>
      </c>
    </row>
    <row r="1207" spans="1:18" ht="15.6" x14ac:dyDescent="0.3">
      <c r="A1207" t="s">
        <v>4405</v>
      </c>
      <c r="B1207" t="s">
        <v>4406</v>
      </c>
      <c r="D1207" t="s">
        <v>4407</v>
      </c>
      <c r="E1207" s="3">
        <v>3657.66</v>
      </c>
      <c r="F1207" s="2">
        <v>5156</v>
      </c>
      <c r="G1207" s="1">
        <v>0.28999999999999998</v>
      </c>
      <c r="H1207">
        <v>3.9</v>
      </c>
      <c r="J1207" s="4">
        <v>12837</v>
      </c>
      <c r="K1207" t="s">
        <v>11673</v>
      </c>
      <c r="L1207" t="s">
        <v>11674</v>
      </c>
      <c r="M1207" t="s">
        <v>11675</v>
      </c>
      <c r="N1207" t="s">
        <v>11676</v>
      </c>
      <c r="O1207" t="s">
        <v>4408</v>
      </c>
      <c r="P1207" t="s">
        <v>4409</v>
      </c>
      <c r="Q1207" t="s">
        <v>11677</v>
      </c>
      <c r="R1207" t="s">
        <v>11678</v>
      </c>
    </row>
    <row r="1208" spans="1:18" ht="15.6" x14ac:dyDescent="0.3">
      <c r="A1208" t="s">
        <v>4410</v>
      </c>
      <c r="B1208" t="s">
        <v>4411</v>
      </c>
      <c r="D1208" t="s">
        <v>4412</v>
      </c>
      <c r="E1208" s="2">
        <v>1699</v>
      </c>
      <c r="F1208" s="2">
        <v>1999</v>
      </c>
      <c r="G1208" s="1">
        <v>0.15</v>
      </c>
      <c r="H1208">
        <v>4.0999999999999996</v>
      </c>
      <c r="J1208" s="4">
        <v>8873</v>
      </c>
      <c r="K1208" t="s">
        <v>11679</v>
      </c>
      <c r="L1208" t="s">
        <v>11680</v>
      </c>
      <c r="M1208" t="s">
        <v>11681</v>
      </c>
      <c r="N1208" t="s">
        <v>11682</v>
      </c>
      <c r="O1208" t="s">
        <v>4413</v>
      </c>
      <c r="P1208" t="s">
        <v>4414</v>
      </c>
      <c r="Q1208" t="s">
        <v>11683</v>
      </c>
      <c r="R1208" t="s">
        <v>11684</v>
      </c>
    </row>
    <row r="1209" spans="1:18" ht="15.6" x14ac:dyDescent="0.3">
      <c r="A1209" t="s">
        <v>4415</v>
      </c>
      <c r="B1209" t="s">
        <v>4416</v>
      </c>
      <c r="D1209" t="s">
        <v>3782</v>
      </c>
      <c r="E1209" s="2">
        <v>1849</v>
      </c>
      <c r="F1209" s="2">
        <v>2095</v>
      </c>
      <c r="G1209" s="1">
        <v>0.12</v>
      </c>
      <c r="H1209">
        <v>4.3</v>
      </c>
      <c r="J1209" s="4">
        <v>7681</v>
      </c>
      <c r="K1209" t="s">
        <v>11685</v>
      </c>
      <c r="L1209" t="s">
        <v>11686</v>
      </c>
      <c r="M1209" t="s">
        <v>11687</v>
      </c>
      <c r="N1209" t="s">
        <v>11688</v>
      </c>
      <c r="O1209" t="s">
        <v>4417</v>
      </c>
      <c r="P1209" t="s">
        <v>4418</v>
      </c>
      <c r="Q1209" t="s">
        <v>11689</v>
      </c>
      <c r="R1209" t="s">
        <v>11690</v>
      </c>
    </row>
    <row r="1210" spans="1:18" ht="15.6" x14ac:dyDescent="0.3">
      <c r="A1210" t="s">
        <v>4419</v>
      </c>
      <c r="B1210" t="s">
        <v>4420</v>
      </c>
      <c r="D1210" t="s">
        <v>3639</v>
      </c>
      <c r="E1210" s="2">
        <v>12499</v>
      </c>
      <c r="F1210" s="2">
        <v>19825</v>
      </c>
      <c r="G1210" s="1">
        <v>0.37</v>
      </c>
      <c r="H1210">
        <v>4.0999999999999996</v>
      </c>
      <c r="J1210" s="4">
        <v>322</v>
      </c>
      <c r="K1210" t="s">
        <v>11691</v>
      </c>
      <c r="L1210" t="s">
        <v>11692</v>
      </c>
      <c r="M1210" t="s">
        <v>11693</v>
      </c>
      <c r="N1210" t="s">
        <v>11694</v>
      </c>
      <c r="O1210" t="s">
        <v>4421</v>
      </c>
      <c r="P1210" t="s">
        <v>4422</v>
      </c>
      <c r="Q1210" t="s">
        <v>11695</v>
      </c>
      <c r="R1210" t="s">
        <v>11696</v>
      </c>
    </row>
    <row r="1211" spans="1:18" ht="15.6" x14ac:dyDescent="0.3">
      <c r="A1211" t="s">
        <v>4423</v>
      </c>
      <c r="B1211" t="s">
        <v>4424</v>
      </c>
      <c r="D1211" t="s">
        <v>3697</v>
      </c>
      <c r="E1211" s="2">
        <v>1099</v>
      </c>
      <c r="F1211" s="2">
        <v>1920</v>
      </c>
      <c r="G1211" s="1">
        <v>0.43</v>
      </c>
      <c r="H1211">
        <v>4.2</v>
      </c>
      <c r="J1211" s="4">
        <v>9772</v>
      </c>
      <c r="K1211" t="s">
        <v>11697</v>
      </c>
      <c r="L1211" t="s">
        <v>11698</v>
      </c>
      <c r="M1211" t="s">
        <v>11699</v>
      </c>
      <c r="N1211" t="s">
        <v>11700</v>
      </c>
      <c r="O1211" t="s">
        <v>4425</v>
      </c>
      <c r="P1211" t="s">
        <v>4426</v>
      </c>
      <c r="Q1211" t="s">
        <v>11701</v>
      </c>
      <c r="R1211" t="s">
        <v>11702</v>
      </c>
    </row>
    <row r="1212" spans="1:18" ht="15.6" x14ac:dyDescent="0.3">
      <c r="A1212" t="s">
        <v>4427</v>
      </c>
      <c r="B1212" t="s">
        <v>4428</v>
      </c>
      <c r="D1212" t="s">
        <v>4278</v>
      </c>
      <c r="E1212" s="2">
        <v>8199</v>
      </c>
      <c r="F1212" s="2">
        <v>16000</v>
      </c>
      <c r="G1212" s="1">
        <v>0.49</v>
      </c>
      <c r="H1212">
        <v>3.9</v>
      </c>
      <c r="J1212" s="4">
        <v>18497</v>
      </c>
      <c r="K1212" t="s">
        <v>11703</v>
      </c>
      <c r="L1212" t="s">
        <v>11704</v>
      </c>
      <c r="M1212" t="s">
        <v>11705</v>
      </c>
      <c r="N1212" t="s">
        <v>11706</v>
      </c>
      <c r="O1212" t="s">
        <v>4429</v>
      </c>
      <c r="P1212" t="s">
        <v>4430</v>
      </c>
      <c r="Q1212" t="s">
        <v>11707</v>
      </c>
      <c r="R1212" t="s">
        <v>11708</v>
      </c>
    </row>
    <row r="1213" spans="1:18" ht="15.6" x14ac:dyDescent="0.3">
      <c r="A1213" t="s">
        <v>4431</v>
      </c>
      <c r="B1213" t="s">
        <v>4432</v>
      </c>
      <c r="D1213" t="s">
        <v>3799</v>
      </c>
      <c r="E1213">
        <v>499</v>
      </c>
      <c r="F1213" s="2">
        <v>2199</v>
      </c>
      <c r="G1213" s="1">
        <v>0.77</v>
      </c>
      <c r="H1213">
        <v>3.7</v>
      </c>
      <c r="J1213" s="4">
        <v>53</v>
      </c>
      <c r="K1213" t="s">
        <v>11709</v>
      </c>
      <c r="L1213" t="s">
        <v>11710</v>
      </c>
      <c r="M1213" t="s">
        <v>11711</v>
      </c>
      <c r="N1213" t="s">
        <v>11712</v>
      </c>
      <c r="O1213" t="s">
        <v>4433</v>
      </c>
      <c r="P1213" t="s">
        <v>4434</v>
      </c>
      <c r="Q1213" t="s">
        <v>11713</v>
      </c>
      <c r="R1213" t="s">
        <v>11714</v>
      </c>
    </row>
    <row r="1214" spans="1:18" ht="15.6" x14ac:dyDescent="0.3">
      <c r="A1214" t="s">
        <v>4435</v>
      </c>
      <c r="B1214" t="s">
        <v>4436</v>
      </c>
      <c r="D1214" t="s">
        <v>3812</v>
      </c>
      <c r="E1214" s="2">
        <v>6999</v>
      </c>
      <c r="F1214" s="2">
        <v>14999</v>
      </c>
      <c r="G1214" s="1">
        <v>0.53</v>
      </c>
      <c r="H1214">
        <v>4.0999999999999996</v>
      </c>
      <c r="J1214" s="4">
        <v>1728</v>
      </c>
      <c r="K1214" t="s">
        <v>11715</v>
      </c>
      <c r="L1214" t="s">
        <v>11716</v>
      </c>
      <c r="M1214" t="s">
        <v>11717</v>
      </c>
      <c r="N1214" t="s">
        <v>11718</v>
      </c>
      <c r="O1214" t="s">
        <v>4437</v>
      </c>
      <c r="P1214" t="s">
        <v>4438</v>
      </c>
      <c r="Q1214" t="s">
        <v>11719</v>
      </c>
      <c r="R1214" t="s">
        <v>11720</v>
      </c>
    </row>
    <row r="1215" spans="1:18" ht="15.6" x14ac:dyDescent="0.3">
      <c r="A1215" t="s">
        <v>4439</v>
      </c>
      <c r="B1215" t="s">
        <v>4440</v>
      </c>
      <c r="D1215" t="s">
        <v>3941</v>
      </c>
      <c r="E1215" s="2">
        <v>1595</v>
      </c>
      <c r="F1215" s="2">
        <v>1799</v>
      </c>
      <c r="G1215" s="1">
        <v>0.11</v>
      </c>
      <c r="H1215">
        <v>4</v>
      </c>
      <c r="J1215" s="4">
        <v>2877</v>
      </c>
      <c r="K1215" t="s">
        <v>11721</v>
      </c>
      <c r="L1215" t="s">
        <v>11722</v>
      </c>
      <c r="M1215" t="s">
        <v>11723</v>
      </c>
      <c r="N1215" t="s">
        <v>11724</v>
      </c>
      <c r="O1215" t="s">
        <v>4441</v>
      </c>
      <c r="P1215" t="s">
        <v>4442</v>
      </c>
      <c r="Q1215" t="s">
        <v>11725</v>
      </c>
      <c r="R1215" t="s">
        <v>11726</v>
      </c>
    </row>
    <row r="1216" spans="1:18" ht="15.6" x14ac:dyDescent="0.3">
      <c r="A1216" t="s">
        <v>4443</v>
      </c>
      <c r="B1216" t="s">
        <v>4444</v>
      </c>
      <c r="D1216" t="s">
        <v>3697</v>
      </c>
      <c r="E1216" s="2">
        <v>1049</v>
      </c>
      <c r="F1216" s="2">
        <v>1950</v>
      </c>
      <c r="G1216" s="1">
        <v>0.46</v>
      </c>
      <c r="H1216">
        <v>3.8</v>
      </c>
      <c r="J1216" s="4">
        <v>250</v>
      </c>
      <c r="K1216" t="s">
        <v>11727</v>
      </c>
      <c r="L1216" t="s">
        <v>11728</v>
      </c>
      <c r="M1216" t="s">
        <v>11729</v>
      </c>
      <c r="N1216" t="s">
        <v>11730</v>
      </c>
      <c r="O1216" t="s">
        <v>4445</v>
      </c>
      <c r="P1216" t="s">
        <v>4446</v>
      </c>
      <c r="Q1216" t="s">
        <v>11731</v>
      </c>
      <c r="R1216" t="s">
        <v>11732</v>
      </c>
    </row>
    <row r="1217" spans="1:18" ht="15.6" x14ac:dyDescent="0.3">
      <c r="A1217" t="s">
        <v>4447</v>
      </c>
      <c r="B1217" t="s">
        <v>4448</v>
      </c>
      <c r="D1217" t="s">
        <v>3725</v>
      </c>
      <c r="E1217" s="2">
        <v>1182</v>
      </c>
      <c r="F1217" s="2">
        <v>2995</v>
      </c>
      <c r="G1217" s="1">
        <v>0.61</v>
      </c>
      <c r="H1217">
        <v>4.2</v>
      </c>
      <c r="J1217" s="4">
        <v>5178</v>
      </c>
      <c r="K1217" t="s">
        <v>11733</v>
      </c>
      <c r="L1217" t="s">
        <v>11734</v>
      </c>
      <c r="M1217" t="s">
        <v>11735</v>
      </c>
      <c r="N1217" t="s">
        <v>11736</v>
      </c>
      <c r="O1217" t="s">
        <v>4449</v>
      </c>
      <c r="P1217" t="s">
        <v>4450</v>
      </c>
      <c r="Q1217" t="s">
        <v>11737</v>
      </c>
      <c r="R1217" t="s">
        <v>11738</v>
      </c>
    </row>
    <row r="1218" spans="1:18" ht="15.6" x14ac:dyDescent="0.3">
      <c r="A1218" t="s">
        <v>4451</v>
      </c>
      <c r="B1218" t="s">
        <v>4452</v>
      </c>
      <c r="D1218" t="s">
        <v>3644</v>
      </c>
      <c r="E1218">
        <v>499</v>
      </c>
      <c r="F1218">
        <v>999</v>
      </c>
      <c r="G1218" s="1">
        <v>0.5</v>
      </c>
      <c r="H1218">
        <v>4.5999999999999996</v>
      </c>
      <c r="J1218" s="4">
        <v>79</v>
      </c>
      <c r="K1218" t="s">
        <v>11739</v>
      </c>
      <c r="L1218" t="s">
        <v>11740</v>
      </c>
      <c r="M1218" t="s">
        <v>11741</v>
      </c>
      <c r="N1218" t="s">
        <v>11742</v>
      </c>
      <c r="O1218" t="s">
        <v>4453</v>
      </c>
      <c r="P1218" t="s">
        <v>4454</v>
      </c>
      <c r="Q1218" t="s">
        <v>11743</v>
      </c>
      <c r="R1218" t="s">
        <v>11744</v>
      </c>
    </row>
    <row r="1219" spans="1:18" ht="15.6" x14ac:dyDescent="0.3">
      <c r="A1219" t="s">
        <v>4455</v>
      </c>
      <c r="B1219" t="s">
        <v>4456</v>
      </c>
      <c r="D1219" t="s">
        <v>4273</v>
      </c>
      <c r="E1219" s="2">
        <v>8799</v>
      </c>
      <c r="F1219" s="2">
        <v>11995</v>
      </c>
      <c r="G1219" s="1">
        <v>0.27</v>
      </c>
      <c r="H1219">
        <v>4.0999999999999996</v>
      </c>
      <c r="J1219" s="4">
        <v>4157</v>
      </c>
      <c r="K1219" t="s">
        <v>11745</v>
      </c>
      <c r="L1219" t="s">
        <v>11746</v>
      </c>
      <c r="M1219" t="s">
        <v>11747</v>
      </c>
      <c r="N1219" t="s">
        <v>11748</v>
      </c>
      <c r="O1219" t="s">
        <v>4457</v>
      </c>
      <c r="P1219" t="s">
        <v>4458</v>
      </c>
      <c r="Q1219" t="s">
        <v>11749</v>
      </c>
      <c r="R1219" t="s">
        <v>11750</v>
      </c>
    </row>
    <row r="1220" spans="1:18" ht="15.6" x14ac:dyDescent="0.3">
      <c r="A1220" t="s">
        <v>4459</v>
      </c>
      <c r="B1220" t="s">
        <v>4460</v>
      </c>
      <c r="D1220" t="s">
        <v>3634</v>
      </c>
      <c r="E1220" s="2">
        <v>1529</v>
      </c>
      <c r="F1220" s="2">
        <v>2999</v>
      </c>
      <c r="G1220" s="1">
        <v>0.49</v>
      </c>
      <c r="H1220">
        <v>3.3</v>
      </c>
      <c r="J1220" s="4">
        <v>29</v>
      </c>
      <c r="K1220" t="s">
        <v>11751</v>
      </c>
      <c r="L1220" t="s">
        <v>11752</v>
      </c>
      <c r="M1220" t="s">
        <v>11753</v>
      </c>
      <c r="N1220" t="s">
        <v>11754</v>
      </c>
      <c r="O1220" t="s">
        <v>4461</v>
      </c>
      <c r="P1220" t="s">
        <v>4462</v>
      </c>
      <c r="Q1220" t="s">
        <v>11755</v>
      </c>
      <c r="R1220" t="s">
        <v>11756</v>
      </c>
    </row>
    <row r="1221" spans="1:18" ht="15.6" x14ac:dyDescent="0.3">
      <c r="A1221" t="s">
        <v>4463</v>
      </c>
      <c r="B1221" t="s">
        <v>4464</v>
      </c>
      <c r="D1221" t="s">
        <v>3697</v>
      </c>
      <c r="E1221" s="2">
        <v>1199</v>
      </c>
      <c r="F1221" s="2">
        <v>1690</v>
      </c>
      <c r="G1221" s="1">
        <v>0.28999999999999998</v>
      </c>
      <c r="H1221">
        <v>4.2</v>
      </c>
      <c r="J1221" s="4">
        <v>4580</v>
      </c>
      <c r="K1221" t="s">
        <v>11757</v>
      </c>
      <c r="L1221" t="s">
        <v>11758</v>
      </c>
      <c r="M1221" t="s">
        <v>11759</v>
      </c>
      <c r="N1221" t="s">
        <v>11760</v>
      </c>
      <c r="O1221" t="s">
        <v>4465</v>
      </c>
      <c r="P1221" t="s">
        <v>4466</v>
      </c>
      <c r="Q1221" t="s">
        <v>11761</v>
      </c>
      <c r="R1221" t="s">
        <v>11762</v>
      </c>
    </row>
    <row r="1222" spans="1:18" ht="15.6" x14ac:dyDescent="0.3">
      <c r="A1222" t="s">
        <v>4467</v>
      </c>
      <c r="B1222" t="s">
        <v>4468</v>
      </c>
      <c r="D1222" t="s">
        <v>3837</v>
      </c>
      <c r="E1222" s="2">
        <v>1052</v>
      </c>
      <c r="F1222" s="2">
        <v>1790</v>
      </c>
      <c r="G1222" s="1">
        <v>0.41</v>
      </c>
      <c r="H1222">
        <v>4.3</v>
      </c>
      <c r="J1222" s="4">
        <v>1404</v>
      </c>
      <c r="K1222" t="s">
        <v>11763</v>
      </c>
      <c r="L1222" t="s">
        <v>11764</v>
      </c>
      <c r="M1222" t="s">
        <v>11765</v>
      </c>
      <c r="N1222" t="s">
        <v>11766</v>
      </c>
      <c r="O1222" t="s">
        <v>4469</v>
      </c>
      <c r="P1222" t="s">
        <v>4470</v>
      </c>
      <c r="Q1222" t="s">
        <v>11767</v>
      </c>
      <c r="R1222" t="s">
        <v>11768</v>
      </c>
    </row>
    <row r="1223" spans="1:18" ht="15.6" x14ac:dyDescent="0.3">
      <c r="A1223" t="s">
        <v>4471</v>
      </c>
      <c r="B1223" t="s">
        <v>4472</v>
      </c>
      <c r="D1223" t="s">
        <v>4473</v>
      </c>
      <c r="E1223" s="2">
        <v>6499</v>
      </c>
      <c r="F1223" s="2">
        <v>8995</v>
      </c>
      <c r="G1223" s="1">
        <v>0.28000000000000003</v>
      </c>
      <c r="H1223">
        <v>4.3</v>
      </c>
      <c r="J1223" s="4">
        <v>2810</v>
      </c>
      <c r="K1223" t="s">
        <v>11769</v>
      </c>
      <c r="L1223" t="s">
        <v>11770</v>
      </c>
      <c r="M1223" t="s">
        <v>11771</v>
      </c>
      <c r="N1223" t="s">
        <v>11772</v>
      </c>
      <c r="O1223" t="s">
        <v>4474</v>
      </c>
      <c r="P1223" t="s">
        <v>4475</v>
      </c>
      <c r="Q1223" t="s">
        <v>11773</v>
      </c>
      <c r="R1223" t="s">
        <v>11774</v>
      </c>
    </row>
    <row r="1224" spans="1:18" ht="15.6" x14ac:dyDescent="0.3">
      <c r="A1224" t="s">
        <v>4476</v>
      </c>
      <c r="B1224" t="s">
        <v>4477</v>
      </c>
      <c r="D1224" t="s">
        <v>3924</v>
      </c>
      <c r="E1224">
        <v>239</v>
      </c>
      <c r="F1224">
        <v>239</v>
      </c>
      <c r="G1224" s="1">
        <v>0</v>
      </c>
      <c r="H1224">
        <v>4.3</v>
      </c>
      <c r="J1224" s="4">
        <v>7</v>
      </c>
      <c r="K1224" t="s">
        <v>11775</v>
      </c>
      <c r="L1224" t="s">
        <v>11776</v>
      </c>
      <c r="M1224" t="s">
        <v>11777</v>
      </c>
      <c r="N1224" t="s">
        <v>11778</v>
      </c>
      <c r="O1224" t="s">
        <v>4478</v>
      </c>
      <c r="P1224" t="s">
        <v>4479</v>
      </c>
      <c r="Q1224" t="s">
        <v>11779</v>
      </c>
      <c r="R1224" t="s">
        <v>11780</v>
      </c>
    </row>
    <row r="1225" spans="1:18" ht="15.6" x14ac:dyDescent="0.3">
      <c r="A1225" t="s">
        <v>4480</v>
      </c>
      <c r="B1225" t="s">
        <v>4481</v>
      </c>
      <c r="D1225" t="s">
        <v>3692</v>
      </c>
      <c r="E1225">
        <v>699</v>
      </c>
      <c r="F1225" s="2">
        <v>1599</v>
      </c>
      <c r="G1225" s="1">
        <v>0.56000000000000005</v>
      </c>
      <c r="H1225">
        <v>4.7</v>
      </c>
      <c r="J1225" s="4">
        <v>1729</v>
      </c>
      <c r="K1225" t="s">
        <v>11781</v>
      </c>
      <c r="L1225" t="s">
        <v>11782</v>
      </c>
      <c r="M1225" t="s">
        <v>11783</v>
      </c>
      <c r="N1225" t="s">
        <v>11784</v>
      </c>
      <c r="O1225" t="s">
        <v>4482</v>
      </c>
      <c r="P1225" t="s">
        <v>4483</v>
      </c>
      <c r="Q1225" t="s">
        <v>11785</v>
      </c>
      <c r="R1225" t="s">
        <v>11786</v>
      </c>
    </row>
    <row r="1226" spans="1:18" ht="15.6" x14ac:dyDescent="0.3">
      <c r="A1226" t="s">
        <v>4484</v>
      </c>
      <c r="B1226" t="s">
        <v>4485</v>
      </c>
      <c r="D1226" t="s">
        <v>4486</v>
      </c>
      <c r="E1226" s="2">
        <v>2599</v>
      </c>
      <c r="F1226" s="2">
        <v>4290</v>
      </c>
      <c r="G1226" s="1">
        <v>0.39</v>
      </c>
      <c r="H1226">
        <v>4.4000000000000004</v>
      </c>
      <c r="J1226" s="4">
        <v>2116</v>
      </c>
      <c r="K1226" t="s">
        <v>11787</v>
      </c>
      <c r="L1226" t="s">
        <v>11788</v>
      </c>
      <c r="M1226" t="s">
        <v>11789</v>
      </c>
      <c r="N1226" t="s">
        <v>11790</v>
      </c>
      <c r="O1226" t="s">
        <v>4487</v>
      </c>
      <c r="P1226" t="s">
        <v>4488</v>
      </c>
      <c r="Q1226" t="s">
        <v>11791</v>
      </c>
      <c r="R1226" t="s">
        <v>11792</v>
      </c>
    </row>
    <row r="1227" spans="1:18" ht="15.6" x14ac:dyDescent="0.3">
      <c r="A1227" t="s">
        <v>4489</v>
      </c>
      <c r="B1227" t="s">
        <v>4490</v>
      </c>
      <c r="D1227" t="s">
        <v>3812</v>
      </c>
      <c r="E1227" s="2">
        <v>1547</v>
      </c>
      <c r="F1227" s="2">
        <v>2890</v>
      </c>
      <c r="G1227" s="1">
        <v>0.46</v>
      </c>
      <c r="H1227">
        <v>3.9</v>
      </c>
      <c r="J1227" s="4">
        <v>463</v>
      </c>
      <c r="K1227" t="s">
        <v>11793</v>
      </c>
      <c r="L1227" t="s">
        <v>11794</v>
      </c>
      <c r="M1227" t="s">
        <v>11795</v>
      </c>
      <c r="N1227" t="s">
        <v>11796</v>
      </c>
      <c r="O1227" t="s">
        <v>4491</v>
      </c>
      <c r="P1227" t="s">
        <v>4492</v>
      </c>
      <c r="Q1227" t="s">
        <v>11797</v>
      </c>
      <c r="R1227" t="s">
        <v>11798</v>
      </c>
    </row>
    <row r="1228" spans="1:18" ht="15.6" x14ac:dyDescent="0.3">
      <c r="A1228" t="s">
        <v>4493</v>
      </c>
      <c r="B1228" t="s">
        <v>4494</v>
      </c>
      <c r="D1228" t="s">
        <v>3692</v>
      </c>
      <c r="E1228">
        <v>499</v>
      </c>
      <c r="F1228" s="2">
        <v>1299</v>
      </c>
      <c r="G1228" s="1">
        <v>0.62</v>
      </c>
      <c r="H1228">
        <v>4.7</v>
      </c>
      <c r="J1228" s="4">
        <v>54</v>
      </c>
      <c r="K1228" t="s">
        <v>11799</v>
      </c>
      <c r="L1228" t="s">
        <v>11800</v>
      </c>
      <c r="M1228" t="s">
        <v>11801</v>
      </c>
      <c r="N1228" t="s">
        <v>11802</v>
      </c>
      <c r="O1228" t="s">
        <v>4495</v>
      </c>
      <c r="P1228" t="s">
        <v>4496</v>
      </c>
      <c r="Q1228" t="s">
        <v>11803</v>
      </c>
      <c r="R1228" t="s">
        <v>11804</v>
      </c>
    </row>
    <row r="1229" spans="1:18" ht="15.6" x14ac:dyDescent="0.3">
      <c r="A1229" t="s">
        <v>4497</v>
      </c>
      <c r="B1229" t="s">
        <v>4498</v>
      </c>
      <c r="D1229" t="s">
        <v>3759</v>
      </c>
      <c r="E1229">
        <v>510</v>
      </c>
      <c r="F1229">
        <v>640</v>
      </c>
      <c r="G1229" s="1">
        <v>0.2</v>
      </c>
      <c r="H1229">
        <v>4.0999999999999996</v>
      </c>
      <c r="J1229" s="4">
        <v>7229</v>
      </c>
      <c r="K1229" t="s">
        <v>11805</v>
      </c>
      <c r="L1229" t="s">
        <v>11806</v>
      </c>
      <c r="M1229" t="s">
        <v>11807</v>
      </c>
      <c r="N1229" t="s">
        <v>11808</v>
      </c>
      <c r="O1229" t="s">
        <v>4499</v>
      </c>
      <c r="P1229" t="s">
        <v>4500</v>
      </c>
      <c r="Q1229" t="s">
        <v>11809</v>
      </c>
      <c r="R1229" t="s">
        <v>11810</v>
      </c>
    </row>
    <row r="1230" spans="1:18" ht="15.6" x14ac:dyDescent="0.3">
      <c r="A1230" t="s">
        <v>4501</v>
      </c>
      <c r="B1230" t="s">
        <v>4502</v>
      </c>
      <c r="D1230" t="s">
        <v>3707</v>
      </c>
      <c r="E1230" s="2">
        <v>1899</v>
      </c>
      <c r="F1230" s="2">
        <v>3790</v>
      </c>
      <c r="G1230" s="1">
        <v>0.5</v>
      </c>
      <c r="H1230">
        <v>3.8</v>
      </c>
      <c r="J1230" s="4">
        <v>3842</v>
      </c>
      <c r="K1230" t="s">
        <v>11811</v>
      </c>
      <c r="L1230" t="s">
        <v>11812</v>
      </c>
      <c r="M1230" t="s">
        <v>11813</v>
      </c>
      <c r="N1230" t="s">
        <v>11814</v>
      </c>
      <c r="O1230" t="s">
        <v>4503</v>
      </c>
      <c r="P1230" t="s">
        <v>4504</v>
      </c>
      <c r="Q1230" t="s">
        <v>11815</v>
      </c>
      <c r="R1230" t="s">
        <v>11816</v>
      </c>
    </row>
    <row r="1231" spans="1:18" ht="15.6" x14ac:dyDescent="0.3">
      <c r="A1231" t="s">
        <v>4505</v>
      </c>
      <c r="B1231" t="s">
        <v>4506</v>
      </c>
      <c r="D1231" t="s">
        <v>3707</v>
      </c>
      <c r="E1231" s="2">
        <v>2599</v>
      </c>
      <c r="F1231" s="2">
        <v>4560</v>
      </c>
      <c r="G1231" s="1">
        <v>0.43</v>
      </c>
      <c r="H1231">
        <v>4.4000000000000004</v>
      </c>
      <c r="J1231" s="4">
        <v>646</v>
      </c>
      <c r="K1231" t="s">
        <v>11817</v>
      </c>
      <c r="L1231" t="s">
        <v>11818</v>
      </c>
      <c r="M1231" t="s">
        <v>11819</v>
      </c>
      <c r="N1231" t="s">
        <v>11820</v>
      </c>
      <c r="O1231" t="s">
        <v>4507</v>
      </c>
      <c r="P1231" t="s">
        <v>4508</v>
      </c>
      <c r="Q1231" t="s">
        <v>10682</v>
      </c>
      <c r="R1231" t="s">
        <v>11821</v>
      </c>
    </row>
    <row r="1232" spans="1:18" ht="15.6" x14ac:dyDescent="0.3">
      <c r="A1232" t="s">
        <v>4509</v>
      </c>
      <c r="B1232" t="s">
        <v>4510</v>
      </c>
      <c r="D1232" t="s">
        <v>3837</v>
      </c>
      <c r="E1232" s="2">
        <v>1199</v>
      </c>
      <c r="F1232" s="2">
        <v>3500</v>
      </c>
      <c r="G1232" s="1">
        <v>0.66</v>
      </c>
      <c r="H1232">
        <v>4.3</v>
      </c>
      <c r="J1232" s="4">
        <v>1802</v>
      </c>
      <c r="K1232" t="s">
        <v>11822</v>
      </c>
      <c r="L1232" t="s">
        <v>11823</v>
      </c>
      <c r="M1232" t="s">
        <v>11824</v>
      </c>
      <c r="N1232" t="s">
        <v>11825</v>
      </c>
      <c r="O1232" t="s">
        <v>4511</v>
      </c>
      <c r="P1232" t="s">
        <v>4512</v>
      </c>
      <c r="Q1232" t="s">
        <v>11826</v>
      </c>
      <c r="R1232" t="s">
        <v>11827</v>
      </c>
    </row>
    <row r="1233" spans="1:18" ht="15.6" x14ac:dyDescent="0.3">
      <c r="A1233" t="s">
        <v>4513</v>
      </c>
      <c r="B1233" t="s">
        <v>4514</v>
      </c>
      <c r="D1233" t="s">
        <v>3707</v>
      </c>
      <c r="E1233">
        <v>999</v>
      </c>
      <c r="F1233" s="2">
        <v>2600</v>
      </c>
      <c r="G1233" s="1">
        <v>0.62</v>
      </c>
      <c r="H1233">
        <v>3.4</v>
      </c>
      <c r="J1233" s="4">
        <v>252</v>
      </c>
      <c r="K1233" t="s">
        <v>11828</v>
      </c>
      <c r="L1233" t="s">
        <v>11829</v>
      </c>
      <c r="M1233" t="s">
        <v>11830</v>
      </c>
      <c r="N1233" t="s">
        <v>11831</v>
      </c>
      <c r="O1233" t="s">
        <v>4515</v>
      </c>
      <c r="P1233" t="s">
        <v>4516</v>
      </c>
      <c r="Q1233" t="s">
        <v>11832</v>
      </c>
      <c r="R1233" t="s">
        <v>11833</v>
      </c>
    </row>
    <row r="1234" spans="1:18" ht="15.6" x14ac:dyDescent="0.3">
      <c r="A1234" t="s">
        <v>4517</v>
      </c>
      <c r="B1234" t="s">
        <v>4518</v>
      </c>
      <c r="D1234" t="s">
        <v>3675</v>
      </c>
      <c r="E1234" s="2">
        <v>1999</v>
      </c>
      <c r="F1234" s="2">
        <v>3300</v>
      </c>
      <c r="G1234" s="1">
        <v>0.39</v>
      </c>
      <c r="H1234">
        <v>4.2</v>
      </c>
      <c r="J1234" s="4">
        <v>780</v>
      </c>
      <c r="K1234" t="s">
        <v>11834</v>
      </c>
      <c r="L1234" t="s">
        <v>11835</v>
      </c>
      <c r="M1234" t="s">
        <v>11836</v>
      </c>
      <c r="N1234" t="s">
        <v>11837</v>
      </c>
      <c r="O1234" t="s">
        <v>4519</v>
      </c>
      <c r="P1234" t="s">
        <v>4520</v>
      </c>
      <c r="Q1234" t="s">
        <v>11838</v>
      </c>
      <c r="R1234" t="s">
        <v>11839</v>
      </c>
    </row>
    <row r="1235" spans="1:18" ht="15.6" x14ac:dyDescent="0.3">
      <c r="A1235" t="s">
        <v>4521</v>
      </c>
      <c r="B1235" t="s">
        <v>4522</v>
      </c>
      <c r="D1235" t="s">
        <v>3692</v>
      </c>
      <c r="E1235">
        <v>210</v>
      </c>
      <c r="F1235">
        <v>699</v>
      </c>
      <c r="G1235" s="1">
        <v>0.7</v>
      </c>
      <c r="H1235">
        <v>3.7</v>
      </c>
      <c r="J1235" s="4">
        <v>74</v>
      </c>
      <c r="K1235" t="s">
        <v>11840</v>
      </c>
      <c r="L1235" t="s">
        <v>11841</v>
      </c>
      <c r="M1235" t="s">
        <v>11842</v>
      </c>
      <c r="N1235" t="s">
        <v>11843</v>
      </c>
      <c r="O1235" t="s">
        <v>4523</v>
      </c>
      <c r="P1235" t="s">
        <v>4524</v>
      </c>
      <c r="Q1235" t="s">
        <v>11844</v>
      </c>
      <c r="R1235" t="s">
        <v>11845</v>
      </c>
    </row>
    <row r="1236" spans="1:18" ht="15.6" x14ac:dyDescent="0.3">
      <c r="A1236" t="s">
        <v>4525</v>
      </c>
      <c r="B1236" t="s">
        <v>4526</v>
      </c>
      <c r="D1236" t="s">
        <v>4273</v>
      </c>
      <c r="E1236" s="2">
        <v>14499</v>
      </c>
      <c r="F1236" s="2">
        <v>23559</v>
      </c>
      <c r="G1236" s="1">
        <v>0.38</v>
      </c>
      <c r="H1236">
        <v>4.3</v>
      </c>
      <c r="J1236" s="4">
        <v>2026</v>
      </c>
      <c r="K1236" t="s">
        <v>11846</v>
      </c>
      <c r="L1236" t="s">
        <v>11847</v>
      </c>
      <c r="M1236" t="s">
        <v>11848</v>
      </c>
      <c r="N1236" t="s">
        <v>11849</v>
      </c>
      <c r="O1236" t="s">
        <v>4527</v>
      </c>
      <c r="P1236" t="s">
        <v>4528</v>
      </c>
      <c r="Q1236" t="s">
        <v>11850</v>
      </c>
      <c r="R1236" t="s">
        <v>11851</v>
      </c>
    </row>
    <row r="1237" spans="1:18" ht="15.6" x14ac:dyDescent="0.3">
      <c r="A1237" t="s">
        <v>4529</v>
      </c>
      <c r="B1237" t="s">
        <v>4530</v>
      </c>
      <c r="D1237" t="s">
        <v>3777</v>
      </c>
      <c r="E1237">
        <v>950</v>
      </c>
      <c r="F1237" s="2">
        <v>1599</v>
      </c>
      <c r="G1237" s="1">
        <v>0.41</v>
      </c>
      <c r="H1237">
        <v>4.3</v>
      </c>
      <c r="J1237" s="4">
        <v>5911</v>
      </c>
      <c r="K1237" t="s">
        <v>11852</v>
      </c>
      <c r="L1237" t="s">
        <v>11853</v>
      </c>
      <c r="M1237" t="s">
        <v>11854</v>
      </c>
      <c r="N1237" t="s">
        <v>11855</v>
      </c>
      <c r="O1237" t="s">
        <v>4531</v>
      </c>
      <c r="P1237" t="s">
        <v>4532</v>
      </c>
      <c r="Q1237" t="s">
        <v>11856</v>
      </c>
      <c r="R1237" t="s">
        <v>11857</v>
      </c>
    </row>
    <row r="1238" spans="1:18" ht="15.6" x14ac:dyDescent="0.3">
      <c r="A1238" t="s">
        <v>4533</v>
      </c>
      <c r="B1238" t="s">
        <v>4534</v>
      </c>
      <c r="D1238" t="s">
        <v>3772</v>
      </c>
      <c r="E1238" s="2">
        <v>7199</v>
      </c>
      <c r="F1238" s="2">
        <v>9995</v>
      </c>
      <c r="G1238" s="1">
        <v>0.28000000000000003</v>
      </c>
      <c r="H1238">
        <v>4.4000000000000004</v>
      </c>
      <c r="J1238" s="4">
        <v>1964</v>
      </c>
      <c r="K1238" t="s">
        <v>11858</v>
      </c>
      <c r="L1238" t="s">
        <v>11859</v>
      </c>
      <c r="M1238" t="s">
        <v>11860</v>
      </c>
      <c r="N1238" t="s">
        <v>11861</v>
      </c>
      <c r="O1238" t="s">
        <v>4535</v>
      </c>
      <c r="P1238" t="s">
        <v>4536</v>
      </c>
      <c r="Q1238" t="s">
        <v>11862</v>
      </c>
      <c r="R1238" t="s">
        <v>11863</v>
      </c>
    </row>
    <row r="1239" spans="1:18" ht="15.6" x14ac:dyDescent="0.3">
      <c r="A1239" t="s">
        <v>4537</v>
      </c>
      <c r="B1239" t="s">
        <v>4538</v>
      </c>
      <c r="D1239" t="s">
        <v>3634</v>
      </c>
      <c r="E1239" s="2">
        <v>2439</v>
      </c>
      <c r="F1239" s="2">
        <v>2545</v>
      </c>
      <c r="G1239" s="1">
        <v>0.04</v>
      </c>
      <c r="H1239">
        <v>4.0999999999999996</v>
      </c>
      <c r="J1239" s="4">
        <v>25</v>
      </c>
      <c r="K1239" t="s">
        <v>11864</v>
      </c>
      <c r="L1239" t="s">
        <v>11865</v>
      </c>
      <c r="M1239" t="s">
        <v>11866</v>
      </c>
      <c r="N1239" t="s">
        <v>11867</v>
      </c>
      <c r="O1239" t="s">
        <v>4539</v>
      </c>
      <c r="P1239" t="s">
        <v>4540</v>
      </c>
      <c r="Q1239" t="s">
        <v>11868</v>
      </c>
      <c r="R1239" t="s">
        <v>11869</v>
      </c>
    </row>
    <row r="1240" spans="1:18" ht="15.6" x14ac:dyDescent="0.3">
      <c r="A1240" t="s">
        <v>4541</v>
      </c>
      <c r="B1240" t="s">
        <v>4542</v>
      </c>
      <c r="D1240" t="s">
        <v>3782</v>
      </c>
      <c r="E1240" s="2">
        <v>7799</v>
      </c>
      <c r="F1240" s="2">
        <v>8995</v>
      </c>
      <c r="G1240" s="1">
        <v>0.13</v>
      </c>
      <c r="H1240">
        <v>4</v>
      </c>
      <c r="J1240" s="4">
        <v>3160</v>
      </c>
      <c r="K1240" t="s">
        <v>11870</v>
      </c>
      <c r="L1240" t="s">
        <v>11871</v>
      </c>
      <c r="M1240" t="s">
        <v>11872</v>
      </c>
      <c r="N1240" t="s">
        <v>11873</v>
      </c>
      <c r="O1240" t="s">
        <v>4543</v>
      </c>
      <c r="P1240" t="s">
        <v>4544</v>
      </c>
      <c r="Q1240" t="s">
        <v>11874</v>
      </c>
      <c r="R1240" t="s">
        <v>11875</v>
      </c>
    </row>
    <row r="1241" spans="1:18" ht="15.6" x14ac:dyDescent="0.3">
      <c r="A1241" t="s">
        <v>4545</v>
      </c>
      <c r="B1241" t="s">
        <v>4546</v>
      </c>
      <c r="D1241" t="s">
        <v>3903</v>
      </c>
      <c r="E1241" s="2">
        <v>1599</v>
      </c>
      <c r="F1241" s="2">
        <v>1999</v>
      </c>
      <c r="G1241" s="1">
        <v>0.2</v>
      </c>
      <c r="H1241">
        <v>4.4000000000000004</v>
      </c>
      <c r="J1241" s="4">
        <v>1558</v>
      </c>
      <c r="K1241" t="s">
        <v>11876</v>
      </c>
      <c r="L1241" t="s">
        <v>11877</v>
      </c>
      <c r="M1241" t="s">
        <v>11878</v>
      </c>
      <c r="N1241" t="s">
        <v>11879</v>
      </c>
      <c r="O1241" t="s">
        <v>4547</v>
      </c>
      <c r="P1241" t="s">
        <v>4548</v>
      </c>
      <c r="Q1241" t="s">
        <v>11880</v>
      </c>
      <c r="R1241" t="s">
        <v>11881</v>
      </c>
    </row>
    <row r="1242" spans="1:18" ht="15.6" x14ac:dyDescent="0.3">
      <c r="A1242" t="s">
        <v>4549</v>
      </c>
      <c r="B1242" t="s">
        <v>4550</v>
      </c>
      <c r="D1242" t="s">
        <v>3702</v>
      </c>
      <c r="E1242" s="2">
        <v>2899</v>
      </c>
      <c r="F1242" s="2">
        <v>5500</v>
      </c>
      <c r="G1242" s="1">
        <v>0.47</v>
      </c>
      <c r="H1242">
        <v>3.8</v>
      </c>
      <c r="J1242" s="4">
        <v>8958</v>
      </c>
      <c r="K1242" t="s">
        <v>11882</v>
      </c>
      <c r="L1242" t="s">
        <v>11883</v>
      </c>
      <c r="M1242" t="s">
        <v>11884</v>
      </c>
      <c r="N1242" t="s">
        <v>11885</v>
      </c>
      <c r="O1242" t="s">
        <v>4551</v>
      </c>
      <c r="P1242" t="s">
        <v>4552</v>
      </c>
      <c r="Q1242" t="s">
        <v>11886</v>
      </c>
      <c r="R1242" t="s">
        <v>11887</v>
      </c>
    </row>
    <row r="1243" spans="1:18" ht="15.6" x14ac:dyDescent="0.3">
      <c r="A1243" t="s">
        <v>4553</v>
      </c>
      <c r="B1243" t="s">
        <v>4554</v>
      </c>
      <c r="D1243" t="s">
        <v>4348</v>
      </c>
      <c r="E1243" s="2">
        <v>9799</v>
      </c>
      <c r="F1243" s="2">
        <v>12150</v>
      </c>
      <c r="G1243" s="1">
        <v>0.19</v>
      </c>
      <c r="H1243">
        <v>4.3</v>
      </c>
      <c r="J1243" s="4">
        <v>13251</v>
      </c>
      <c r="K1243" t="s">
        <v>11888</v>
      </c>
      <c r="L1243" t="s">
        <v>11889</v>
      </c>
      <c r="M1243" t="s">
        <v>11890</v>
      </c>
      <c r="N1243" t="s">
        <v>11891</v>
      </c>
      <c r="O1243" t="s">
        <v>4555</v>
      </c>
      <c r="P1243" t="s">
        <v>4556</v>
      </c>
      <c r="Q1243" t="s">
        <v>11892</v>
      </c>
      <c r="R1243" t="s">
        <v>11893</v>
      </c>
    </row>
    <row r="1244" spans="1:18" ht="15.6" x14ac:dyDescent="0.3">
      <c r="A1244" t="s">
        <v>4557</v>
      </c>
      <c r="B1244" t="s">
        <v>4558</v>
      </c>
      <c r="D1244" t="s">
        <v>3782</v>
      </c>
      <c r="E1244" s="2">
        <v>3299</v>
      </c>
      <c r="F1244" s="2">
        <v>4995</v>
      </c>
      <c r="G1244" s="1">
        <v>0.34</v>
      </c>
      <c r="H1244">
        <v>3.8</v>
      </c>
      <c r="J1244" s="4">
        <v>1393</v>
      </c>
      <c r="K1244" t="s">
        <v>11894</v>
      </c>
      <c r="L1244" t="s">
        <v>11895</v>
      </c>
      <c r="M1244" t="s">
        <v>11896</v>
      </c>
      <c r="N1244" t="s">
        <v>11897</v>
      </c>
      <c r="O1244" t="s">
        <v>4559</v>
      </c>
      <c r="P1244" t="s">
        <v>4560</v>
      </c>
      <c r="Q1244" t="s">
        <v>11898</v>
      </c>
      <c r="R1244" t="s">
        <v>11899</v>
      </c>
    </row>
    <row r="1245" spans="1:18" ht="15.6" x14ac:dyDescent="0.3">
      <c r="A1245" t="s">
        <v>4561</v>
      </c>
      <c r="B1245" t="s">
        <v>4562</v>
      </c>
      <c r="D1245" t="s">
        <v>3692</v>
      </c>
      <c r="E1245">
        <v>669</v>
      </c>
      <c r="F1245" s="2">
        <v>1499</v>
      </c>
      <c r="G1245" s="1">
        <v>0.55000000000000004</v>
      </c>
      <c r="H1245">
        <v>2.2999999999999998</v>
      </c>
      <c r="J1245" s="4">
        <v>13</v>
      </c>
      <c r="K1245" t="s">
        <v>11900</v>
      </c>
      <c r="L1245" t="s">
        <v>11901</v>
      </c>
      <c r="M1245" t="s">
        <v>11902</v>
      </c>
      <c r="N1245" t="s">
        <v>11903</v>
      </c>
      <c r="O1245" t="s">
        <v>4563</v>
      </c>
      <c r="P1245" t="s">
        <v>4564</v>
      </c>
      <c r="Q1245" t="s">
        <v>11904</v>
      </c>
      <c r="R1245" t="s">
        <v>11905</v>
      </c>
    </row>
    <row r="1246" spans="1:18" ht="15.6" x14ac:dyDescent="0.3">
      <c r="A1246" t="s">
        <v>4565</v>
      </c>
      <c r="B1246" t="s">
        <v>4566</v>
      </c>
      <c r="D1246" t="s">
        <v>3799</v>
      </c>
      <c r="E1246" s="2">
        <v>5890</v>
      </c>
      <c r="F1246" s="2">
        <v>7506</v>
      </c>
      <c r="G1246" s="1">
        <v>0.22</v>
      </c>
      <c r="H1246">
        <v>4.5</v>
      </c>
      <c r="J1246" s="4">
        <v>7241</v>
      </c>
      <c r="K1246" t="s">
        <v>11906</v>
      </c>
      <c r="L1246" t="s">
        <v>11907</v>
      </c>
      <c r="M1246" t="s">
        <v>11908</v>
      </c>
      <c r="N1246" t="s">
        <v>11909</v>
      </c>
      <c r="O1246" t="s">
        <v>4567</v>
      </c>
      <c r="P1246" t="s">
        <v>4568</v>
      </c>
      <c r="Q1246" t="s">
        <v>11910</v>
      </c>
      <c r="R1246" t="s">
        <v>11911</v>
      </c>
    </row>
    <row r="1247" spans="1:18" ht="15.6" x14ac:dyDescent="0.3">
      <c r="A1247" t="s">
        <v>4569</v>
      </c>
      <c r="B1247" t="s">
        <v>4570</v>
      </c>
      <c r="D1247" t="s">
        <v>4278</v>
      </c>
      <c r="E1247" s="2">
        <v>9199</v>
      </c>
      <c r="F1247" s="2">
        <v>18000</v>
      </c>
      <c r="G1247" s="1">
        <v>0.49</v>
      </c>
      <c r="H1247">
        <v>4</v>
      </c>
      <c r="J1247" s="4">
        <v>16020</v>
      </c>
      <c r="K1247" t="s">
        <v>11912</v>
      </c>
      <c r="L1247" t="s">
        <v>11913</v>
      </c>
      <c r="M1247" t="s">
        <v>11914</v>
      </c>
      <c r="N1247" t="s">
        <v>11915</v>
      </c>
      <c r="O1247" t="s">
        <v>4571</v>
      </c>
      <c r="P1247" t="s">
        <v>4572</v>
      </c>
      <c r="Q1247" t="s">
        <v>11916</v>
      </c>
      <c r="R1247" t="s">
        <v>11917</v>
      </c>
    </row>
    <row r="1248" spans="1:18" ht="15.6" x14ac:dyDescent="0.3">
      <c r="A1248" t="s">
        <v>4573</v>
      </c>
      <c r="B1248" t="s">
        <v>4574</v>
      </c>
      <c r="D1248" t="s">
        <v>3777</v>
      </c>
      <c r="E1248">
        <v>351</v>
      </c>
      <c r="F1248" s="2">
        <v>1099</v>
      </c>
      <c r="G1248" s="1">
        <v>0.68</v>
      </c>
      <c r="H1248">
        <v>3.7</v>
      </c>
      <c r="J1248" s="4">
        <v>1470</v>
      </c>
      <c r="K1248" t="s">
        <v>11918</v>
      </c>
      <c r="L1248" t="s">
        <v>11919</v>
      </c>
      <c r="M1248" t="s">
        <v>11920</v>
      </c>
      <c r="N1248" t="s">
        <v>11921</v>
      </c>
      <c r="O1248" t="s">
        <v>4575</v>
      </c>
      <c r="P1248" t="s">
        <v>4576</v>
      </c>
      <c r="Q1248" t="s">
        <v>11922</v>
      </c>
      <c r="R1248" t="s">
        <v>11923</v>
      </c>
    </row>
    <row r="1249" spans="1:18" ht="15.6" x14ac:dyDescent="0.3">
      <c r="A1249" t="s">
        <v>4577</v>
      </c>
      <c r="B1249" t="s">
        <v>4578</v>
      </c>
      <c r="D1249" t="s">
        <v>4579</v>
      </c>
      <c r="E1249">
        <v>899</v>
      </c>
      <c r="F1249" s="2">
        <v>1900</v>
      </c>
      <c r="G1249" s="1">
        <v>0.53</v>
      </c>
      <c r="H1249">
        <v>4</v>
      </c>
      <c r="J1249" s="4">
        <v>3663</v>
      </c>
      <c r="K1249" t="s">
        <v>11924</v>
      </c>
      <c r="L1249" t="s">
        <v>11925</v>
      </c>
      <c r="M1249" t="s">
        <v>11926</v>
      </c>
      <c r="N1249" t="s">
        <v>11927</v>
      </c>
      <c r="O1249" t="s">
        <v>4580</v>
      </c>
      <c r="P1249" t="s">
        <v>4581</v>
      </c>
      <c r="Q1249" t="s">
        <v>11928</v>
      </c>
      <c r="R1249" t="s">
        <v>11929</v>
      </c>
    </row>
    <row r="1250" spans="1:18" ht="15.6" x14ac:dyDescent="0.3">
      <c r="A1250" t="s">
        <v>4582</v>
      </c>
      <c r="B1250" t="s">
        <v>4583</v>
      </c>
      <c r="D1250" t="s">
        <v>3725</v>
      </c>
      <c r="E1250" s="2">
        <v>1349</v>
      </c>
      <c r="F1250" s="2">
        <v>1850</v>
      </c>
      <c r="G1250" s="1">
        <v>0.27</v>
      </c>
      <c r="H1250">
        <v>4.4000000000000004</v>
      </c>
      <c r="J1250" s="4">
        <v>638</v>
      </c>
      <c r="K1250" t="s">
        <v>11930</v>
      </c>
      <c r="L1250" t="s">
        <v>11931</v>
      </c>
      <c r="M1250" t="s">
        <v>11932</v>
      </c>
      <c r="N1250" t="s">
        <v>11933</v>
      </c>
      <c r="O1250" t="s">
        <v>4584</v>
      </c>
      <c r="P1250" t="s">
        <v>4585</v>
      </c>
      <c r="Q1250" t="s">
        <v>11934</v>
      </c>
      <c r="R1250" t="s">
        <v>11935</v>
      </c>
    </row>
    <row r="1251" spans="1:18" ht="15.6" x14ac:dyDescent="0.3">
      <c r="A1251" t="s">
        <v>4586</v>
      </c>
      <c r="B1251" t="s">
        <v>4587</v>
      </c>
      <c r="D1251" t="s">
        <v>4216</v>
      </c>
      <c r="E1251" s="2">
        <v>6236</v>
      </c>
      <c r="F1251" s="2">
        <v>9999</v>
      </c>
      <c r="G1251" s="1">
        <v>0.38</v>
      </c>
      <c r="H1251">
        <v>4.0999999999999996</v>
      </c>
      <c r="J1251" s="4">
        <v>3552</v>
      </c>
      <c r="K1251" t="s">
        <v>11936</v>
      </c>
      <c r="L1251" t="s">
        <v>11937</v>
      </c>
      <c r="M1251" t="s">
        <v>11938</v>
      </c>
      <c r="N1251" t="s">
        <v>11939</v>
      </c>
      <c r="O1251" t="s">
        <v>4588</v>
      </c>
      <c r="P1251" t="s">
        <v>4589</v>
      </c>
      <c r="Q1251" t="s">
        <v>11940</v>
      </c>
      <c r="R1251" t="s">
        <v>11941</v>
      </c>
    </row>
    <row r="1252" spans="1:18" ht="15.6" x14ac:dyDescent="0.3">
      <c r="A1252" t="s">
        <v>4590</v>
      </c>
      <c r="B1252" t="s">
        <v>4591</v>
      </c>
      <c r="D1252" t="s">
        <v>3692</v>
      </c>
      <c r="E1252" s="2">
        <v>2742</v>
      </c>
      <c r="F1252" s="2">
        <v>3995</v>
      </c>
      <c r="G1252" s="1">
        <v>0.31</v>
      </c>
      <c r="H1252">
        <v>4.4000000000000004</v>
      </c>
      <c r="J1252" s="4">
        <v>11148</v>
      </c>
      <c r="K1252" t="s">
        <v>11942</v>
      </c>
      <c r="L1252" t="s">
        <v>11943</v>
      </c>
      <c r="M1252" t="s">
        <v>11944</v>
      </c>
      <c r="N1252" t="s">
        <v>11945</v>
      </c>
      <c r="O1252" t="s">
        <v>4592</v>
      </c>
      <c r="P1252" t="s">
        <v>4593</v>
      </c>
      <c r="Q1252" t="s">
        <v>11946</v>
      </c>
      <c r="R1252" t="s">
        <v>11947</v>
      </c>
    </row>
    <row r="1253" spans="1:18" ht="15.6" x14ac:dyDescent="0.3">
      <c r="A1253" t="s">
        <v>4594</v>
      </c>
      <c r="B1253" t="s">
        <v>4595</v>
      </c>
      <c r="D1253" t="s">
        <v>4348</v>
      </c>
      <c r="E1253">
        <v>721</v>
      </c>
      <c r="F1253" s="2">
        <v>1499</v>
      </c>
      <c r="G1253" s="1">
        <v>0.52</v>
      </c>
      <c r="H1253">
        <v>3.1</v>
      </c>
      <c r="J1253" s="4">
        <v>2449</v>
      </c>
      <c r="K1253" t="s">
        <v>11948</v>
      </c>
      <c r="L1253" t="s">
        <v>11949</v>
      </c>
      <c r="M1253" t="s">
        <v>11950</v>
      </c>
      <c r="N1253" t="s">
        <v>11951</v>
      </c>
      <c r="O1253" t="s">
        <v>4596</v>
      </c>
      <c r="P1253" t="s">
        <v>4597</v>
      </c>
      <c r="Q1253" t="s">
        <v>11952</v>
      </c>
      <c r="R1253" t="s">
        <v>11953</v>
      </c>
    </row>
    <row r="1254" spans="1:18" ht="15.6" x14ac:dyDescent="0.3">
      <c r="A1254" t="s">
        <v>4598</v>
      </c>
      <c r="B1254" t="s">
        <v>4599</v>
      </c>
      <c r="D1254" t="s">
        <v>3782</v>
      </c>
      <c r="E1254" s="2">
        <v>2903</v>
      </c>
      <c r="F1254" s="2">
        <v>3295</v>
      </c>
      <c r="G1254" s="1">
        <v>0.12</v>
      </c>
      <c r="H1254">
        <v>4.3</v>
      </c>
      <c r="J1254" s="4">
        <v>2299</v>
      </c>
      <c r="K1254" t="s">
        <v>11954</v>
      </c>
      <c r="L1254" t="s">
        <v>11955</v>
      </c>
      <c r="M1254" t="s">
        <v>11956</v>
      </c>
      <c r="N1254" t="s">
        <v>11957</v>
      </c>
      <c r="O1254" t="s">
        <v>4600</v>
      </c>
      <c r="P1254" t="s">
        <v>4601</v>
      </c>
      <c r="Q1254" t="s">
        <v>11958</v>
      </c>
      <c r="R1254" t="s">
        <v>11959</v>
      </c>
    </row>
    <row r="1255" spans="1:18" ht="15.6" x14ac:dyDescent="0.3">
      <c r="A1255" t="s">
        <v>4602</v>
      </c>
      <c r="B1255" t="s">
        <v>4603</v>
      </c>
      <c r="D1255" t="s">
        <v>3903</v>
      </c>
      <c r="E1255" s="2">
        <v>1656</v>
      </c>
      <c r="F1255" s="2">
        <v>2695</v>
      </c>
      <c r="G1255" s="1">
        <v>0.39</v>
      </c>
      <c r="H1255">
        <v>4.4000000000000004</v>
      </c>
      <c r="J1255" s="4">
        <v>6027</v>
      </c>
      <c r="K1255" t="s">
        <v>11960</v>
      </c>
      <c r="L1255" t="s">
        <v>11961</v>
      </c>
      <c r="M1255" t="s">
        <v>11962</v>
      </c>
      <c r="N1255" t="s">
        <v>11963</v>
      </c>
      <c r="O1255" t="s">
        <v>4604</v>
      </c>
      <c r="P1255" t="s">
        <v>4605</v>
      </c>
      <c r="Q1255" t="s">
        <v>11964</v>
      </c>
      <c r="R1255" t="s">
        <v>11965</v>
      </c>
    </row>
    <row r="1256" spans="1:18" ht="15.6" x14ac:dyDescent="0.3">
      <c r="A1256" t="s">
        <v>4606</v>
      </c>
      <c r="B1256" t="s">
        <v>4607</v>
      </c>
      <c r="D1256" t="s">
        <v>3837</v>
      </c>
      <c r="E1256" s="2">
        <v>1399</v>
      </c>
      <c r="F1256" s="2">
        <v>2290</v>
      </c>
      <c r="G1256" s="1">
        <v>0.39</v>
      </c>
      <c r="H1256">
        <v>4.4000000000000004</v>
      </c>
      <c r="J1256" s="4">
        <v>461</v>
      </c>
      <c r="K1256" t="s">
        <v>11966</v>
      </c>
      <c r="L1256" t="s">
        <v>11967</v>
      </c>
      <c r="M1256" t="s">
        <v>11968</v>
      </c>
      <c r="N1256" t="s">
        <v>11969</v>
      </c>
      <c r="O1256" t="s">
        <v>4608</v>
      </c>
      <c r="P1256" t="s">
        <v>4609</v>
      </c>
      <c r="Q1256" t="s">
        <v>11970</v>
      </c>
      <c r="R1256" t="s">
        <v>11971</v>
      </c>
    </row>
    <row r="1257" spans="1:18" ht="15.6" x14ac:dyDescent="0.3">
      <c r="A1257" t="s">
        <v>4610</v>
      </c>
      <c r="B1257" t="s">
        <v>4611</v>
      </c>
      <c r="D1257" t="s">
        <v>3850</v>
      </c>
      <c r="E1257" s="2">
        <v>2079</v>
      </c>
      <c r="F1257" s="2">
        <v>3099</v>
      </c>
      <c r="G1257" s="1">
        <v>0.33</v>
      </c>
      <c r="H1257">
        <v>4.0999999999999996</v>
      </c>
      <c r="J1257" s="4">
        <v>282</v>
      </c>
      <c r="K1257" t="s">
        <v>11972</v>
      </c>
      <c r="L1257" t="s">
        <v>11973</v>
      </c>
      <c r="M1257" t="s">
        <v>11974</v>
      </c>
      <c r="N1257" t="s">
        <v>11975</v>
      </c>
      <c r="O1257" t="s">
        <v>4612</v>
      </c>
      <c r="P1257" t="s">
        <v>4613</v>
      </c>
      <c r="Q1257" t="s">
        <v>11976</v>
      </c>
      <c r="R1257" t="s">
        <v>11977</v>
      </c>
    </row>
    <row r="1258" spans="1:18" ht="15.6" x14ac:dyDescent="0.3">
      <c r="A1258" t="s">
        <v>4614</v>
      </c>
      <c r="B1258" t="s">
        <v>4615</v>
      </c>
      <c r="D1258" t="s">
        <v>3759</v>
      </c>
      <c r="E1258">
        <v>999</v>
      </c>
      <c r="F1258" s="2">
        <v>1075</v>
      </c>
      <c r="G1258" s="1">
        <v>7.0000000000000007E-2</v>
      </c>
      <c r="H1258">
        <v>4.0999999999999996</v>
      </c>
      <c r="J1258" s="4">
        <v>9275</v>
      </c>
      <c r="K1258" t="s">
        <v>11978</v>
      </c>
      <c r="L1258" t="s">
        <v>11979</v>
      </c>
      <c r="M1258" t="s">
        <v>11980</v>
      </c>
      <c r="N1258" t="s">
        <v>11981</v>
      </c>
      <c r="O1258" t="s">
        <v>4616</v>
      </c>
      <c r="P1258" t="s">
        <v>4617</v>
      </c>
      <c r="Q1258" t="s">
        <v>11982</v>
      </c>
      <c r="R1258" t="s">
        <v>11983</v>
      </c>
    </row>
    <row r="1259" spans="1:18" ht="15.6" x14ac:dyDescent="0.3">
      <c r="A1259" t="s">
        <v>4618</v>
      </c>
      <c r="B1259" t="s">
        <v>4619</v>
      </c>
      <c r="D1259" t="s">
        <v>3812</v>
      </c>
      <c r="E1259" s="2">
        <v>3179</v>
      </c>
      <c r="F1259" s="2">
        <v>6999</v>
      </c>
      <c r="G1259" s="1">
        <v>0.55000000000000004</v>
      </c>
      <c r="H1259">
        <v>4</v>
      </c>
      <c r="J1259" s="4">
        <v>743</v>
      </c>
      <c r="K1259" t="s">
        <v>11984</v>
      </c>
      <c r="L1259" t="s">
        <v>11985</v>
      </c>
      <c r="M1259" t="s">
        <v>11986</v>
      </c>
      <c r="N1259" t="s">
        <v>11987</v>
      </c>
      <c r="O1259" t="s">
        <v>4620</v>
      </c>
      <c r="P1259" t="s">
        <v>4621</v>
      </c>
      <c r="Q1259" t="s">
        <v>11988</v>
      </c>
      <c r="R1259" t="s">
        <v>11989</v>
      </c>
    </row>
    <row r="1260" spans="1:18" ht="15.6" x14ac:dyDescent="0.3">
      <c r="A1260" t="s">
        <v>4622</v>
      </c>
      <c r="B1260" t="s">
        <v>4623</v>
      </c>
      <c r="D1260" t="s">
        <v>3707</v>
      </c>
      <c r="E1260" s="2">
        <v>1049</v>
      </c>
      <c r="F1260" s="2">
        <v>2499</v>
      </c>
      <c r="G1260" s="1">
        <v>0.57999999999999996</v>
      </c>
      <c r="H1260">
        <v>3.6</v>
      </c>
      <c r="J1260" s="4">
        <v>328</v>
      </c>
      <c r="K1260" t="s">
        <v>11990</v>
      </c>
      <c r="L1260" t="s">
        <v>11991</v>
      </c>
      <c r="M1260" t="s">
        <v>11992</v>
      </c>
      <c r="N1260" t="s">
        <v>11993</v>
      </c>
      <c r="O1260" t="s">
        <v>4624</v>
      </c>
      <c r="P1260" t="s">
        <v>4625</v>
      </c>
      <c r="Q1260" t="s">
        <v>11994</v>
      </c>
      <c r="R1260" t="s">
        <v>11995</v>
      </c>
    </row>
    <row r="1261" spans="1:18" ht="15.6" x14ac:dyDescent="0.3">
      <c r="A1261" t="s">
        <v>4626</v>
      </c>
      <c r="B1261" t="s">
        <v>4627</v>
      </c>
      <c r="D1261" t="s">
        <v>3707</v>
      </c>
      <c r="E1261" s="2">
        <v>3599</v>
      </c>
      <c r="F1261" s="2">
        <v>7290</v>
      </c>
      <c r="G1261" s="1">
        <v>0.51</v>
      </c>
      <c r="H1261">
        <v>3.9</v>
      </c>
      <c r="J1261" s="4">
        <v>942</v>
      </c>
      <c r="K1261" t="s">
        <v>11996</v>
      </c>
      <c r="L1261" t="s">
        <v>11997</v>
      </c>
      <c r="M1261" t="s">
        <v>11998</v>
      </c>
      <c r="N1261" t="s">
        <v>11999</v>
      </c>
      <c r="O1261" t="s">
        <v>4628</v>
      </c>
      <c r="P1261" t="s">
        <v>4629</v>
      </c>
      <c r="Q1261" t="s">
        <v>12000</v>
      </c>
      <c r="R1261" t="s">
        <v>12001</v>
      </c>
    </row>
    <row r="1262" spans="1:18" ht="15.6" x14ac:dyDescent="0.3">
      <c r="A1262" t="s">
        <v>4630</v>
      </c>
      <c r="B1262" t="s">
        <v>4631</v>
      </c>
      <c r="D1262" t="s">
        <v>4632</v>
      </c>
      <c r="E1262" s="2">
        <v>4799</v>
      </c>
      <c r="F1262" s="2">
        <v>5795</v>
      </c>
      <c r="G1262" s="1">
        <v>0.17</v>
      </c>
      <c r="H1262">
        <v>3.9</v>
      </c>
      <c r="J1262" s="4">
        <v>3815</v>
      </c>
      <c r="K1262" t="s">
        <v>12002</v>
      </c>
      <c r="L1262" t="s">
        <v>12003</v>
      </c>
      <c r="M1262" t="s">
        <v>12004</v>
      </c>
      <c r="N1262" t="s">
        <v>12005</v>
      </c>
      <c r="O1262" t="s">
        <v>4633</v>
      </c>
      <c r="P1262" t="s">
        <v>4634</v>
      </c>
      <c r="Q1262" t="s">
        <v>12006</v>
      </c>
      <c r="R1262" t="s">
        <v>12007</v>
      </c>
    </row>
    <row r="1263" spans="1:18" ht="15.6" x14ac:dyDescent="0.3">
      <c r="A1263" t="s">
        <v>4635</v>
      </c>
      <c r="B1263" t="s">
        <v>4636</v>
      </c>
      <c r="D1263" t="s">
        <v>3702</v>
      </c>
      <c r="E1263" s="2">
        <v>1699</v>
      </c>
      <c r="F1263" s="2">
        <v>3398</v>
      </c>
      <c r="G1263" s="1">
        <v>0.5</v>
      </c>
      <c r="H1263">
        <v>3.8</v>
      </c>
      <c r="J1263" s="4">
        <v>7988</v>
      </c>
      <c r="K1263" t="s">
        <v>12008</v>
      </c>
      <c r="L1263" t="s">
        <v>12009</v>
      </c>
      <c r="M1263" t="s">
        <v>12010</v>
      </c>
      <c r="N1263" t="s">
        <v>12011</v>
      </c>
      <c r="O1263" t="s">
        <v>4637</v>
      </c>
      <c r="P1263" t="s">
        <v>4638</v>
      </c>
      <c r="Q1263" t="s">
        <v>12012</v>
      </c>
      <c r="R1263" t="s">
        <v>12013</v>
      </c>
    </row>
    <row r="1264" spans="1:18" ht="15.6" x14ac:dyDescent="0.3">
      <c r="A1264" t="s">
        <v>4639</v>
      </c>
      <c r="B1264" t="s">
        <v>4640</v>
      </c>
      <c r="D1264" t="s">
        <v>3725</v>
      </c>
      <c r="E1264">
        <v>664</v>
      </c>
      <c r="F1264" s="2">
        <v>1490</v>
      </c>
      <c r="G1264" s="1">
        <v>0.55000000000000004</v>
      </c>
      <c r="H1264">
        <v>4.0999999999999996</v>
      </c>
      <c r="J1264" s="4">
        <v>925</v>
      </c>
      <c r="K1264" t="s">
        <v>12014</v>
      </c>
      <c r="L1264" t="s">
        <v>12015</v>
      </c>
      <c r="M1264" t="s">
        <v>12016</v>
      </c>
      <c r="N1264" t="s">
        <v>12017</v>
      </c>
      <c r="O1264" t="s">
        <v>4641</v>
      </c>
      <c r="P1264" t="s">
        <v>4642</v>
      </c>
      <c r="Q1264" t="s">
        <v>12018</v>
      </c>
      <c r="R1264" t="s">
        <v>12019</v>
      </c>
    </row>
    <row r="1265" spans="1:18" ht="15.6" x14ac:dyDescent="0.3">
      <c r="A1265" t="s">
        <v>4643</v>
      </c>
      <c r="B1265" t="s">
        <v>4644</v>
      </c>
      <c r="D1265" t="s">
        <v>4645</v>
      </c>
      <c r="E1265">
        <v>948</v>
      </c>
      <c r="F1265" s="2">
        <v>1620</v>
      </c>
      <c r="G1265" s="1">
        <v>0.41</v>
      </c>
      <c r="H1265">
        <v>4.0999999999999996</v>
      </c>
      <c r="J1265" s="4">
        <v>4370</v>
      </c>
      <c r="K1265" t="s">
        <v>12020</v>
      </c>
      <c r="L1265" t="s">
        <v>12021</v>
      </c>
      <c r="M1265" t="s">
        <v>12022</v>
      </c>
      <c r="N1265" t="s">
        <v>12023</v>
      </c>
      <c r="O1265" t="s">
        <v>4646</v>
      </c>
      <c r="P1265" t="s">
        <v>4647</v>
      </c>
      <c r="Q1265" t="s">
        <v>12024</v>
      </c>
      <c r="R1265" t="s">
        <v>12025</v>
      </c>
    </row>
    <row r="1266" spans="1:18" ht="15.6" x14ac:dyDescent="0.3">
      <c r="A1266" t="s">
        <v>4648</v>
      </c>
      <c r="B1266" t="s">
        <v>4649</v>
      </c>
      <c r="D1266" t="s">
        <v>3697</v>
      </c>
      <c r="E1266">
        <v>850</v>
      </c>
      <c r="F1266" s="2">
        <v>1000</v>
      </c>
      <c r="G1266" s="1">
        <v>0.15</v>
      </c>
      <c r="H1266">
        <v>4.0999999999999996</v>
      </c>
      <c r="J1266" s="4">
        <v>7619</v>
      </c>
      <c r="K1266" t="s">
        <v>12026</v>
      </c>
      <c r="L1266" t="s">
        <v>12027</v>
      </c>
      <c r="M1266" t="s">
        <v>12028</v>
      </c>
      <c r="N1266" t="s">
        <v>12029</v>
      </c>
      <c r="O1266" t="s">
        <v>4650</v>
      </c>
      <c r="P1266" t="s">
        <v>4651</v>
      </c>
      <c r="Q1266" t="s">
        <v>12030</v>
      </c>
      <c r="R1266" t="s">
        <v>12031</v>
      </c>
    </row>
    <row r="1267" spans="1:18" ht="15.6" x14ac:dyDescent="0.3">
      <c r="A1267" t="s">
        <v>4652</v>
      </c>
      <c r="B1267" t="s">
        <v>4653</v>
      </c>
      <c r="D1267" t="s">
        <v>4092</v>
      </c>
      <c r="E1267">
        <v>600</v>
      </c>
      <c r="F1267">
        <v>640</v>
      </c>
      <c r="G1267" s="1">
        <v>0.06</v>
      </c>
      <c r="H1267">
        <v>3.8</v>
      </c>
      <c r="J1267" s="4">
        <v>2593</v>
      </c>
      <c r="K1267" t="s">
        <v>12032</v>
      </c>
      <c r="L1267" t="s">
        <v>12033</v>
      </c>
      <c r="M1267" t="s">
        <v>12034</v>
      </c>
      <c r="N1267" t="s">
        <v>12035</v>
      </c>
      <c r="O1267" t="s">
        <v>4654</v>
      </c>
      <c r="P1267" t="s">
        <v>4655</v>
      </c>
      <c r="Q1267" t="s">
        <v>12036</v>
      </c>
      <c r="R1267" t="s">
        <v>12037</v>
      </c>
    </row>
    <row r="1268" spans="1:18" ht="15.6" x14ac:dyDescent="0.3">
      <c r="A1268" t="s">
        <v>4656</v>
      </c>
      <c r="B1268" t="s">
        <v>4657</v>
      </c>
      <c r="D1268" t="s">
        <v>3634</v>
      </c>
      <c r="E1268" s="2">
        <v>3711</v>
      </c>
      <c r="F1268" s="2">
        <v>4495</v>
      </c>
      <c r="G1268" s="1">
        <v>0.17</v>
      </c>
      <c r="H1268">
        <v>4.3</v>
      </c>
      <c r="J1268" s="4">
        <v>356</v>
      </c>
      <c r="K1268" t="s">
        <v>12038</v>
      </c>
      <c r="L1268" t="s">
        <v>12039</v>
      </c>
      <c r="M1268" t="s">
        <v>12040</v>
      </c>
      <c r="N1268" t="s">
        <v>12041</v>
      </c>
      <c r="O1268" t="s">
        <v>4658</v>
      </c>
      <c r="P1268" t="s">
        <v>4659</v>
      </c>
      <c r="Q1268" t="s">
        <v>12042</v>
      </c>
      <c r="R1268" t="s">
        <v>12043</v>
      </c>
    </row>
    <row r="1269" spans="1:18" ht="15.6" x14ac:dyDescent="0.3">
      <c r="A1269" t="s">
        <v>4660</v>
      </c>
      <c r="B1269" t="s">
        <v>4661</v>
      </c>
      <c r="D1269" t="s">
        <v>3649</v>
      </c>
      <c r="E1269">
        <v>799</v>
      </c>
      <c r="F1269" s="2">
        <v>2999</v>
      </c>
      <c r="G1269" s="1">
        <v>0.73</v>
      </c>
      <c r="H1269">
        <v>4.5</v>
      </c>
      <c r="J1269" s="4">
        <v>63</v>
      </c>
      <c r="K1269" t="s">
        <v>12044</v>
      </c>
      <c r="L1269" t="s">
        <v>12045</v>
      </c>
      <c r="M1269" t="s">
        <v>12046</v>
      </c>
      <c r="N1269" t="s">
        <v>12047</v>
      </c>
      <c r="O1269" t="s">
        <v>4662</v>
      </c>
      <c r="P1269" t="s">
        <v>4663</v>
      </c>
      <c r="Q1269" t="s">
        <v>12048</v>
      </c>
      <c r="R1269" t="s">
        <v>12049</v>
      </c>
    </row>
    <row r="1270" spans="1:18" ht="15.6" x14ac:dyDescent="0.3">
      <c r="A1270" t="s">
        <v>4664</v>
      </c>
      <c r="B1270" t="s">
        <v>4665</v>
      </c>
      <c r="D1270" t="s">
        <v>4087</v>
      </c>
      <c r="E1270">
        <v>980</v>
      </c>
      <c r="F1270">
        <v>980</v>
      </c>
      <c r="G1270" s="1">
        <v>0</v>
      </c>
      <c r="H1270">
        <v>4.2</v>
      </c>
      <c r="J1270" s="4">
        <v>4740</v>
      </c>
      <c r="K1270" t="s">
        <v>12050</v>
      </c>
      <c r="L1270" t="s">
        <v>12051</v>
      </c>
      <c r="M1270" t="s">
        <v>12052</v>
      </c>
      <c r="N1270" t="s">
        <v>12053</v>
      </c>
      <c r="O1270" t="s">
        <v>4666</v>
      </c>
      <c r="P1270" t="s">
        <v>4667</v>
      </c>
      <c r="Q1270" t="s">
        <v>12054</v>
      </c>
      <c r="R1270" t="s">
        <v>12055</v>
      </c>
    </row>
    <row r="1271" spans="1:18" ht="15.6" x14ac:dyDescent="0.3">
      <c r="A1271" t="s">
        <v>4668</v>
      </c>
      <c r="B1271" t="s">
        <v>4669</v>
      </c>
      <c r="D1271" t="s">
        <v>3777</v>
      </c>
      <c r="E1271">
        <v>351</v>
      </c>
      <c r="F1271">
        <v>899</v>
      </c>
      <c r="G1271" s="1">
        <v>0.61</v>
      </c>
      <c r="H1271">
        <v>3.9</v>
      </c>
      <c r="J1271" s="4">
        <v>296</v>
      </c>
      <c r="K1271" t="s">
        <v>12056</v>
      </c>
      <c r="L1271" t="s">
        <v>12057</v>
      </c>
      <c r="M1271" t="s">
        <v>12058</v>
      </c>
      <c r="N1271" t="s">
        <v>12059</v>
      </c>
      <c r="O1271" t="s">
        <v>4670</v>
      </c>
      <c r="P1271" t="s">
        <v>4671</v>
      </c>
      <c r="Q1271" t="s">
        <v>12060</v>
      </c>
      <c r="R1271" t="s">
        <v>12061</v>
      </c>
    </row>
    <row r="1272" spans="1:18" ht="15.6" x14ac:dyDescent="0.3">
      <c r="A1272" t="s">
        <v>4672</v>
      </c>
      <c r="B1272" t="s">
        <v>4673</v>
      </c>
      <c r="D1272" t="s">
        <v>4674</v>
      </c>
      <c r="E1272">
        <v>229</v>
      </c>
      <c r="F1272">
        <v>499</v>
      </c>
      <c r="G1272" s="1">
        <v>0.54</v>
      </c>
      <c r="H1272">
        <v>3.5</v>
      </c>
      <c r="J1272" s="4">
        <v>185</v>
      </c>
      <c r="K1272" t="s">
        <v>12062</v>
      </c>
      <c r="L1272" t="s">
        <v>12063</v>
      </c>
      <c r="M1272" t="s">
        <v>12064</v>
      </c>
      <c r="N1272" t="s">
        <v>12065</v>
      </c>
      <c r="O1272" t="s">
        <v>4675</v>
      </c>
      <c r="P1272" t="s">
        <v>4676</v>
      </c>
      <c r="Q1272" t="s">
        <v>12066</v>
      </c>
      <c r="R1272" t="s">
        <v>12067</v>
      </c>
    </row>
    <row r="1273" spans="1:18" ht="15.6" x14ac:dyDescent="0.3">
      <c r="A1273" t="s">
        <v>4677</v>
      </c>
      <c r="B1273" t="s">
        <v>4678</v>
      </c>
      <c r="D1273" t="s">
        <v>3782</v>
      </c>
      <c r="E1273" s="2">
        <v>3349</v>
      </c>
      <c r="F1273" s="2">
        <v>3995</v>
      </c>
      <c r="G1273" s="1">
        <v>0.16</v>
      </c>
      <c r="H1273">
        <v>4.3</v>
      </c>
      <c r="J1273" s="4">
        <v>1954</v>
      </c>
      <c r="K1273" t="s">
        <v>12068</v>
      </c>
      <c r="L1273" t="s">
        <v>12069</v>
      </c>
      <c r="M1273" t="s">
        <v>12070</v>
      </c>
      <c r="N1273" t="s">
        <v>12071</v>
      </c>
      <c r="O1273" t="s">
        <v>4679</v>
      </c>
      <c r="P1273" t="s">
        <v>4680</v>
      </c>
      <c r="Q1273" t="s">
        <v>12072</v>
      </c>
      <c r="R1273" t="s">
        <v>12073</v>
      </c>
    </row>
    <row r="1274" spans="1:18" ht="15.6" x14ac:dyDescent="0.3">
      <c r="A1274" t="s">
        <v>4681</v>
      </c>
      <c r="B1274" t="s">
        <v>4682</v>
      </c>
      <c r="D1274" t="s">
        <v>3730</v>
      </c>
      <c r="E1274" s="2">
        <v>5499</v>
      </c>
      <c r="F1274" s="2">
        <v>11500</v>
      </c>
      <c r="G1274" s="1">
        <v>0.52</v>
      </c>
      <c r="H1274">
        <v>3.9</v>
      </c>
      <c r="J1274" s="4">
        <v>959</v>
      </c>
      <c r="K1274" t="s">
        <v>12074</v>
      </c>
      <c r="L1274" t="s">
        <v>12075</v>
      </c>
      <c r="M1274" t="s">
        <v>12076</v>
      </c>
      <c r="N1274" t="s">
        <v>12077</v>
      </c>
      <c r="O1274" t="s">
        <v>4683</v>
      </c>
      <c r="P1274" t="s">
        <v>4684</v>
      </c>
      <c r="Q1274" t="s">
        <v>12078</v>
      </c>
      <c r="R1274" t="s">
        <v>12079</v>
      </c>
    </row>
    <row r="1275" spans="1:18" ht="15.6" x14ac:dyDescent="0.3">
      <c r="A1275" t="s">
        <v>4685</v>
      </c>
      <c r="B1275" t="s">
        <v>4686</v>
      </c>
      <c r="D1275" t="s">
        <v>3644</v>
      </c>
      <c r="E1275">
        <v>299</v>
      </c>
      <c r="F1275">
        <v>499</v>
      </c>
      <c r="G1275" s="1">
        <v>0.4</v>
      </c>
      <c r="H1275">
        <v>3.9</v>
      </c>
      <c r="J1275" s="4">
        <v>1015</v>
      </c>
      <c r="K1275" t="s">
        <v>12080</v>
      </c>
      <c r="L1275" t="s">
        <v>12081</v>
      </c>
      <c r="M1275" t="s">
        <v>12082</v>
      </c>
      <c r="N1275" t="s">
        <v>12083</v>
      </c>
      <c r="O1275" t="s">
        <v>4687</v>
      </c>
      <c r="P1275" t="s">
        <v>4688</v>
      </c>
      <c r="Q1275" t="s">
        <v>12084</v>
      </c>
      <c r="R1275" t="s">
        <v>12085</v>
      </c>
    </row>
    <row r="1276" spans="1:18" ht="15.6" x14ac:dyDescent="0.3">
      <c r="A1276" t="s">
        <v>4689</v>
      </c>
      <c r="B1276" t="s">
        <v>4690</v>
      </c>
      <c r="D1276" t="s">
        <v>4691</v>
      </c>
      <c r="E1276" s="2">
        <v>2249</v>
      </c>
      <c r="F1276" s="2">
        <v>3550</v>
      </c>
      <c r="G1276" s="1">
        <v>0.37</v>
      </c>
      <c r="H1276">
        <v>4</v>
      </c>
      <c r="J1276" s="4">
        <v>3973</v>
      </c>
      <c r="K1276" t="s">
        <v>12086</v>
      </c>
      <c r="L1276" t="s">
        <v>12087</v>
      </c>
      <c r="M1276" t="s">
        <v>12088</v>
      </c>
      <c r="N1276" t="s">
        <v>12089</v>
      </c>
      <c r="O1276" t="s">
        <v>4692</v>
      </c>
      <c r="P1276" t="s">
        <v>4693</v>
      </c>
      <c r="Q1276" t="s">
        <v>12090</v>
      </c>
      <c r="R1276" t="s">
        <v>12091</v>
      </c>
    </row>
    <row r="1277" spans="1:18" ht="15.6" x14ac:dyDescent="0.3">
      <c r="A1277" t="s">
        <v>4694</v>
      </c>
      <c r="B1277" t="s">
        <v>4695</v>
      </c>
      <c r="D1277" t="s">
        <v>3837</v>
      </c>
      <c r="E1277">
        <v>699</v>
      </c>
      <c r="F1277" s="2">
        <v>1599</v>
      </c>
      <c r="G1277" s="1">
        <v>0.56000000000000005</v>
      </c>
      <c r="H1277">
        <v>4.7</v>
      </c>
      <c r="J1277" s="4">
        <v>2300</v>
      </c>
      <c r="K1277" t="s">
        <v>12092</v>
      </c>
      <c r="L1277" t="s">
        <v>12093</v>
      </c>
      <c r="M1277" t="s">
        <v>12094</v>
      </c>
      <c r="N1277" t="s">
        <v>12095</v>
      </c>
      <c r="O1277" t="s">
        <v>4696</v>
      </c>
      <c r="P1277" t="s">
        <v>4697</v>
      </c>
      <c r="Q1277" t="s">
        <v>12096</v>
      </c>
      <c r="R1277" t="s">
        <v>12097</v>
      </c>
    </row>
    <row r="1278" spans="1:18" ht="15.6" x14ac:dyDescent="0.3">
      <c r="A1278" t="s">
        <v>4698</v>
      </c>
      <c r="B1278" t="s">
        <v>4699</v>
      </c>
      <c r="D1278" t="s">
        <v>3634</v>
      </c>
      <c r="E1278" s="2">
        <v>1235</v>
      </c>
      <c r="F1278" s="2">
        <v>1499</v>
      </c>
      <c r="G1278" s="1">
        <v>0.18</v>
      </c>
      <c r="H1278">
        <v>4.0999999999999996</v>
      </c>
      <c r="J1278" s="4">
        <v>203</v>
      </c>
      <c r="K1278" t="s">
        <v>12098</v>
      </c>
      <c r="L1278" t="s">
        <v>12099</v>
      </c>
      <c r="M1278" t="s">
        <v>12100</v>
      </c>
      <c r="N1278" t="s">
        <v>12101</v>
      </c>
      <c r="O1278" t="s">
        <v>4700</v>
      </c>
      <c r="P1278" t="s">
        <v>4701</v>
      </c>
      <c r="Q1278" t="s">
        <v>12102</v>
      </c>
      <c r="R1278" t="s">
        <v>12103</v>
      </c>
    </row>
    <row r="1279" spans="1:18" ht="15.6" x14ac:dyDescent="0.3">
      <c r="A1279" t="s">
        <v>4702</v>
      </c>
      <c r="B1279" t="s">
        <v>4703</v>
      </c>
      <c r="D1279" t="s">
        <v>3903</v>
      </c>
      <c r="E1279" s="2">
        <v>1349</v>
      </c>
      <c r="F1279" s="2">
        <v>2999</v>
      </c>
      <c r="G1279" s="1">
        <v>0.55000000000000004</v>
      </c>
      <c r="H1279">
        <v>3.8</v>
      </c>
      <c r="J1279" s="4">
        <v>441</v>
      </c>
      <c r="K1279" t="s">
        <v>12104</v>
      </c>
      <c r="L1279" t="s">
        <v>12105</v>
      </c>
      <c r="M1279" t="s">
        <v>12106</v>
      </c>
      <c r="N1279" t="s">
        <v>12107</v>
      </c>
      <c r="O1279" t="s">
        <v>4704</v>
      </c>
      <c r="P1279" t="s">
        <v>4705</v>
      </c>
      <c r="Q1279" t="s">
        <v>12108</v>
      </c>
      <c r="R1279" t="s">
        <v>12109</v>
      </c>
    </row>
    <row r="1280" spans="1:18" ht="15.6" x14ac:dyDescent="0.3">
      <c r="A1280" t="s">
        <v>4706</v>
      </c>
      <c r="B1280" t="s">
        <v>4707</v>
      </c>
      <c r="D1280" t="s">
        <v>3730</v>
      </c>
      <c r="E1280" s="2">
        <v>6800</v>
      </c>
      <c r="F1280" s="2">
        <v>11500</v>
      </c>
      <c r="G1280" s="1">
        <v>0.41</v>
      </c>
      <c r="H1280">
        <v>4.0999999999999996</v>
      </c>
      <c r="J1280" s="4">
        <v>10308</v>
      </c>
      <c r="K1280" t="s">
        <v>12110</v>
      </c>
      <c r="L1280" t="s">
        <v>12111</v>
      </c>
      <c r="M1280" t="s">
        <v>12112</v>
      </c>
      <c r="N1280" t="s">
        <v>12113</v>
      </c>
      <c r="O1280" t="s">
        <v>4708</v>
      </c>
      <c r="P1280" t="s">
        <v>4709</v>
      </c>
      <c r="Q1280" t="s">
        <v>12114</v>
      </c>
      <c r="R1280" t="s">
        <v>12115</v>
      </c>
    </row>
    <row r="1281" spans="1:18" ht="15.6" x14ac:dyDescent="0.3">
      <c r="A1281" t="s">
        <v>4710</v>
      </c>
      <c r="B1281" t="s">
        <v>4711</v>
      </c>
      <c r="D1281" t="s">
        <v>3812</v>
      </c>
      <c r="E1281" s="2">
        <v>2099</v>
      </c>
      <c r="F1281" s="2">
        <v>2499</v>
      </c>
      <c r="G1281" s="1">
        <v>0.16</v>
      </c>
      <c r="H1281" t="s">
        <v>4712</v>
      </c>
      <c r="J1281" s="4">
        <v>992</v>
      </c>
      <c r="K1281" t="s">
        <v>12116</v>
      </c>
      <c r="L1281" t="s">
        <v>12117</v>
      </c>
      <c r="M1281" t="s">
        <v>12118</v>
      </c>
      <c r="N1281" t="s">
        <v>12119</v>
      </c>
      <c r="O1281" t="s">
        <v>4713</v>
      </c>
      <c r="P1281" t="s">
        <v>4714</v>
      </c>
      <c r="Q1281" t="s">
        <v>12120</v>
      </c>
      <c r="R1281" t="s">
        <v>12121</v>
      </c>
    </row>
    <row r="1282" spans="1:18" ht="15.6" x14ac:dyDescent="0.3">
      <c r="A1282" t="s">
        <v>4715</v>
      </c>
      <c r="B1282" t="s">
        <v>4716</v>
      </c>
      <c r="D1282" t="s">
        <v>3850</v>
      </c>
      <c r="E1282" s="2">
        <v>1699</v>
      </c>
      <c r="F1282" s="2">
        <v>1975</v>
      </c>
      <c r="G1282" s="1">
        <v>0.14000000000000001</v>
      </c>
      <c r="H1282">
        <v>4.0999999999999996</v>
      </c>
      <c r="J1282" s="4">
        <v>4716</v>
      </c>
      <c r="K1282" t="s">
        <v>12122</v>
      </c>
      <c r="L1282" t="s">
        <v>12123</v>
      </c>
      <c r="M1282" t="s">
        <v>12124</v>
      </c>
      <c r="N1282" t="s">
        <v>12125</v>
      </c>
      <c r="O1282" t="s">
        <v>4717</v>
      </c>
      <c r="P1282" t="s">
        <v>4718</v>
      </c>
      <c r="Q1282" t="s">
        <v>12126</v>
      </c>
      <c r="R1282" t="s">
        <v>12127</v>
      </c>
    </row>
    <row r="1283" spans="1:18" ht="15.6" x14ac:dyDescent="0.3">
      <c r="A1283" t="s">
        <v>4719</v>
      </c>
      <c r="B1283" t="s">
        <v>4720</v>
      </c>
      <c r="D1283" t="s">
        <v>3639</v>
      </c>
      <c r="E1283" s="2">
        <v>1069</v>
      </c>
      <c r="F1283" s="2">
        <v>1699</v>
      </c>
      <c r="G1283" s="1">
        <v>0.37</v>
      </c>
      <c r="H1283">
        <v>3.9</v>
      </c>
      <c r="J1283" s="4">
        <v>313</v>
      </c>
      <c r="K1283" t="s">
        <v>12128</v>
      </c>
      <c r="L1283" t="s">
        <v>12129</v>
      </c>
      <c r="M1283" t="s">
        <v>12130</v>
      </c>
      <c r="N1283" t="s">
        <v>12131</v>
      </c>
      <c r="O1283" t="s">
        <v>4721</v>
      </c>
      <c r="P1283" t="s">
        <v>4722</v>
      </c>
      <c r="Q1283" t="s">
        <v>12132</v>
      </c>
      <c r="R1283" t="s">
        <v>12133</v>
      </c>
    </row>
    <row r="1284" spans="1:18" ht="15.6" x14ac:dyDescent="0.3">
      <c r="A1284" t="s">
        <v>4723</v>
      </c>
      <c r="B1284" t="s">
        <v>4724</v>
      </c>
      <c r="D1284" t="s">
        <v>3639</v>
      </c>
      <c r="E1284" s="2">
        <v>1349</v>
      </c>
      <c r="F1284" s="2">
        <v>2495</v>
      </c>
      <c r="G1284" s="1">
        <v>0.46</v>
      </c>
      <c r="H1284">
        <v>3.8</v>
      </c>
      <c r="J1284" s="4">
        <v>166</v>
      </c>
      <c r="K1284" t="s">
        <v>12134</v>
      </c>
      <c r="L1284" t="s">
        <v>12135</v>
      </c>
      <c r="M1284" t="s">
        <v>12136</v>
      </c>
      <c r="N1284" t="s">
        <v>12137</v>
      </c>
      <c r="O1284" t="s">
        <v>4725</v>
      </c>
      <c r="P1284" t="s">
        <v>4726</v>
      </c>
      <c r="Q1284" t="s">
        <v>12138</v>
      </c>
      <c r="R1284" t="s">
        <v>12139</v>
      </c>
    </row>
    <row r="1285" spans="1:18" ht="15.6" x14ac:dyDescent="0.3">
      <c r="A1285" t="s">
        <v>4727</v>
      </c>
      <c r="B1285" t="s">
        <v>4728</v>
      </c>
      <c r="D1285" t="s">
        <v>3759</v>
      </c>
      <c r="E1285" s="2">
        <v>1499</v>
      </c>
      <c r="F1285" s="2">
        <v>3500</v>
      </c>
      <c r="G1285" s="1">
        <v>0.56999999999999995</v>
      </c>
      <c r="H1285">
        <v>4.0999999999999996</v>
      </c>
      <c r="J1285" s="4">
        <v>303</v>
      </c>
      <c r="K1285" t="s">
        <v>12140</v>
      </c>
      <c r="L1285" t="s">
        <v>12141</v>
      </c>
      <c r="M1285" t="s">
        <v>12142</v>
      </c>
      <c r="N1285" t="s">
        <v>12143</v>
      </c>
      <c r="O1285" t="s">
        <v>4729</v>
      </c>
      <c r="P1285" t="s">
        <v>4730</v>
      </c>
      <c r="Q1285" t="s">
        <v>12144</v>
      </c>
      <c r="R1285" t="s">
        <v>12145</v>
      </c>
    </row>
    <row r="1286" spans="1:18" ht="15.6" x14ac:dyDescent="0.3">
      <c r="A1286" t="s">
        <v>4731</v>
      </c>
      <c r="B1286" t="s">
        <v>4732</v>
      </c>
      <c r="D1286" t="s">
        <v>3850</v>
      </c>
      <c r="E1286" s="2">
        <v>2092</v>
      </c>
      <c r="F1286" s="2">
        <v>4600</v>
      </c>
      <c r="G1286" s="1">
        <v>0.55000000000000004</v>
      </c>
      <c r="H1286">
        <v>4.3</v>
      </c>
      <c r="J1286" s="4">
        <v>562</v>
      </c>
      <c r="K1286" t="s">
        <v>12146</v>
      </c>
      <c r="L1286" t="s">
        <v>12147</v>
      </c>
      <c r="M1286" t="s">
        <v>12148</v>
      </c>
      <c r="N1286" t="s">
        <v>12149</v>
      </c>
      <c r="O1286" t="s">
        <v>4733</v>
      </c>
      <c r="P1286" t="s">
        <v>4734</v>
      </c>
      <c r="Q1286" t="s">
        <v>12150</v>
      </c>
      <c r="R1286" t="s">
        <v>12151</v>
      </c>
    </row>
    <row r="1287" spans="1:18" ht="15.6" x14ac:dyDescent="0.3">
      <c r="A1287" t="s">
        <v>4735</v>
      </c>
      <c r="B1287" t="s">
        <v>4736</v>
      </c>
      <c r="D1287" t="s">
        <v>4216</v>
      </c>
      <c r="E1287" s="2">
        <v>3859</v>
      </c>
      <c r="F1287" s="2">
        <v>10295</v>
      </c>
      <c r="G1287" s="1">
        <v>0.63</v>
      </c>
      <c r="H1287">
        <v>3.9</v>
      </c>
      <c r="J1287" s="4">
        <v>8095</v>
      </c>
      <c r="K1287" t="s">
        <v>12152</v>
      </c>
      <c r="L1287" t="s">
        <v>12153</v>
      </c>
      <c r="M1287" t="s">
        <v>12154</v>
      </c>
      <c r="N1287" t="s">
        <v>12155</v>
      </c>
      <c r="O1287" t="s">
        <v>4737</v>
      </c>
      <c r="P1287" t="s">
        <v>4738</v>
      </c>
      <c r="Q1287" t="s">
        <v>12156</v>
      </c>
      <c r="R1287" t="s">
        <v>12157</v>
      </c>
    </row>
    <row r="1288" spans="1:18" ht="15.6" x14ac:dyDescent="0.3">
      <c r="A1288" t="s">
        <v>4739</v>
      </c>
      <c r="B1288" t="s">
        <v>4740</v>
      </c>
      <c r="D1288" t="s">
        <v>3799</v>
      </c>
      <c r="E1288">
        <v>499</v>
      </c>
      <c r="F1288" s="2">
        <v>2199</v>
      </c>
      <c r="G1288" s="1">
        <v>0.77</v>
      </c>
      <c r="H1288">
        <v>2.8</v>
      </c>
      <c r="J1288" s="4">
        <v>109</v>
      </c>
      <c r="K1288" t="s">
        <v>12158</v>
      </c>
      <c r="L1288" t="s">
        <v>12159</v>
      </c>
      <c r="M1288" t="s">
        <v>12160</v>
      </c>
      <c r="N1288" t="s">
        <v>12161</v>
      </c>
      <c r="O1288" t="s">
        <v>4741</v>
      </c>
      <c r="P1288" t="s">
        <v>4742</v>
      </c>
      <c r="Q1288" t="s">
        <v>12162</v>
      </c>
      <c r="R1288" t="s">
        <v>12163</v>
      </c>
    </row>
    <row r="1289" spans="1:18" ht="15.6" x14ac:dyDescent="0.3">
      <c r="A1289" t="s">
        <v>4743</v>
      </c>
      <c r="B1289" t="s">
        <v>4744</v>
      </c>
      <c r="D1289" t="s">
        <v>3946</v>
      </c>
      <c r="E1289" s="2">
        <v>1804</v>
      </c>
      <c r="F1289" s="2">
        <v>2380</v>
      </c>
      <c r="G1289" s="1">
        <v>0.24</v>
      </c>
      <c r="H1289">
        <v>4</v>
      </c>
      <c r="J1289" s="4">
        <v>15382</v>
      </c>
      <c r="K1289" t="s">
        <v>12164</v>
      </c>
      <c r="L1289" t="s">
        <v>12165</v>
      </c>
      <c r="M1289" t="s">
        <v>12166</v>
      </c>
      <c r="N1289" t="s">
        <v>12167</v>
      </c>
      <c r="O1289" t="s">
        <v>4745</v>
      </c>
      <c r="P1289" t="s">
        <v>4746</v>
      </c>
      <c r="Q1289" t="s">
        <v>12168</v>
      </c>
      <c r="R1289" t="s">
        <v>12169</v>
      </c>
    </row>
    <row r="1290" spans="1:18" ht="15.6" x14ac:dyDescent="0.3">
      <c r="A1290" t="s">
        <v>4747</v>
      </c>
      <c r="B1290" t="s">
        <v>4748</v>
      </c>
      <c r="D1290" t="s">
        <v>3799</v>
      </c>
      <c r="E1290" s="2">
        <v>6525</v>
      </c>
      <c r="F1290" s="2">
        <v>8820</v>
      </c>
      <c r="G1290" s="1">
        <v>0.26</v>
      </c>
      <c r="H1290">
        <v>4.5</v>
      </c>
      <c r="J1290" s="4">
        <v>5137</v>
      </c>
      <c r="K1290" t="s">
        <v>12170</v>
      </c>
      <c r="L1290" t="s">
        <v>12171</v>
      </c>
      <c r="M1290" t="s">
        <v>12172</v>
      </c>
      <c r="N1290" t="s">
        <v>12173</v>
      </c>
      <c r="O1290" t="s">
        <v>4749</v>
      </c>
      <c r="P1290" t="s">
        <v>4750</v>
      </c>
      <c r="Q1290" t="s">
        <v>12174</v>
      </c>
      <c r="R1290" t="s">
        <v>12175</v>
      </c>
    </row>
    <row r="1291" spans="1:18" ht="15.6" x14ac:dyDescent="0.3">
      <c r="A1291" t="s">
        <v>4751</v>
      </c>
      <c r="B1291" t="s">
        <v>4752</v>
      </c>
      <c r="D1291" t="s">
        <v>4278</v>
      </c>
      <c r="E1291" s="2">
        <v>4999</v>
      </c>
      <c r="F1291" s="2">
        <v>24999</v>
      </c>
      <c r="G1291" s="1">
        <v>0.8</v>
      </c>
      <c r="H1291">
        <v>4.5999999999999996</v>
      </c>
      <c r="J1291" s="4">
        <v>124</v>
      </c>
      <c r="K1291" t="s">
        <v>12176</v>
      </c>
      <c r="L1291" t="s">
        <v>12177</v>
      </c>
      <c r="M1291" t="s">
        <v>12178</v>
      </c>
      <c r="N1291" t="s">
        <v>12179</v>
      </c>
      <c r="O1291" t="s">
        <v>4753</v>
      </c>
      <c r="P1291" t="s">
        <v>4754</v>
      </c>
      <c r="Q1291" t="s">
        <v>12180</v>
      </c>
      <c r="R1291" t="s">
        <v>12181</v>
      </c>
    </row>
    <row r="1292" spans="1:18" ht="15.6" x14ac:dyDescent="0.3">
      <c r="A1292" t="s">
        <v>4755</v>
      </c>
      <c r="B1292" t="s">
        <v>4756</v>
      </c>
      <c r="D1292" t="s">
        <v>4078</v>
      </c>
      <c r="E1292" s="2">
        <v>1189</v>
      </c>
      <c r="F1292" s="2">
        <v>2400</v>
      </c>
      <c r="G1292" s="1">
        <v>0.5</v>
      </c>
      <c r="H1292">
        <v>4.0999999999999996</v>
      </c>
      <c r="J1292" s="4">
        <v>618</v>
      </c>
      <c r="K1292" t="s">
        <v>12182</v>
      </c>
      <c r="L1292" t="s">
        <v>12183</v>
      </c>
      <c r="M1292" t="s">
        <v>12184</v>
      </c>
      <c r="N1292" t="s">
        <v>12185</v>
      </c>
      <c r="O1292" t="s">
        <v>4757</v>
      </c>
      <c r="P1292" t="s">
        <v>4758</v>
      </c>
      <c r="Q1292" t="s">
        <v>12186</v>
      </c>
      <c r="R1292" t="s">
        <v>12187</v>
      </c>
    </row>
    <row r="1293" spans="1:18" ht="15.6" x14ac:dyDescent="0.3">
      <c r="A1293" t="s">
        <v>4759</v>
      </c>
      <c r="B1293" t="s">
        <v>4760</v>
      </c>
      <c r="D1293" t="s">
        <v>3639</v>
      </c>
      <c r="E1293" s="2">
        <v>2590</v>
      </c>
      <c r="F1293" s="2">
        <v>4200</v>
      </c>
      <c r="G1293" s="1">
        <v>0.38</v>
      </c>
      <c r="H1293">
        <v>4.0999999999999996</v>
      </c>
      <c r="J1293" s="4">
        <v>63</v>
      </c>
      <c r="K1293" t="s">
        <v>12188</v>
      </c>
      <c r="L1293" t="s">
        <v>12189</v>
      </c>
      <c r="M1293" t="s">
        <v>12190</v>
      </c>
      <c r="N1293" t="s">
        <v>12191</v>
      </c>
      <c r="O1293" t="s">
        <v>4761</v>
      </c>
      <c r="P1293" t="s">
        <v>4762</v>
      </c>
      <c r="Q1293" t="s">
        <v>12192</v>
      </c>
      <c r="R1293" t="s">
        <v>12193</v>
      </c>
    </row>
    <row r="1294" spans="1:18" ht="15.6" x14ac:dyDescent="0.3">
      <c r="A1294" t="s">
        <v>4763</v>
      </c>
      <c r="B1294" t="s">
        <v>4764</v>
      </c>
      <c r="D1294" t="s">
        <v>3639</v>
      </c>
      <c r="E1294">
        <v>899</v>
      </c>
      <c r="F1294" s="2">
        <v>1599</v>
      </c>
      <c r="G1294" s="1">
        <v>0.44</v>
      </c>
      <c r="H1294">
        <v>3.4</v>
      </c>
      <c r="J1294" s="4">
        <v>15</v>
      </c>
      <c r="K1294" t="s">
        <v>12194</v>
      </c>
      <c r="L1294" t="s">
        <v>12195</v>
      </c>
      <c r="M1294" t="s">
        <v>12196</v>
      </c>
      <c r="N1294" t="s">
        <v>12197</v>
      </c>
      <c r="O1294" t="s">
        <v>4765</v>
      </c>
      <c r="P1294" t="s">
        <v>4766</v>
      </c>
      <c r="Q1294" t="s">
        <v>12198</v>
      </c>
      <c r="R1294" t="s">
        <v>12199</v>
      </c>
    </row>
    <row r="1295" spans="1:18" ht="15.6" x14ac:dyDescent="0.3">
      <c r="A1295" t="s">
        <v>4767</v>
      </c>
      <c r="B1295" t="s">
        <v>4768</v>
      </c>
      <c r="D1295" t="s">
        <v>3639</v>
      </c>
      <c r="E1295">
        <v>998</v>
      </c>
      <c r="F1295" s="2">
        <v>2999</v>
      </c>
      <c r="G1295" s="1">
        <v>0.67</v>
      </c>
      <c r="H1295">
        <v>4.5999999999999996</v>
      </c>
      <c r="J1295" s="4">
        <v>9</v>
      </c>
      <c r="K1295" t="s">
        <v>12200</v>
      </c>
      <c r="L1295" t="s">
        <v>12201</v>
      </c>
      <c r="M1295" t="s">
        <v>12202</v>
      </c>
      <c r="N1295" t="s">
        <v>12203</v>
      </c>
      <c r="O1295" t="s">
        <v>4769</v>
      </c>
      <c r="P1295" t="s">
        <v>4770</v>
      </c>
      <c r="Q1295" t="s">
        <v>12204</v>
      </c>
      <c r="R1295" t="s">
        <v>12205</v>
      </c>
    </row>
    <row r="1296" spans="1:18" ht="15.6" x14ac:dyDescent="0.3">
      <c r="A1296" t="s">
        <v>4771</v>
      </c>
      <c r="B1296" t="s">
        <v>4772</v>
      </c>
      <c r="D1296" t="s">
        <v>3777</v>
      </c>
      <c r="E1296">
        <v>998.06</v>
      </c>
      <c r="F1296" s="2">
        <v>1282</v>
      </c>
      <c r="G1296" s="1">
        <v>0.22</v>
      </c>
      <c r="H1296">
        <v>4.2</v>
      </c>
      <c r="J1296" s="4">
        <v>7274</v>
      </c>
      <c r="K1296" t="s">
        <v>12206</v>
      </c>
      <c r="L1296" t="s">
        <v>12207</v>
      </c>
      <c r="M1296" t="s">
        <v>12208</v>
      </c>
      <c r="N1296" t="s">
        <v>12209</v>
      </c>
      <c r="O1296" t="s">
        <v>4773</v>
      </c>
      <c r="P1296" t="s">
        <v>4774</v>
      </c>
      <c r="Q1296" t="s">
        <v>12210</v>
      </c>
      <c r="R1296" t="s">
        <v>12211</v>
      </c>
    </row>
    <row r="1297" spans="1:18" ht="15.6" x14ac:dyDescent="0.3">
      <c r="A1297" t="s">
        <v>4775</v>
      </c>
      <c r="B1297" t="s">
        <v>4776</v>
      </c>
      <c r="D1297" t="s">
        <v>3946</v>
      </c>
      <c r="E1297" s="2">
        <v>1099</v>
      </c>
      <c r="F1297" s="2">
        <v>1990</v>
      </c>
      <c r="G1297" s="1">
        <v>0.45</v>
      </c>
      <c r="H1297">
        <v>3.9</v>
      </c>
      <c r="J1297" s="4">
        <v>5911</v>
      </c>
      <c r="K1297" t="s">
        <v>12212</v>
      </c>
      <c r="L1297" t="s">
        <v>12213</v>
      </c>
      <c r="M1297" t="s">
        <v>12214</v>
      </c>
      <c r="N1297" t="s">
        <v>12215</v>
      </c>
      <c r="O1297" t="s">
        <v>4777</v>
      </c>
      <c r="P1297" t="s">
        <v>4778</v>
      </c>
      <c r="Q1297" t="s">
        <v>12216</v>
      </c>
      <c r="R1297" t="s">
        <v>12217</v>
      </c>
    </row>
    <row r="1298" spans="1:18" ht="15.6" x14ac:dyDescent="0.3">
      <c r="A1298" t="s">
        <v>4779</v>
      </c>
      <c r="B1298" t="s">
        <v>4780</v>
      </c>
      <c r="D1298" t="s">
        <v>3984</v>
      </c>
      <c r="E1298" s="2">
        <v>5999</v>
      </c>
      <c r="F1298" s="2">
        <v>9999</v>
      </c>
      <c r="G1298" s="1">
        <v>0.4</v>
      </c>
      <c r="H1298">
        <v>4.2</v>
      </c>
      <c r="J1298" s="4">
        <v>170</v>
      </c>
      <c r="K1298" t="s">
        <v>12218</v>
      </c>
      <c r="L1298" t="s">
        <v>12219</v>
      </c>
      <c r="M1298" t="s">
        <v>12220</v>
      </c>
      <c r="N1298" t="s">
        <v>12221</v>
      </c>
      <c r="O1298" t="s">
        <v>4781</v>
      </c>
      <c r="P1298" t="s">
        <v>4782</v>
      </c>
      <c r="Q1298" t="s">
        <v>12222</v>
      </c>
      <c r="R1298" t="s">
        <v>12223</v>
      </c>
    </row>
    <row r="1299" spans="1:18" ht="15.6" x14ac:dyDescent="0.3">
      <c r="A1299" t="s">
        <v>4783</v>
      </c>
      <c r="B1299" t="s">
        <v>4784</v>
      </c>
      <c r="D1299" t="s">
        <v>4216</v>
      </c>
      <c r="E1299" s="2">
        <v>8886</v>
      </c>
      <c r="F1299" s="2">
        <v>11850</v>
      </c>
      <c r="G1299" s="1">
        <v>0.25</v>
      </c>
      <c r="H1299">
        <v>4.2</v>
      </c>
      <c r="J1299" s="4">
        <v>3065</v>
      </c>
      <c r="K1299" t="s">
        <v>12224</v>
      </c>
      <c r="L1299" t="s">
        <v>12225</v>
      </c>
      <c r="M1299" t="s">
        <v>12226</v>
      </c>
      <c r="N1299" t="s">
        <v>12227</v>
      </c>
      <c r="O1299" t="s">
        <v>4785</v>
      </c>
      <c r="P1299" t="s">
        <v>4786</v>
      </c>
      <c r="Q1299" t="s">
        <v>12228</v>
      </c>
      <c r="R1299" t="s">
        <v>12229</v>
      </c>
    </row>
    <row r="1300" spans="1:18" ht="15.6" x14ac:dyDescent="0.3">
      <c r="A1300" t="s">
        <v>4787</v>
      </c>
      <c r="B1300" t="s">
        <v>4788</v>
      </c>
      <c r="D1300" t="s">
        <v>3644</v>
      </c>
      <c r="E1300">
        <v>475</v>
      </c>
      <c r="F1300">
        <v>999</v>
      </c>
      <c r="G1300" s="1">
        <v>0.52</v>
      </c>
      <c r="H1300">
        <v>4.0999999999999996</v>
      </c>
      <c r="J1300" s="4">
        <v>1021</v>
      </c>
      <c r="K1300" t="s">
        <v>12230</v>
      </c>
      <c r="L1300" t="s">
        <v>12231</v>
      </c>
      <c r="M1300" t="s">
        <v>12232</v>
      </c>
      <c r="N1300" t="s">
        <v>12233</v>
      </c>
      <c r="O1300" t="s">
        <v>4789</v>
      </c>
      <c r="P1300" t="s">
        <v>4790</v>
      </c>
      <c r="Q1300" t="s">
        <v>12234</v>
      </c>
      <c r="R1300" t="s">
        <v>12235</v>
      </c>
    </row>
    <row r="1301" spans="1:18" ht="15.6" x14ac:dyDescent="0.3">
      <c r="A1301" t="s">
        <v>4791</v>
      </c>
      <c r="B1301" t="s">
        <v>4792</v>
      </c>
      <c r="D1301" t="s">
        <v>3772</v>
      </c>
      <c r="E1301" s="2">
        <v>4995</v>
      </c>
      <c r="F1301" s="2">
        <v>20049</v>
      </c>
      <c r="G1301" s="1">
        <v>0.75</v>
      </c>
      <c r="H1301">
        <v>4.8</v>
      </c>
      <c r="J1301" s="4">
        <v>3964</v>
      </c>
      <c r="K1301" t="s">
        <v>12236</v>
      </c>
      <c r="L1301" t="s">
        <v>12237</v>
      </c>
      <c r="M1301" t="s">
        <v>12238</v>
      </c>
      <c r="N1301" t="s">
        <v>12239</v>
      </c>
      <c r="O1301" t="s">
        <v>4793</v>
      </c>
      <c r="P1301" t="s">
        <v>4794</v>
      </c>
      <c r="Q1301" t="s">
        <v>12240</v>
      </c>
      <c r="R1301" t="s">
        <v>12241</v>
      </c>
    </row>
    <row r="1302" spans="1:18" ht="15.6" x14ac:dyDescent="0.3">
      <c r="A1302" t="s">
        <v>4795</v>
      </c>
      <c r="B1302" t="s">
        <v>4796</v>
      </c>
      <c r="D1302" t="s">
        <v>4278</v>
      </c>
      <c r="E1302" s="2">
        <v>13999</v>
      </c>
      <c r="F1302" s="2">
        <v>24850</v>
      </c>
      <c r="G1302" s="1">
        <v>0.44</v>
      </c>
      <c r="H1302">
        <v>4.4000000000000004</v>
      </c>
      <c r="J1302" s="4">
        <v>8948</v>
      </c>
      <c r="K1302" t="s">
        <v>12242</v>
      </c>
      <c r="L1302" t="s">
        <v>12243</v>
      </c>
      <c r="M1302" t="s">
        <v>12244</v>
      </c>
      <c r="N1302" t="s">
        <v>12245</v>
      </c>
      <c r="O1302" t="s">
        <v>4797</v>
      </c>
      <c r="P1302" t="s">
        <v>4798</v>
      </c>
      <c r="Q1302" t="s">
        <v>12246</v>
      </c>
      <c r="R1302" t="s">
        <v>12247</v>
      </c>
    </row>
    <row r="1303" spans="1:18" ht="15.6" x14ac:dyDescent="0.3">
      <c r="A1303" t="s">
        <v>4799</v>
      </c>
      <c r="B1303" t="s">
        <v>4800</v>
      </c>
      <c r="D1303" t="s">
        <v>4278</v>
      </c>
      <c r="E1303" s="2">
        <v>8499</v>
      </c>
      <c r="F1303" s="2">
        <v>16490</v>
      </c>
      <c r="G1303" s="1">
        <v>0.48</v>
      </c>
      <c r="H1303">
        <v>4.3</v>
      </c>
      <c r="J1303" s="4">
        <v>97</v>
      </c>
      <c r="K1303" t="s">
        <v>12248</v>
      </c>
      <c r="L1303" t="s">
        <v>12249</v>
      </c>
      <c r="M1303" t="s">
        <v>12250</v>
      </c>
      <c r="N1303" t="s">
        <v>12251</v>
      </c>
      <c r="O1303" t="s">
        <v>4801</v>
      </c>
      <c r="P1303" t="s">
        <v>4802</v>
      </c>
      <c r="Q1303" t="s">
        <v>12252</v>
      </c>
      <c r="R1303" t="s">
        <v>12253</v>
      </c>
    </row>
    <row r="1304" spans="1:18" ht="15.6" x14ac:dyDescent="0.3">
      <c r="A1304" t="s">
        <v>4803</v>
      </c>
      <c r="B1304" t="s">
        <v>4804</v>
      </c>
      <c r="D1304" t="s">
        <v>3697</v>
      </c>
      <c r="E1304">
        <v>949</v>
      </c>
      <c r="F1304">
        <v>975</v>
      </c>
      <c r="G1304" s="1">
        <v>0.03</v>
      </c>
      <c r="H1304">
        <v>4.3</v>
      </c>
      <c r="J1304" s="4">
        <v>7223</v>
      </c>
      <c r="K1304" t="s">
        <v>12254</v>
      </c>
      <c r="L1304" t="s">
        <v>12255</v>
      </c>
      <c r="M1304" t="s">
        <v>12256</v>
      </c>
      <c r="N1304" t="s">
        <v>12257</v>
      </c>
      <c r="O1304" t="s">
        <v>4805</v>
      </c>
      <c r="P1304" t="s">
        <v>4806</v>
      </c>
      <c r="Q1304" t="s">
        <v>12258</v>
      </c>
      <c r="R1304" t="s">
        <v>12259</v>
      </c>
    </row>
    <row r="1305" spans="1:18" ht="15.6" x14ac:dyDescent="0.3">
      <c r="A1305" t="s">
        <v>4807</v>
      </c>
      <c r="B1305" t="s">
        <v>4808</v>
      </c>
      <c r="D1305" t="s">
        <v>3777</v>
      </c>
      <c r="E1305">
        <v>395</v>
      </c>
      <c r="F1305">
        <v>499</v>
      </c>
      <c r="G1305" s="1">
        <v>0.21</v>
      </c>
      <c r="H1305">
        <v>4</v>
      </c>
      <c r="J1305" s="4">
        <v>330</v>
      </c>
      <c r="K1305" t="s">
        <v>12260</v>
      </c>
      <c r="L1305" t="s">
        <v>12261</v>
      </c>
      <c r="M1305" t="s">
        <v>12262</v>
      </c>
      <c r="N1305" t="s">
        <v>12263</v>
      </c>
      <c r="O1305" t="s">
        <v>4809</v>
      </c>
      <c r="P1305" t="s">
        <v>4810</v>
      </c>
      <c r="Q1305" t="s">
        <v>12264</v>
      </c>
      <c r="R1305" t="s">
        <v>12265</v>
      </c>
    </row>
    <row r="1306" spans="1:18" ht="15.6" x14ac:dyDescent="0.3">
      <c r="A1306" t="s">
        <v>4811</v>
      </c>
      <c r="B1306" t="s">
        <v>4812</v>
      </c>
      <c r="D1306" t="s">
        <v>4813</v>
      </c>
      <c r="E1306">
        <v>635</v>
      </c>
      <c r="F1306">
        <v>635</v>
      </c>
      <c r="G1306" s="1">
        <v>0</v>
      </c>
      <c r="H1306">
        <v>4.3</v>
      </c>
      <c r="J1306" s="4">
        <v>4570</v>
      </c>
      <c r="K1306" t="s">
        <v>12266</v>
      </c>
      <c r="L1306" t="s">
        <v>12267</v>
      </c>
      <c r="M1306" t="s">
        <v>12268</v>
      </c>
      <c r="N1306" t="s">
        <v>12269</v>
      </c>
      <c r="O1306" t="s">
        <v>4814</v>
      </c>
      <c r="P1306" t="s">
        <v>4815</v>
      </c>
      <c r="Q1306" t="s">
        <v>12270</v>
      </c>
      <c r="R1306" t="s">
        <v>12271</v>
      </c>
    </row>
    <row r="1307" spans="1:18" ht="15.6" x14ac:dyDescent="0.3">
      <c r="A1307" t="s">
        <v>4816</v>
      </c>
      <c r="B1307" t="s">
        <v>4817</v>
      </c>
      <c r="D1307" t="s">
        <v>3697</v>
      </c>
      <c r="E1307">
        <v>717</v>
      </c>
      <c r="F1307" s="2">
        <v>1390</v>
      </c>
      <c r="G1307" s="1">
        <v>0.48</v>
      </c>
      <c r="H1307">
        <v>4</v>
      </c>
      <c r="J1307" s="4">
        <v>4867</v>
      </c>
      <c r="K1307" t="s">
        <v>12272</v>
      </c>
      <c r="L1307" t="s">
        <v>12273</v>
      </c>
      <c r="M1307" t="s">
        <v>12274</v>
      </c>
      <c r="N1307" t="s">
        <v>12275</v>
      </c>
      <c r="O1307" t="s">
        <v>4818</v>
      </c>
      <c r="P1307" t="s">
        <v>4819</v>
      </c>
      <c r="Q1307" t="s">
        <v>12276</v>
      </c>
      <c r="R1307" t="s">
        <v>12277</v>
      </c>
    </row>
    <row r="1308" spans="1:18" ht="15.6" x14ac:dyDescent="0.3">
      <c r="A1308" t="s">
        <v>4820</v>
      </c>
      <c r="B1308" t="s">
        <v>4821</v>
      </c>
      <c r="D1308" t="s">
        <v>4822</v>
      </c>
      <c r="E1308" s="2">
        <v>27900</v>
      </c>
      <c r="F1308" s="2">
        <v>59900</v>
      </c>
      <c r="G1308" s="1">
        <v>0.53</v>
      </c>
      <c r="H1308">
        <v>4.4000000000000004</v>
      </c>
      <c r="J1308" s="4">
        <v>5298</v>
      </c>
      <c r="K1308" t="s">
        <v>12278</v>
      </c>
      <c r="L1308" t="s">
        <v>12279</v>
      </c>
      <c r="M1308" t="s">
        <v>12280</v>
      </c>
      <c r="N1308" t="s">
        <v>12281</v>
      </c>
      <c r="O1308" t="s">
        <v>4823</v>
      </c>
      <c r="P1308" t="s">
        <v>4824</v>
      </c>
      <c r="Q1308" t="s">
        <v>12282</v>
      </c>
      <c r="R1308" t="s">
        <v>12283</v>
      </c>
    </row>
    <row r="1309" spans="1:18" ht="15.6" x14ac:dyDescent="0.3">
      <c r="A1309" t="s">
        <v>4825</v>
      </c>
      <c r="B1309" t="s">
        <v>4826</v>
      </c>
      <c r="D1309" t="s">
        <v>4092</v>
      </c>
      <c r="E1309">
        <v>649</v>
      </c>
      <c r="F1309">
        <v>670</v>
      </c>
      <c r="G1309" s="1">
        <v>0.03</v>
      </c>
      <c r="H1309">
        <v>4.0999999999999996</v>
      </c>
      <c r="J1309" s="4">
        <v>7786</v>
      </c>
      <c r="K1309" t="s">
        <v>12284</v>
      </c>
      <c r="L1309" t="s">
        <v>12285</v>
      </c>
      <c r="M1309" t="s">
        <v>12286</v>
      </c>
      <c r="N1309" t="s">
        <v>12287</v>
      </c>
      <c r="O1309" t="s">
        <v>4827</v>
      </c>
      <c r="P1309" t="s">
        <v>4828</v>
      </c>
      <c r="Q1309" t="s">
        <v>12288</v>
      </c>
      <c r="R1309" t="s">
        <v>12289</v>
      </c>
    </row>
    <row r="1310" spans="1:18" ht="15.6" x14ac:dyDescent="0.3">
      <c r="A1310" t="s">
        <v>4829</v>
      </c>
      <c r="B1310" t="s">
        <v>4830</v>
      </c>
      <c r="D1310" t="s">
        <v>4087</v>
      </c>
      <c r="E1310">
        <v>193</v>
      </c>
      <c r="F1310">
        <v>399</v>
      </c>
      <c r="G1310" s="1">
        <v>0.52</v>
      </c>
      <c r="H1310">
        <v>3.6</v>
      </c>
      <c r="J1310" s="4">
        <v>37</v>
      </c>
      <c r="K1310" t="s">
        <v>12290</v>
      </c>
      <c r="L1310" t="s">
        <v>12291</v>
      </c>
      <c r="M1310" t="s">
        <v>12292</v>
      </c>
      <c r="N1310" t="s">
        <v>12293</v>
      </c>
      <c r="O1310" t="s">
        <v>4831</v>
      </c>
      <c r="P1310" t="s">
        <v>4832</v>
      </c>
      <c r="Q1310" t="s">
        <v>12294</v>
      </c>
      <c r="R1310" t="s">
        <v>12295</v>
      </c>
    </row>
    <row r="1311" spans="1:18" ht="15.6" x14ac:dyDescent="0.3">
      <c r="A1311" t="s">
        <v>4833</v>
      </c>
      <c r="B1311" t="s">
        <v>4834</v>
      </c>
      <c r="D1311" t="s">
        <v>3639</v>
      </c>
      <c r="E1311" s="2">
        <v>1299</v>
      </c>
      <c r="F1311" s="2">
        <v>2495</v>
      </c>
      <c r="G1311" s="1">
        <v>0.48</v>
      </c>
      <c r="H1311">
        <v>2</v>
      </c>
      <c r="J1311" s="4">
        <v>2</v>
      </c>
      <c r="K1311" t="s">
        <v>12296</v>
      </c>
      <c r="L1311" t="s">
        <v>12297</v>
      </c>
      <c r="M1311" t="s">
        <v>12298</v>
      </c>
      <c r="N1311" t="s">
        <v>12299</v>
      </c>
      <c r="O1311" t="s">
        <v>4835</v>
      </c>
      <c r="P1311" t="s">
        <v>4836</v>
      </c>
      <c r="Q1311" t="s">
        <v>12300</v>
      </c>
      <c r="R1311" t="s">
        <v>12301</v>
      </c>
    </row>
    <row r="1312" spans="1:18" ht="15.6" x14ac:dyDescent="0.3">
      <c r="A1312" t="s">
        <v>4837</v>
      </c>
      <c r="B1312" t="s">
        <v>4838</v>
      </c>
      <c r="D1312" t="s">
        <v>3702</v>
      </c>
      <c r="E1312" s="2">
        <v>2449</v>
      </c>
      <c r="F1312" s="2">
        <v>3390</v>
      </c>
      <c r="G1312" s="1">
        <v>0.28000000000000003</v>
      </c>
      <c r="H1312">
        <v>4</v>
      </c>
      <c r="J1312" s="4">
        <v>5206</v>
      </c>
      <c r="K1312" t="s">
        <v>12302</v>
      </c>
      <c r="L1312" t="s">
        <v>12303</v>
      </c>
      <c r="M1312" t="s">
        <v>12304</v>
      </c>
      <c r="N1312" t="s">
        <v>12305</v>
      </c>
      <c r="O1312" t="s">
        <v>4839</v>
      </c>
      <c r="P1312" t="s">
        <v>4840</v>
      </c>
      <c r="Q1312" t="s">
        <v>12306</v>
      </c>
      <c r="R1312" t="s">
        <v>12307</v>
      </c>
    </row>
    <row r="1313" spans="1:18" ht="15.6" x14ac:dyDescent="0.3">
      <c r="A1313" t="s">
        <v>4841</v>
      </c>
      <c r="B1313" t="s">
        <v>4842</v>
      </c>
      <c r="D1313" t="s">
        <v>3707</v>
      </c>
      <c r="E1313" s="2">
        <v>1049</v>
      </c>
      <c r="F1313" s="2">
        <v>2499</v>
      </c>
      <c r="G1313" s="1">
        <v>0.57999999999999996</v>
      </c>
      <c r="H1313">
        <v>3.7</v>
      </c>
      <c r="J1313" s="4">
        <v>638</v>
      </c>
      <c r="K1313" t="s">
        <v>11990</v>
      </c>
      <c r="L1313" t="s">
        <v>12308</v>
      </c>
      <c r="M1313" t="s">
        <v>12309</v>
      </c>
      <c r="N1313" t="s">
        <v>12310</v>
      </c>
      <c r="O1313" t="s">
        <v>4843</v>
      </c>
      <c r="P1313" t="s">
        <v>4844</v>
      </c>
      <c r="Q1313" t="s">
        <v>12311</v>
      </c>
      <c r="R1313" t="s">
        <v>12312</v>
      </c>
    </row>
    <row r="1314" spans="1:18" ht="15.6" x14ac:dyDescent="0.3">
      <c r="A1314" t="s">
        <v>4845</v>
      </c>
      <c r="B1314" t="s">
        <v>4846</v>
      </c>
      <c r="D1314" t="s">
        <v>4645</v>
      </c>
      <c r="E1314" s="2">
        <v>2399</v>
      </c>
      <c r="F1314" s="2">
        <v>4200</v>
      </c>
      <c r="G1314" s="1">
        <v>0.43</v>
      </c>
      <c r="H1314">
        <v>3.8</v>
      </c>
      <c r="J1314" s="4">
        <v>397</v>
      </c>
      <c r="K1314" t="s">
        <v>12313</v>
      </c>
      <c r="L1314" t="s">
        <v>12314</v>
      </c>
      <c r="M1314" t="s">
        <v>12315</v>
      </c>
      <c r="N1314" t="s">
        <v>12316</v>
      </c>
      <c r="O1314" t="s">
        <v>4847</v>
      </c>
      <c r="P1314" t="s">
        <v>4848</v>
      </c>
      <c r="Q1314" t="s">
        <v>12317</v>
      </c>
      <c r="R1314" t="s">
        <v>12318</v>
      </c>
    </row>
    <row r="1315" spans="1:18" ht="15.6" x14ac:dyDescent="0.3">
      <c r="A1315" t="s">
        <v>4849</v>
      </c>
      <c r="B1315" t="s">
        <v>4850</v>
      </c>
      <c r="D1315" t="s">
        <v>3812</v>
      </c>
      <c r="E1315" s="2">
        <v>2286</v>
      </c>
      <c r="F1315" s="2">
        <v>4495</v>
      </c>
      <c r="G1315" s="1">
        <v>0.49</v>
      </c>
      <c r="H1315">
        <v>3.9</v>
      </c>
      <c r="J1315" s="4">
        <v>326</v>
      </c>
      <c r="K1315" t="s">
        <v>12319</v>
      </c>
      <c r="L1315" t="s">
        <v>12320</v>
      </c>
      <c r="M1315" t="s">
        <v>12321</v>
      </c>
      <c r="N1315" t="s">
        <v>12322</v>
      </c>
      <c r="O1315" t="s">
        <v>4851</v>
      </c>
      <c r="P1315" t="s">
        <v>4852</v>
      </c>
      <c r="Q1315" t="s">
        <v>12323</v>
      </c>
      <c r="R1315" t="s">
        <v>12324</v>
      </c>
    </row>
    <row r="1316" spans="1:18" ht="15.6" x14ac:dyDescent="0.3">
      <c r="A1316" t="s">
        <v>4853</v>
      </c>
      <c r="B1316" t="s">
        <v>4854</v>
      </c>
      <c r="D1316" t="s">
        <v>4473</v>
      </c>
      <c r="E1316">
        <v>499</v>
      </c>
      <c r="F1316" s="2">
        <v>2199</v>
      </c>
      <c r="G1316" s="1">
        <v>0.77</v>
      </c>
      <c r="H1316">
        <v>3.1</v>
      </c>
      <c r="J1316" s="4">
        <v>3527</v>
      </c>
      <c r="K1316" t="s">
        <v>12325</v>
      </c>
      <c r="L1316" t="s">
        <v>12326</v>
      </c>
      <c r="M1316" t="s">
        <v>12327</v>
      </c>
      <c r="N1316" t="s">
        <v>12328</v>
      </c>
      <c r="O1316" t="s">
        <v>4855</v>
      </c>
      <c r="P1316" t="s">
        <v>4856</v>
      </c>
      <c r="Q1316" t="s">
        <v>12329</v>
      </c>
      <c r="R1316" t="s">
        <v>12330</v>
      </c>
    </row>
    <row r="1317" spans="1:18" ht="15.6" x14ac:dyDescent="0.3">
      <c r="A1317" t="s">
        <v>4857</v>
      </c>
      <c r="B1317" t="s">
        <v>4858</v>
      </c>
      <c r="D1317" t="s">
        <v>3941</v>
      </c>
      <c r="E1317">
        <v>429</v>
      </c>
      <c r="F1317">
        <v>999</v>
      </c>
      <c r="G1317" s="1">
        <v>0.56999999999999995</v>
      </c>
      <c r="H1317">
        <v>3</v>
      </c>
      <c r="J1317" s="4">
        <v>617</v>
      </c>
      <c r="K1317" t="s">
        <v>12331</v>
      </c>
      <c r="L1317" t="s">
        <v>12332</v>
      </c>
      <c r="M1317" t="s">
        <v>12333</v>
      </c>
      <c r="N1317" t="s">
        <v>12334</v>
      </c>
      <c r="O1317" t="s">
        <v>4859</v>
      </c>
      <c r="P1317" t="s">
        <v>4860</v>
      </c>
      <c r="Q1317" t="s">
        <v>12335</v>
      </c>
      <c r="R1317" t="s">
        <v>12336</v>
      </c>
    </row>
    <row r="1318" spans="1:18" ht="15.6" x14ac:dyDescent="0.3">
      <c r="A1318" t="s">
        <v>4861</v>
      </c>
      <c r="B1318" t="s">
        <v>4862</v>
      </c>
      <c r="D1318" t="s">
        <v>3850</v>
      </c>
      <c r="E1318">
        <v>299</v>
      </c>
      <c r="F1318">
        <v>595</v>
      </c>
      <c r="G1318" s="1">
        <v>0.5</v>
      </c>
      <c r="H1318">
        <v>4</v>
      </c>
      <c r="J1318" s="4">
        <v>314</v>
      </c>
      <c r="K1318" t="s">
        <v>12337</v>
      </c>
      <c r="L1318" t="s">
        <v>12338</v>
      </c>
      <c r="M1318" t="s">
        <v>12339</v>
      </c>
      <c r="N1318" t="s">
        <v>12340</v>
      </c>
      <c r="O1318" t="s">
        <v>4863</v>
      </c>
      <c r="P1318" t="s">
        <v>4864</v>
      </c>
      <c r="Q1318" t="s">
        <v>12341</v>
      </c>
      <c r="R1318" t="s">
        <v>12342</v>
      </c>
    </row>
    <row r="1319" spans="1:18" ht="15.6" x14ac:dyDescent="0.3">
      <c r="A1319" t="s">
        <v>4865</v>
      </c>
      <c r="B1319" t="s">
        <v>4866</v>
      </c>
      <c r="D1319" t="s">
        <v>4278</v>
      </c>
      <c r="E1319" s="2">
        <v>5395</v>
      </c>
      <c r="F1319" s="2">
        <v>19990</v>
      </c>
      <c r="G1319" s="1">
        <v>0.73</v>
      </c>
      <c r="H1319">
        <v>4.4000000000000004</v>
      </c>
      <c r="J1319" s="4">
        <v>535</v>
      </c>
      <c r="K1319" t="s">
        <v>12343</v>
      </c>
      <c r="L1319" t="s">
        <v>12344</v>
      </c>
      <c r="M1319" t="s">
        <v>12345</v>
      </c>
      <c r="N1319" t="s">
        <v>12346</v>
      </c>
      <c r="O1319" t="s">
        <v>4867</v>
      </c>
      <c r="P1319" t="s">
        <v>4868</v>
      </c>
      <c r="Q1319" t="s">
        <v>12347</v>
      </c>
      <c r="R1319" t="s">
        <v>12348</v>
      </c>
    </row>
    <row r="1320" spans="1:18" ht="15.6" x14ac:dyDescent="0.3">
      <c r="A1320" t="s">
        <v>4869</v>
      </c>
      <c r="B1320" t="s">
        <v>4870</v>
      </c>
      <c r="D1320" t="s">
        <v>3697</v>
      </c>
      <c r="E1320">
        <v>559</v>
      </c>
      <c r="F1320" s="2">
        <v>1010</v>
      </c>
      <c r="G1320" s="1">
        <v>0.45</v>
      </c>
      <c r="H1320">
        <v>4.0999999999999996</v>
      </c>
      <c r="J1320" s="4">
        <v>17325</v>
      </c>
      <c r="K1320" t="s">
        <v>12349</v>
      </c>
      <c r="L1320" t="s">
        <v>12350</v>
      </c>
      <c r="M1320" t="s">
        <v>12351</v>
      </c>
      <c r="N1320" t="s">
        <v>12352</v>
      </c>
      <c r="O1320" t="s">
        <v>4871</v>
      </c>
      <c r="P1320" t="s">
        <v>4872</v>
      </c>
      <c r="Q1320" t="s">
        <v>12353</v>
      </c>
      <c r="R1320" t="s">
        <v>12354</v>
      </c>
    </row>
    <row r="1321" spans="1:18" ht="15.6" x14ac:dyDescent="0.3">
      <c r="A1321" t="s">
        <v>4873</v>
      </c>
      <c r="B1321" t="s">
        <v>4874</v>
      </c>
      <c r="D1321" t="s">
        <v>3697</v>
      </c>
      <c r="E1321">
        <v>660</v>
      </c>
      <c r="F1321" s="2">
        <v>1100</v>
      </c>
      <c r="G1321" s="1">
        <v>0.4</v>
      </c>
      <c r="H1321">
        <v>3.6</v>
      </c>
      <c r="J1321" s="4">
        <v>91</v>
      </c>
      <c r="K1321" t="s">
        <v>12355</v>
      </c>
      <c r="L1321" t="s">
        <v>12356</v>
      </c>
      <c r="M1321" t="s">
        <v>12357</v>
      </c>
      <c r="N1321" t="s">
        <v>12358</v>
      </c>
      <c r="O1321" t="s">
        <v>4875</v>
      </c>
      <c r="P1321" t="s">
        <v>4876</v>
      </c>
      <c r="Q1321" t="s">
        <v>12359</v>
      </c>
      <c r="R1321" t="s">
        <v>12360</v>
      </c>
    </row>
    <row r="1322" spans="1:18" ht="15.6" x14ac:dyDescent="0.3">
      <c r="A1322" t="s">
        <v>4877</v>
      </c>
      <c r="B1322" t="s">
        <v>4878</v>
      </c>
      <c r="D1322" t="s">
        <v>3837</v>
      </c>
      <c r="E1322">
        <v>419</v>
      </c>
      <c r="F1322">
        <v>999</v>
      </c>
      <c r="G1322" s="1">
        <v>0.57999999999999996</v>
      </c>
      <c r="H1322">
        <v>4.4000000000000004</v>
      </c>
      <c r="J1322" s="4">
        <v>227</v>
      </c>
      <c r="K1322" t="s">
        <v>12361</v>
      </c>
      <c r="L1322" t="s">
        <v>12362</v>
      </c>
      <c r="M1322" t="s">
        <v>12363</v>
      </c>
      <c r="N1322" t="s">
        <v>12364</v>
      </c>
      <c r="O1322" t="s">
        <v>4879</v>
      </c>
      <c r="P1322" t="s">
        <v>4880</v>
      </c>
      <c r="Q1322" t="s">
        <v>12365</v>
      </c>
      <c r="R1322" t="s">
        <v>12366</v>
      </c>
    </row>
    <row r="1323" spans="1:18" ht="15.6" x14ac:dyDescent="0.3">
      <c r="A1323" t="s">
        <v>4881</v>
      </c>
      <c r="B1323" t="s">
        <v>4882</v>
      </c>
      <c r="D1323" t="s">
        <v>3730</v>
      </c>
      <c r="E1323" s="2">
        <v>7349</v>
      </c>
      <c r="F1323" s="2">
        <v>10900</v>
      </c>
      <c r="G1323" s="1">
        <v>0.33</v>
      </c>
      <c r="H1323">
        <v>4.2</v>
      </c>
      <c r="J1323" s="4">
        <v>11957</v>
      </c>
      <c r="K1323" t="s">
        <v>12367</v>
      </c>
      <c r="L1323" t="s">
        <v>12368</v>
      </c>
      <c r="M1323" t="s">
        <v>12369</v>
      </c>
      <c r="N1323" t="s">
        <v>12370</v>
      </c>
      <c r="O1323" t="s">
        <v>4883</v>
      </c>
      <c r="P1323" t="s">
        <v>4884</v>
      </c>
      <c r="Q1323" t="s">
        <v>12371</v>
      </c>
      <c r="R1323" t="s">
        <v>12372</v>
      </c>
    </row>
    <row r="1324" spans="1:18" ht="15.6" x14ac:dyDescent="0.3">
      <c r="A1324" t="s">
        <v>4885</v>
      </c>
      <c r="B1324" t="s">
        <v>4886</v>
      </c>
      <c r="D1324" t="s">
        <v>3946</v>
      </c>
      <c r="E1324" s="2">
        <v>2899</v>
      </c>
      <c r="F1324" s="2">
        <v>4005</v>
      </c>
      <c r="G1324" s="1">
        <v>0.28000000000000003</v>
      </c>
      <c r="H1324">
        <v>4.3</v>
      </c>
      <c r="J1324" s="4">
        <v>7140</v>
      </c>
      <c r="K1324" t="s">
        <v>12373</v>
      </c>
      <c r="L1324" t="s">
        <v>12374</v>
      </c>
      <c r="M1324" t="s">
        <v>12375</v>
      </c>
      <c r="N1324" t="s">
        <v>12376</v>
      </c>
      <c r="O1324" t="s">
        <v>4887</v>
      </c>
      <c r="P1324" t="s">
        <v>4888</v>
      </c>
      <c r="Q1324" t="s">
        <v>12377</v>
      </c>
      <c r="R1324" t="s">
        <v>12378</v>
      </c>
    </row>
    <row r="1325" spans="1:18" ht="15.6" x14ac:dyDescent="0.3">
      <c r="A1325" t="s">
        <v>4889</v>
      </c>
      <c r="B1325" t="s">
        <v>4890</v>
      </c>
      <c r="D1325" t="s">
        <v>3812</v>
      </c>
      <c r="E1325" s="2">
        <v>1799</v>
      </c>
      <c r="F1325" s="2">
        <v>3295</v>
      </c>
      <c r="G1325" s="1">
        <v>0.45</v>
      </c>
      <c r="H1325">
        <v>3.8</v>
      </c>
      <c r="J1325" s="4">
        <v>687</v>
      </c>
      <c r="K1325" t="s">
        <v>12379</v>
      </c>
      <c r="L1325" t="s">
        <v>12380</v>
      </c>
      <c r="M1325" t="s">
        <v>12381</v>
      </c>
      <c r="N1325" t="s">
        <v>12382</v>
      </c>
      <c r="O1325" t="s">
        <v>4891</v>
      </c>
      <c r="P1325" t="s">
        <v>4892</v>
      </c>
      <c r="Q1325" t="s">
        <v>12383</v>
      </c>
      <c r="R1325" t="s">
        <v>12384</v>
      </c>
    </row>
    <row r="1326" spans="1:18" ht="15.6" x14ac:dyDescent="0.3">
      <c r="A1326" t="s">
        <v>4893</v>
      </c>
      <c r="B1326" t="s">
        <v>4894</v>
      </c>
      <c r="D1326" t="s">
        <v>3850</v>
      </c>
      <c r="E1326" s="2">
        <v>1474</v>
      </c>
      <c r="F1326" s="2">
        <v>4650</v>
      </c>
      <c r="G1326" s="1">
        <v>0.68</v>
      </c>
      <c r="H1326">
        <v>4.0999999999999996</v>
      </c>
      <c r="J1326" s="4">
        <v>1045</v>
      </c>
      <c r="K1326" t="s">
        <v>12385</v>
      </c>
      <c r="L1326" t="s">
        <v>12386</v>
      </c>
      <c r="M1326" t="s">
        <v>12387</v>
      </c>
      <c r="N1326" t="s">
        <v>12388</v>
      </c>
      <c r="O1326" t="s">
        <v>4895</v>
      </c>
      <c r="P1326" t="s">
        <v>4896</v>
      </c>
      <c r="Q1326" t="s">
        <v>12389</v>
      </c>
      <c r="R1326" t="s">
        <v>12390</v>
      </c>
    </row>
    <row r="1327" spans="1:18" ht="15.6" x14ac:dyDescent="0.3">
      <c r="A1327" t="s">
        <v>4897</v>
      </c>
      <c r="B1327" t="s">
        <v>4898</v>
      </c>
      <c r="D1327" t="s">
        <v>4278</v>
      </c>
      <c r="E1327" s="2">
        <v>15999</v>
      </c>
      <c r="F1327" s="2">
        <v>24500</v>
      </c>
      <c r="G1327" s="1">
        <v>0.35</v>
      </c>
      <c r="H1327">
        <v>4</v>
      </c>
      <c r="J1327" s="4">
        <v>11206</v>
      </c>
      <c r="K1327" t="s">
        <v>12391</v>
      </c>
      <c r="L1327" t="s">
        <v>12392</v>
      </c>
      <c r="M1327" t="s">
        <v>12393</v>
      </c>
      <c r="N1327" t="s">
        <v>12394</v>
      </c>
      <c r="O1327" t="s">
        <v>4899</v>
      </c>
      <c r="P1327" t="s">
        <v>4900</v>
      </c>
      <c r="Q1327" t="s">
        <v>12395</v>
      </c>
      <c r="R1327" t="s">
        <v>12396</v>
      </c>
    </row>
    <row r="1328" spans="1:18" ht="15.6" x14ac:dyDescent="0.3">
      <c r="A1328" t="s">
        <v>4901</v>
      </c>
      <c r="B1328" t="s">
        <v>4902</v>
      </c>
      <c r="D1328" t="s">
        <v>3707</v>
      </c>
      <c r="E1328" s="2">
        <v>3645</v>
      </c>
      <c r="F1328" s="2">
        <v>6070</v>
      </c>
      <c r="G1328" s="1">
        <v>0.4</v>
      </c>
      <c r="H1328">
        <v>4.2</v>
      </c>
      <c r="J1328" s="4">
        <v>561</v>
      </c>
      <c r="K1328" t="s">
        <v>12397</v>
      </c>
      <c r="L1328" t="s">
        <v>12398</v>
      </c>
      <c r="M1328" t="s">
        <v>12399</v>
      </c>
      <c r="N1328" t="s">
        <v>12400</v>
      </c>
      <c r="O1328" t="s">
        <v>4903</v>
      </c>
      <c r="P1328" t="s">
        <v>4904</v>
      </c>
      <c r="Q1328" t="s">
        <v>12401</v>
      </c>
      <c r="R1328" t="s">
        <v>12402</v>
      </c>
    </row>
    <row r="1329" spans="1:18" ht="15.6" x14ac:dyDescent="0.3">
      <c r="A1329" t="s">
        <v>4905</v>
      </c>
      <c r="B1329" t="s">
        <v>4906</v>
      </c>
      <c r="D1329" t="s">
        <v>3692</v>
      </c>
      <c r="E1329">
        <v>375</v>
      </c>
      <c r="F1329">
        <v>999</v>
      </c>
      <c r="G1329" s="1">
        <v>0.62</v>
      </c>
      <c r="H1329">
        <v>3.6</v>
      </c>
      <c r="J1329" s="4">
        <v>1988</v>
      </c>
      <c r="K1329" t="s">
        <v>12403</v>
      </c>
      <c r="L1329" t="s">
        <v>12404</v>
      </c>
      <c r="M1329" t="s">
        <v>12405</v>
      </c>
      <c r="N1329" t="s">
        <v>12406</v>
      </c>
      <c r="O1329" t="s">
        <v>4907</v>
      </c>
      <c r="P1329" t="s">
        <v>4908</v>
      </c>
      <c r="Q1329" t="s">
        <v>12407</v>
      </c>
      <c r="R1329" t="s">
        <v>12408</v>
      </c>
    </row>
    <row r="1330" spans="1:18" ht="15.6" x14ac:dyDescent="0.3">
      <c r="A1330" t="s">
        <v>4909</v>
      </c>
      <c r="B1330" t="s">
        <v>4910</v>
      </c>
      <c r="D1330" t="s">
        <v>4113</v>
      </c>
      <c r="E1330" s="2">
        <v>2976</v>
      </c>
      <c r="F1330" s="2">
        <v>3945</v>
      </c>
      <c r="G1330" s="1">
        <v>0.25</v>
      </c>
      <c r="H1330">
        <v>4.2</v>
      </c>
      <c r="J1330" s="4">
        <v>3740</v>
      </c>
      <c r="K1330" t="s">
        <v>12409</v>
      </c>
      <c r="L1330" t="s">
        <v>12410</v>
      </c>
      <c r="M1330" t="s">
        <v>12411</v>
      </c>
      <c r="N1330" t="s">
        <v>12412</v>
      </c>
      <c r="O1330" t="s">
        <v>4911</v>
      </c>
      <c r="P1330" t="s">
        <v>4912</v>
      </c>
      <c r="Q1330" t="s">
        <v>12413</v>
      </c>
      <c r="R1330" t="s">
        <v>12414</v>
      </c>
    </row>
    <row r="1331" spans="1:18" ht="15.6" x14ac:dyDescent="0.3">
      <c r="A1331" t="s">
        <v>4913</v>
      </c>
      <c r="B1331" t="s">
        <v>4914</v>
      </c>
      <c r="D1331" t="s">
        <v>4674</v>
      </c>
      <c r="E1331" s="2">
        <v>1099</v>
      </c>
      <c r="F1331" s="2">
        <v>1499</v>
      </c>
      <c r="G1331" s="1">
        <v>0.27</v>
      </c>
      <c r="H1331">
        <v>4.0999999999999996</v>
      </c>
      <c r="J1331" s="4">
        <v>4401</v>
      </c>
      <c r="K1331" t="s">
        <v>12415</v>
      </c>
      <c r="L1331" t="s">
        <v>12416</v>
      </c>
      <c r="M1331" t="s">
        <v>12417</v>
      </c>
      <c r="N1331" t="s">
        <v>12418</v>
      </c>
      <c r="O1331" t="s">
        <v>4915</v>
      </c>
      <c r="P1331" t="s">
        <v>4916</v>
      </c>
      <c r="Q1331" t="s">
        <v>12419</v>
      </c>
      <c r="R1331" t="s">
        <v>12420</v>
      </c>
    </row>
    <row r="1332" spans="1:18" ht="15.6" x14ac:dyDescent="0.3">
      <c r="A1332" t="s">
        <v>4917</v>
      </c>
      <c r="B1332" t="s">
        <v>4918</v>
      </c>
      <c r="D1332" t="s">
        <v>3782</v>
      </c>
      <c r="E1332" s="2">
        <v>2575</v>
      </c>
      <c r="F1332" s="2">
        <v>6700</v>
      </c>
      <c r="G1332" s="1">
        <v>0.62</v>
      </c>
      <c r="H1332">
        <v>4.2</v>
      </c>
      <c r="J1332" s="4">
        <v>611</v>
      </c>
      <c r="K1332" t="s">
        <v>12421</v>
      </c>
      <c r="L1332" t="s">
        <v>12422</v>
      </c>
      <c r="M1332" t="s">
        <v>12423</v>
      </c>
      <c r="N1332" t="s">
        <v>12424</v>
      </c>
      <c r="O1332" t="s">
        <v>4919</v>
      </c>
      <c r="P1332" t="s">
        <v>4920</v>
      </c>
      <c r="Q1332" t="s">
        <v>12425</v>
      </c>
      <c r="R1332" t="s">
        <v>12426</v>
      </c>
    </row>
    <row r="1333" spans="1:18" ht="15.6" x14ac:dyDescent="0.3">
      <c r="A1333" t="s">
        <v>4921</v>
      </c>
      <c r="B1333" t="s">
        <v>4922</v>
      </c>
      <c r="D1333" t="s">
        <v>3702</v>
      </c>
      <c r="E1333" s="2">
        <v>1649</v>
      </c>
      <c r="F1333" s="2">
        <v>2800</v>
      </c>
      <c r="G1333" s="1">
        <v>0.41</v>
      </c>
      <c r="H1333">
        <v>3.9</v>
      </c>
      <c r="J1333" s="4">
        <v>2162</v>
      </c>
      <c r="K1333" t="s">
        <v>12427</v>
      </c>
      <c r="L1333" t="s">
        <v>12428</v>
      </c>
      <c r="M1333" t="s">
        <v>12429</v>
      </c>
      <c r="N1333" t="s">
        <v>12430</v>
      </c>
      <c r="O1333" t="s">
        <v>4923</v>
      </c>
      <c r="P1333" t="s">
        <v>4924</v>
      </c>
      <c r="Q1333" t="s">
        <v>12431</v>
      </c>
      <c r="R1333" t="s">
        <v>12432</v>
      </c>
    </row>
    <row r="1334" spans="1:18" ht="15.6" x14ac:dyDescent="0.3">
      <c r="A1334" t="s">
        <v>4925</v>
      </c>
      <c r="B1334" t="s">
        <v>4926</v>
      </c>
      <c r="D1334" t="s">
        <v>3692</v>
      </c>
      <c r="E1334">
        <v>799</v>
      </c>
      <c r="F1334" s="2">
        <v>1699</v>
      </c>
      <c r="G1334" s="1">
        <v>0.53</v>
      </c>
      <c r="H1334">
        <v>4</v>
      </c>
      <c r="J1334" s="4">
        <v>97</v>
      </c>
      <c r="K1334" t="s">
        <v>12433</v>
      </c>
      <c r="L1334" t="s">
        <v>12434</v>
      </c>
      <c r="M1334" t="s">
        <v>12435</v>
      </c>
      <c r="N1334" t="s">
        <v>12436</v>
      </c>
      <c r="O1334" t="s">
        <v>4927</v>
      </c>
      <c r="P1334" t="s">
        <v>4928</v>
      </c>
      <c r="Q1334" t="s">
        <v>12437</v>
      </c>
      <c r="R1334" t="s">
        <v>12438</v>
      </c>
    </row>
    <row r="1335" spans="1:18" ht="15.6" x14ac:dyDescent="0.3">
      <c r="A1335" t="s">
        <v>4929</v>
      </c>
      <c r="B1335" t="s">
        <v>4930</v>
      </c>
      <c r="D1335" t="s">
        <v>3692</v>
      </c>
      <c r="E1335">
        <v>765</v>
      </c>
      <c r="F1335">
        <v>970</v>
      </c>
      <c r="G1335" s="1">
        <v>0.21</v>
      </c>
      <c r="H1335">
        <v>4.2</v>
      </c>
      <c r="J1335" s="4">
        <v>6055</v>
      </c>
      <c r="K1335" t="s">
        <v>12439</v>
      </c>
      <c r="L1335" t="s">
        <v>12440</v>
      </c>
      <c r="M1335" t="s">
        <v>12441</v>
      </c>
      <c r="N1335" t="s">
        <v>12442</v>
      </c>
      <c r="O1335" t="s">
        <v>4931</v>
      </c>
      <c r="P1335" t="s">
        <v>4932</v>
      </c>
      <c r="Q1335" t="s">
        <v>12443</v>
      </c>
      <c r="R1335" t="s">
        <v>12444</v>
      </c>
    </row>
    <row r="1336" spans="1:18" ht="15.6" x14ac:dyDescent="0.3">
      <c r="A1336" t="s">
        <v>4933</v>
      </c>
      <c r="B1336" t="s">
        <v>4934</v>
      </c>
      <c r="D1336" t="s">
        <v>3644</v>
      </c>
      <c r="E1336">
        <v>999</v>
      </c>
      <c r="F1336" s="2">
        <v>1500</v>
      </c>
      <c r="G1336" s="1">
        <v>0.33</v>
      </c>
      <c r="H1336">
        <v>4.2</v>
      </c>
      <c r="J1336" s="4">
        <v>386</v>
      </c>
      <c r="K1336" t="s">
        <v>12445</v>
      </c>
      <c r="L1336" t="s">
        <v>12446</v>
      </c>
      <c r="M1336" t="s">
        <v>12447</v>
      </c>
      <c r="N1336" t="s">
        <v>12448</v>
      </c>
      <c r="O1336" t="s">
        <v>4935</v>
      </c>
      <c r="P1336" t="s">
        <v>4936</v>
      </c>
      <c r="Q1336" t="s">
        <v>12449</v>
      </c>
      <c r="R1336" t="s">
        <v>12450</v>
      </c>
    </row>
    <row r="1337" spans="1:18" ht="15.6" x14ac:dyDescent="0.3">
      <c r="A1337" t="s">
        <v>4937</v>
      </c>
      <c r="B1337" t="s">
        <v>4938</v>
      </c>
      <c r="D1337" t="s">
        <v>4939</v>
      </c>
      <c r="E1337">
        <v>587</v>
      </c>
      <c r="F1337" s="2">
        <v>1295</v>
      </c>
      <c r="G1337" s="1">
        <v>0.55000000000000004</v>
      </c>
      <c r="H1337">
        <v>4.0999999999999996</v>
      </c>
      <c r="J1337" s="4">
        <v>557</v>
      </c>
      <c r="K1337" t="s">
        <v>12451</v>
      </c>
      <c r="L1337" t="s">
        <v>12452</v>
      </c>
      <c r="M1337" t="s">
        <v>12453</v>
      </c>
      <c r="N1337" t="s">
        <v>12454</v>
      </c>
      <c r="O1337" t="s">
        <v>4940</v>
      </c>
      <c r="P1337" t="s">
        <v>4941</v>
      </c>
      <c r="Q1337" t="s">
        <v>12455</v>
      </c>
      <c r="R1337" t="s">
        <v>12456</v>
      </c>
    </row>
    <row r="1338" spans="1:18" ht="15.6" x14ac:dyDescent="0.3">
      <c r="A1338" t="s">
        <v>4942</v>
      </c>
      <c r="B1338" t="s">
        <v>4943</v>
      </c>
      <c r="D1338" t="s">
        <v>4944</v>
      </c>
      <c r="E1338" s="2">
        <v>12609</v>
      </c>
      <c r="F1338" s="2">
        <v>23999</v>
      </c>
      <c r="G1338" s="1">
        <v>0.47</v>
      </c>
      <c r="H1338">
        <v>4.4000000000000004</v>
      </c>
      <c r="J1338" s="4">
        <v>2288</v>
      </c>
      <c r="K1338" t="s">
        <v>12457</v>
      </c>
      <c r="L1338" t="s">
        <v>12458</v>
      </c>
      <c r="M1338" t="s">
        <v>12459</v>
      </c>
      <c r="N1338" t="s">
        <v>12460</v>
      </c>
      <c r="O1338" t="s">
        <v>4945</v>
      </c>
      <c r="P1338" t="s">
        <v>4946</v>
      </c>
      <c r="Q1338" t="s">
        <v>12461</v>
      </c>
      <c r="R1338" t="s">
        <v>12462</v>
      </c>
    </row>
    <row r="1339" spans="1:18" ht="15.6" x14ac:dyDescent="0.3">
      <c r="A1339" t="s">
        <v>4947</v>
      </c>
      <c r="B1339" t="s">
        <v>4948</v>
      </c>
      <c r="D1339" t="s">
        <v>3697</v>
      </c>
      <c r="E1339">
        <v>699</v>
      </c>
      <c r="F1339">
        <v>850</v>
      </c>
      <c r="G1339" s="1">
        <v>0.18</v>
      </c>
      <c r="H1339">
        <v>4.0999999999999996</v>
      </c>
      <c r="J1339" s="4">
        <v>1106</v>
      </c>
      <c r="K1339" t="s">
        <v>12463</v>
      </c>
      <c r="L1339" t="s">
        <v>12464</v>
      </c>
      <c r="M1339" t="s">
        <v>12465</v>
      </c>
      <c r="N1339" t="s">
        <v>12466</v>
      </c>
      <c r="O1339" t="s">
        <v>4949</v>
      </c>
      <c r="P1339" t="s">
        <v>4950</v>
      </c>
      <c r="Q1339" t="s">
        <v>12467</v>
      </c>
      <c r="R1339" t="s">
        <v>12468</v>
      </c>
    </row>
    <row r="1340" spans="1:18" ht="15.6" x14ac:dyDescent="0.3">
      <c r="A1340" t="s">
        <v>4951</v>
      </c>
      <c r="B1340" t="s">
        <v>4952</v>
      </c>
      <c r="D1340" t="s">
        <v>3959</v>
      </c>
      <c r="E1340" s="2">
        <v>3799</v>
      </c>
      <c r="F1340" s="2">
        <v>6000</v>
      </c>
      <c r="G1340" s="1">
        <v>0.37</v>
      </c>
      <c r="H1340">
        <v>4.2</v>
      </c>
      <c r="J1340" s="4">
        <v>11935</v>
      </c>
      <c r="K1340" t="s">
        <v>12469</v>
      </c>
      <c r="L1340" t="s">
        <v>12470</v>
      </c>
      <c r="M1340" t="s">
        <v>12471</v>
      </c>
      <c r="N1340" t="s">
        <v>12472</v>
      </c>
      <c r="O1340" t="s">
        <v>4953</v>
      </c>
      <c r="P1340" t="s">
        <v>4954</v>
      </c>
      <c r="Q1340" t="s">
        <v>12473</v>
      </c>
      <c r="R1340" t="s">
        <v>12474</v>
      </c>
    </row>
    <row r="1341" spans="1:18" ht="15.6" x14ac:dyDescent="0.3">
      <c r="A1341" t="s">
        <v>4955</v>
      </c>
      <c r="B1341" t="s">
        <v>4956</v>
      </c>
      <c r="D1341" t="s">
        <v>3759</v>
      </c>
      <c r="E1341">
        <v>640</v>
      </c>
      <c r="F1341" s="2">
        <v>1020</v>
      </c>
      <c r="G1341" s="1">
        <v>0.37</v>
      </c>
      <c r="H1341">
        <v>4.0999999999999996</v>
      </c>
      <c r="J1341" s="4">
        <v>5059</v>
      </c>
      <c r="K1341" t="s">
        <v>12475</v>
      </c>
      <c r="L1341" t="s">
        <v>12476</v>
      </c>
      <c r="M1341" t="s">
        <v>12477</v>
      </c>
      <c r="N1341" t="s">
        <v>12478</v>
      </c>
      <c r="O1341" t="s">
        <v>4957</v>
      </c>
      <c r="P1341" t="s">
        <v>4958</v>
      </c>
      <c r="Q1341" t="s">
        <v>12479</v>
      </c>
      <c r="R1341" t="s">
        <v>12480</v>
      </c>
    </row>
    <row r="1342" spans="1:18" ht="15.6" x14ac:dyDescent="0.3">
      <c r="A1342" t="s">
        <v>4959</v>
      </c>
      <c r="B1342" t="s">
        <v>4960</v>
      </c>
      <c r="D1342" t="s">
        <v>3639</v>
      </c>
      <c r="E1342">
        <v>979</v>
      </c>
      <c r="F1342" s="2">
        <v>1999</v>
      </c>
      <c r="G1342" s="1">
        <v>0.51</v>
      </c>
      <c r="H1342">
        <v>3.9</v>
      </c>
      <c r="J1342" s="4">
        <v>157</v>
      </c>
      <c r="K1342" t="s">
        <v>12481</v>
      </c>
      <c r="L1342" t="s">
        <v>12482</v>
      </c>
      <c r="M1342" t="s">
        <v>12483</v>
      </c>
      <c r="N1342" t="s">
        <v>12484</v>
      </c>
      <c r="O1342" t="s">
        <v>4961</v>
      </c>
      <c r="P1342" t="s">
        <v>4962</v>
      </c>
      <c r="Q1342" t="s">
        <v>12485</v>
      </c>
      <c r="R1342" t="s">
        <v>12486</v>
      </c>
    </row>
    <row r="1343" spans="1:18" ht="15.6" x14ac:dyDescent="0.3">
      <c r="A1343" t="s">
        <v>4963</v>
      </c>
      <c r="B1343" t="s">
        <v>4964</v>
      </c>
      <c r="D1343" t="s">
        <v>3707</v>
      </c>
      <c r="E1343" s="2">
        <v>5365</v>
      </c>
      <c r="F1343" s="2">
        <v>7445</v>
      </c>
      <c r="G1343" s="1">
        <v>0.28000000000000003</v>
      </c>
      <c r="H1343">
        <v>3.9</v>
      </c>
      <c r="J1343" s="4">
        <v>3584</v>
      </c>
      <c r="K1343" t="s">
        <v>12487</v>
      </c>
      <c r="L1343" t="s">
        <v>12488</v>
      </c>
      <c r="M1343" t="s">
        <v>12489</v>
      </c>
      <c r="N1343" t="s">
        <v>12490</v>
      </c>
      <c r="O1343" t="s">
        <v>4965</v>
      </c>
      <c r="P1343" t="s">
        <v>4966</v>
      </c>
      <c r="Q1343" t="s">
        <v>12491</v>
      </c>
      <c r="R1343" t="s">
        <v>12492</v>
      </c>
    </row>
    <row r="1344" spans="1:18" ht="15.6" x14ac:dyDescent="0.3">
      <c r="A1344" t="s">
        <v>4967</v>
      </c>
      <c r="B1344" t="s">
        <v>4968</v>
      </c>
      <c r="D1344" t="s">
        <v>3782</v>
      </c>
      <c r="E1344" s="2">
        <v>3199</v>
      </c>
      <c r="F1344" s="2">
        <v>3500</v>
      </c>
      <c r="G1344" s="1">
        <v>0.09</v>
      </c>
      <c r="H1344">
        <v>4.2</v>
      </c>
      <c r="J1344" s="4">
        <v>1899</v>
      </c>
      <c r="K1344" t="s">
        <v>12493</v>
      </c>
      <c r="L1344" t="s">
        <v>12494</v>
      </c>
      <c r="M1344" t="s">
        <v>12495</v>
      </c>
      <c r="N1344" t="s">
        <v>12496</v>
      </c>
      <c r="O1344" t="s">
        <v>4969</v>
      </c>
      <c r="P1344" t="s">
        <v>4970</v>
      </c>
      <c r="Q1344" t="s">
        <v>12497</v>
      </c>
      <c r="R1344" t="s">
        <v>12498</v>
      </c>
    </row>
    <row r="1345" spans="1:18" ht="15.6" x14ac:dyDescent="0.3">
      <c r="A1345" t="s">
        <v>4971</v>
      </c>
      <c r="B1345" t="s">
        <v>4972</v>
      </c>
      <c r="D1345" t="s">
        <v>4386</v>
      </c>
      <c r="E1345">
        <v>979</v>
      </c>
      <c r="F1345" s="2">
        <v>1395</v>
      </c>
      <c r="G1345" s="1">
        <v>0.3</v>
      </c>
      <c r="H1345">
        <v>4.2</v>
      </c>
      <c r="J1345" s="4">
        <v>15252</v>
      </c>
      <c r="K1345" t="s">
        <v>12499</v>
      </c>
      <c r="L1345" t="s">
        <v>12500</v>
      </c>
      <c r="M1345" t="s">
        <v>12501</v>
      </c>
      <c r="N1345" t="s">
        <v>12502</v>
      </c>
      <c r="O1345" t="s">
        <v>4973</v>
      </c>
      <c r="P1345" t="s">
        <v>4974</v>
      </c>
      <c r="Q1345" t="s">
        <v>12503</v>
      </c>
      <c r="R1345" t="s">
        <v>12504</v>
      </c>
    </row>
    <row r="1346" spans="1:18" ht="15.6" x14ac:dyDescent="0.3">
      <c r="A1346" t="s">
        <v>4975</v>
      </c>
      <c r="B1346" t="s">
        <v>4976</v>
      </c>
      <c r="D1346" t="s">
        <v>3634</v>
      </c>
      <c r="E1346">
        <v>929</v>
      </c>
      <c r="F1346" s="2">
        <v>2199</v>
      </c>
      <c r="G1346" s="1">
        <v>0.57999999999999996</v>
      </c>
      <c r="H1346">
        <v>3.7</v>
      </c>
      <c r="J1346" s="4">
        <v>4</v>
      </c>
      <c r="K1346" t="s">
        <v>12505</v>
      </c>
      <c r="L1346" t="s">
        <v>12506</v>
      </c>
      <c r="M1346" t="s">
        <v>12507</v>
      </c>
      <c r="N1346" t="s">
        <v>12508</v>
      </c>
      <c r="O1346" t="s">
        <v>4977</v>
      </c>
      <c r="P1346" t="s">
        <v>4978</v>
      </c>
      <c r="Q1346" t="s">
        <v>12509</v>
      </c>
      <c r="R1346" t="s">
        <v>12510</v>
      </c>
    </row>
    <row r="1347" spans="1:18" ht="15.6" x14ac:dyDescent="0.3">
      <c r="A1347" t="s">
        <v>4979</v>
      </c>
      <c r="B1347" t="s">
        <v>4980</v>
      </c>
      <c r="D1347" t="s">
        <v>4407</v>
      </c>
      <c r="E1347" s="2">
        <v>3710</v>
      </c>
      <c r="F1347" s="2">
        <v>4330</v>
      </c>
      <c r="G1347" s="1">
        <v>0.14000000000000001</v>
      </c>
      <c r="H1347">
        <v>3.7</v>
      </c>
      <c r="J1347" s="4">
        <v>1662</v>
      </c>
      <c r="K1347" t="s">
        <v>12511</v>
      </c>
      <c r="L1347" t="s">
        <v>12512</v>
      </c>
      <c r="M1347" t="s">
        <v>12513</v>
      </c>
      <c r="N1347" t="s">
        <v>12514</v>
      </c>
      <c r="O1347" t="s">
        <v>4981</v>
      </c>
      <c r="P1347" t="s">
        <v>4982</v>
      </c>
      <c r="Q1347" t="s">
        <v>12515</v>
      </c>
      <c r="R1347" t="s">
        <v>12516</v>
      </c>
    </row>
    <row r="1348" spans="1:18" ht="15.6" x14ac:dyDescent="0.3">
      <c r="A1348" t="s">
        <v>4983</v>
      </c>
      <c r="B1348" t="s">
        <v>4984</v>
      </c>
      <c r="D1348" t="s">
        <v>3702</v>
      </c>
      <c r="E1348" s="2">
        <v>2033</v>
      </c>
      <c r="F1348" s="2">
        <v>4295</v>
      </c>
      <c r="G1348" s="1">
        <v>0.53</v>
      </c>
      <c r="H1348">
        <v>3.4</v>
      </c>
      <c r="J1348" s="4">
        <v>422</v>
      </c>
      <c r="K1348" t="s">
        <v>12517</v>
      </c>
      <c r="L1348" t="s">
        <v>12518</v>
      </c>
      <c r="M1348" t="s">
        <v>12519</v>
      </c>
      <c r="N1348" t="s">
        <v>12520</v>
      </c>
      <c r="O1348" t="s">
        <v>4985</v>
      </c>
      <c r="P1348" t="s">
        <v>4986</v>
      </c>
      <c r="Q1348" t="s">
        <v>12521</v>
      </c>
      <c r="R1348" t="s">
        <v>12522</v>
      </c>
    </row>
    <row r="1349" spans="1:18" ht="15.6" x14ac:dyDescent="0.3">
      <c r="A1349" t="s">
        <v>4987</v>
      </c>
      <c r="B1349" t="s">
        <v>4988</v>
      </c>
      <c r="D1349" t="s">
        <v>3634</v>
      </c>
      <c r="E1349" s="2">
        <v>9495</v>
      </c>
      <c r="F1349" s="2">
        <v>18990</v>
      </c>
      <c r="G1349" s="1">
        <v>0.5</v>
      </c>
      <c r="H1349">
        <v>4.2</v>
      </c>
      <c r="J1349" s="4">
        <v>79</v>
      </c>
      <c r="K1349" t="s">
        <v>12523</v>
      </c>
      <c r="L1349" t="s">
        <v>12524</v>
      </c>
      <c r="M1349" t="s">
        <v>12525</v>
      </c>
      <c r="N1349" t="s">
        <v>12526</v>
      </c>
      <c r="O1349" t="s">
        <v>4989</v>
      </c>
      <c r="P1349" t="s">
        <v>4990</v>
      </c>
      <c r="Q1349" t="s">
        <v>12527</v>
      </c>
      <c r="R1349" t="s">
        <v>12528</v>
      </c>
    </row>
    <row r="1350" spans="1:18" ht="15.6" x14ac:dyDescent="0.3">
      <c r="A1350" t="s">
        <v>4991</v>
      </c>
      <c r="B1350" t="s">
        <v>4992</v>
      </c>
      <c r="D1350" t="s">
        <v>3730</v>
      </c>
      <c r="E1350" s="2">
        <v>7799</v>
      </c>
      <c r="F1350" s="2">
        <v>12500</v>
      </c>
      <c r="G1350" s="1">
        <v>0.38</v>
      </c>
      <c r="H1350">
        <v>4</v>
      </c>
      <c r="J1350" s="4">
        <v>5160</v>
      </c>
      <c r="K1350" t="s">
        <v>12529</v>
      </c>
      <c r="L1350" t="s">
        <v>12530</v>
      </c>
      <c r="M1350" t="s">
        <v>12531</v>
      </c>
      <c r="N1350" t="s">
        <v>12532</v>
      </c>
      <c r="O1350" t="s">
        <v>4993</v>
      </c>
      <c r="P1350" t="s">
        <v>4994</v>
      </c>
      <c r="Q1350" t="s">
        <v>12533</v>
      </c>
      <c r="R1350" t="s">
        <v>12534</v>
      </c>
    </row>
    <row r="1351" spans="1:18" ht="15.6" x14ac:dyDescent="0.3">
      <c r="A1351" t="s">
        <v>4995</v>
      </c>
      <c r="B1351" t="s">
        <v>4996</v>
      </c>
      <c r="D1351" t="s">
        <v>3629</v>
      </c>
      <c r="E1351">
        <v>949</v>
      </c>
      <c r="F1351" s="2">
        <v>2385</v>
      </c>
      <c r="G1351" s="1">
        <v>0.6</v>
      </c>
      <c r="H1351">
        <v>4.0999999999999996</v>
      </c>
      <c r="J1351" s="4">
        <v>2311</v>
      </c>
      <c r="K1351" t="s">
        <v>12535</v>
      </c>
      <c r="L1351" t="s">
        <v>12536</v>
      </c>
      <c r="M1351" t="s">
        <v>12537</v>
      </c>
      <c r="N1351" t="s">
        <v>12538</v>
      </c>
      <c r="O1351" t="s">
        <v>4997</v>
      </c>
      <c r="P1351" t="s">
        <v>4998</v>
      </c>
      <c r="Q1351" t="s">
        <v>12539</v>
      </c>
      <c r="R1351" t="s">
        <v>12540</v>
      </c>
    </row>
    <row r="1352" spans="1:18" ht="15.6" x14ac:dyDescent="0.3">
      <c r="A1352" t="s">
        <v>4999</v>
      </c>
      <c r="B1352" t="s">
        <v>5000</v>
      </c>
      <c r="D1352" t="s">
        <v>3707</v>
      </c>
      <c r="E1352" s="2">
        <v>2790</v>
      </c>
      <c r="F1352" s="2">
        <v>4890</v>
      </c>
      <c r="G1352" s="1">
        <v>0.43</v>
      </c>
      <c r="H1352">
        <v>3.9</v>
      </c>
      <c r="J1352" s="4">
        <v>588</v>
      </c>
      <c r="K1352" t="s">
        <v>12541</v>
      </c>
      <c r="L1352" t="s">
        <v>12542</v>
      </c>
      <c r="M1352" t="s">
        <v>12543</v>
      </c>
      <c r="N1352" t="s">
        <v>12544</v>
      </c>
      <c r="O1352" t="s">
        <v>5001</v>
      </c>
      <c r="P1352" t="s">
        <v>5002</v>
      </c>
      <c r="Q1352" t="s">
        <v>12545</v>
      </c>
      <c r="R1352" t="s">
        <v>12546</v>
      </c>
    </row>
    <row r="1353" spans="1:18" ht="15.6" x14ac:dyDescent="0.3">
      <c r="A1353" t="s">
        <v>5003</v>
      </c>
      <c r="B1353" t="s">
        <v>5004</v>
      </c>
      <c r="D1353" t="s">
        <v>3697</v>
      </c>
      <c r="E1353">
        <v>645</v>
      </c>
      <c r="F1353" s="2">
        <v>1100</v>
      </c>
      <c r="G1353" s="1">
        <v>0.41</v>
      </c>
      <c r="H1353">
        <v>4</v>
      </c>
      <c r="J1353" s="4">
        <v>3271</v>
      </c>
      <c r="K1353" t="s">
        <v>12547</v>
      </c>
      <c r="L1353" t="s">
        <v>12548</v>
      </c>
      <c r="M1353" t="s">
        <v>12549</v>
      </c>
      <c r="N1353" t="s">
        <v>12550</v>
      </c>
      <c r="O1353" t="s">
        <v>5005</v>
      </c>
      <c r="P1353" t="s">
        <v>5006</v>
      </c>
      <c r="Q1353" t="s">
        <v>12551</v>
      </c>
      <c r="R1353" t="s">
        <v>12552</v>
      </c>
    </row>
    <row r="1354" spans="1:18" ht="15.6" x14ac:dyDescent="0.3">
      <c r="A1354" t="s">
        <v>5007</v>
      </c>
      <c r="B1354" t="s">
        <v>5008</v>
      </c>
      <c r="D1354" t="s">
        <v>3702</v>
      </c>
      <c r="E1354" s="3">
        <v>2237.81</v>
      </c>
      <c r="F1354" s="2">
        <v>3899</v>
      </c>
      <c r="G1354" s="1">
        <v>0.43</v>
      </c>
      <c r="H1354">
        <v>3.9</v>
      </c>
      <c r="J1354" s="4">
        <v>11004</v>
      </c>
      <c r="K1354" t="s">
        <v>12553</v>
      </c>
      <c r="L1354" t="s">
        <v>12554</v>
      </c>
      <c r="M1354" t="s">
        <v>12555</v>
      </c>
      <c r="N1354" t="s">
        <v>12556</v>
      </c>
      <c r="O1354" t="s">
        <v>5009</v>
      </c>
      <c r="P1354" t="s">
        <v>5010</v>
      </c>
      <c r="Q1354" t="s">
        <v>12557</v>
      </c>
      <c r="R1354" t="s">
        <v>12558</v>
      </c>
    </row>
    <row r="1355" spans="1:18" ht="15.6" x14ac:dyDescent="0.3">
      <c r="A1355" t="s">
        <v>5011</v>
      </c>
      <c r="B1355" t="s">
        <v>5012</v>
      </c>
      <c r="D1355" t="s">
        <v>3730</v>
      </c>
      <c r="E1355" s="2">
        <v>8699</v>
      </c>
      <c r="F1355" s="2">
        <v>16899</v>
      </c>
      <c r="G1355" s="1">
        <v>0.49</v>
      </c>
      <c r="H1355">
        <v>4.2</v>
      </c>
      <c r="J1355" s="4">
        <v>3195</v>
      </c>
      <c r="K1355" t="s">
        <v>12559</v>
      </c>
      <c r="L1355" t="s">
        <v>12560</v>
      </c>
      <c r="M1355" t="s">
        <v>12561</v>
      </c>
      <c r="N1355" t="s">
        <v>12562</v>
      </c>
      <c r="O1355" t="s">
        <v>5013</v>
      </c>
      <c r="P1355" t="s">
        <v>5014</v>
      </c>
      <c r="Q1355" t="s">
        <v>12563</v>
      </c>
      <c r="R1355" t="s">
        <v>12564</v>
      </c>
    </row>
    <row r="1356" spans="1:18" ht="15.6" x14ac:dyDescent="0.3">
      <c r="A1356" t="s">
        <v>5015</v>
      </c>
      <c r="B1356" t="s">
        <v>5016</v>
      </c>
      <c r="D1356" t="s">
        <v>5017</v>
      </c>
      <c r="E1356" s="2">
        <v>42990</v>
      </c>
      <c r="F1356" s="2">
        <v>75990</v>
      </c>
      <c r="G1356" s="1">
        <v>0.43</v>
      </c>
      <c r="H1356">
        <v>4.3</v>
      </c>
      <c r="J1356" s="4">
        <v>3231</v>
      </c>
      <c r="K1356" t="s">
        <v>12565</v>
      </c>
      <c r="L1356" t="s">
        <v>12566</v>
      </c>
      <c r="M1356" t="s">
        <v>12567</v>
      </c>
      <c r="N1356" t="s">
        <v>12568</v>
      </c>
      <c r="O1356" t="s">
        <v>5018</v>
      </c>
      <c r="P1356" t="s">
        <v>5019</v>
      </c>
      <c r="Q1356" t="s">
        <v>12569</v>
      </c>
      <c r="R1356" t="s">
        <v>12570</v>
      </c>
    </row>
    <row r="1357" spans="1:18" ht="15.6" x14ac:dyDescent="0.3">
      <c r="A1357" t="s">
        <v>5020</v>
      </c>
      <c r="B1357" t="s">
        <v>5021</v>
      </c>
      <c r="D1357" t="s">
        <v>4087</v>
      </c>
      <c r="E1357">
        <v>825</v>
      </c>
      <c r="F1357">
        <v>825</v>
      </c>
      <c r="G1357" s="1">
        <v>0</v>
      </c>
      <c r="H1357">
        <v>4</v>
      </c>
      <c r="J1357" s="4">
        <v>3246</v>
      </c>
      <c r="K1357" t="s">
        <v>12571</v>
      </c>
      <c r="L1357" t="s">
        <v>12572</v>
      </c>
      <c r="M1357" t="s">
        <v>12573</v>
      </c>
      <c r="N1357" t="s">
        <v>12574</v>
      </c>
      <c r="O1357" t="s">
        <v>5022</v>
      </c>
      <c r="P1357" t="s">
        <v>5023</v>
      </c>
      <c r="Q1357" t="s">
        <v>12575</v>
      </c>
      <c r="R1357" t="s">
        <v>12576</v>
      </c>
    </row>
    <row r="1358" spans="1:18" ht="15.6" x14ac:dyDescent="0.3">
      <c r="A1358" t="s">
        <v>5024</v>
      </c>
      <c r="B1358" t="s">
        <v>5025</v>
      </c>
      <c r="D1358" t="s">
        <v>3941</v>
      </c>
      <c r="E1358">
        <v>161</v>
      </c>
      <c r="F1358">
        <v>300</v>
      </c>
      <c r="G1358" s="1">
        <v>0.46</v>
      </c>
      <c r="H1358">
        <v>2.6</v>
      </c>
      <c r="J1358" s="4">
        <v>24</v>
      </c>
      <c r="K1358" t="s">
        <v>12577</v>
      </c>
      <c r="L1358" t="s">
        <v>12578</v>
      </c>
      <c r="M1358" t="s">
        <v>12579</v>
      </c>
      <c r="N1358" t="s">
        <v>12580</v>
      </c>
      <c r="O1358" t="s">
        <v>5026</v>
      </c>
      <c r="P1358" t="s">
        <v>5027</v>
      </c>
      <c r="Q1358" t="s">
        <v>12581</v>
      </c>
      <c r="R1358" t="s">
        <v>12582</v>
      </c>
    </row>
    <row r="1359" spans="1:18" ht="15.6" x14ac:dyDescent="0.3">
      <c r="A1359" t="s">
        <v>5028</v>
      </c>
      <c r="B1359" t="s">
        <v>5029</v>
      </c>
      <c r="D1359" t="s">
        <v>3675</v>
      </c>
      <c r="E1359">
        <v>697</v>
      </c>
      <c r="F1359" s="2">
        <v>1499</v>
      </c>
      <c r="G1359" s="1">
        <v>0.54</v>
      </c>
      <c r="H1359">
        <v>3.8</v>
      </c>
      <c r="J1359" s="4">
        <v>144</v>
      </c>
      <c r="K1359" t="s">
        <v>12583</v>
      </c>
      <c r="L1359" t="s">
        <v>12584</v>
      </c>
      <c r="M1359" t="s">
        <v>12585</v>
      </c>
      <c r="N1359" t="s">
        <v>12586</v>
      </c>
      <c r="O1359" t="s">
        <v>5030</v>
      </c>
      <c r="P1359" t="s">
        <v>5031</v>
      </c>
      <c r="Q1359" t="s">
        <v>12587</v>
      </c>
      <c r="R1359" t="s">
        <v>12588</v>
      </c>
    </row>
    <row r="1360" spans="1:18" ht="15.6" x14ac:dyDescent="0.3">
      <c r="A1360" t="s">
        <v>5032</v>
      </c>
      <c r="B1360" t="s">
        <v>5033</v>
      </c>
      <c r="D1360" t="s">
        <v>5034</v>
      </c>
      <c r="E1360">
        <v>688</v>
      </c>
      <c r="F1360">
        <v>747</v>
      </c>
      <c r="G1360" s="1">
        <v>0.08</v>
      </c>
      <c r="H1360">
        <v>4.5</v>
      </c>
      <c r="J1360" s="4">
        <v>2280</v>
      </c>
      <c r="K1360" t="s">
        <v>12589</v>
      </c>
      <c r="L1360" t="s">
        <v>12590</v>
      </c>
      <c r="M1360" t="s">
        <v>12591</v>
      </c>
      <c r="N1360" t="s">
        <v>12592</v>
      </c>
      <c r="O1360" t="s">
        <v>5035</v>
      </c>
      <c r="P1360" t="s">
        <v>5036</v>
      </c>
      <c r="Q1360" t="s">
        <v>12593</v>
      </c>
      <c r="R1360" t="s">
        <v>12594</v>
      </c>
    </row>
    <row r="1361" spans="1:18" ht="15.6" x14ac:dyDescent="0.3">
      <c r="A1361" t="s">
        <v>5037</v>
      </c>
      <c r="B1361" t="s">
        <v>5038</v>
      </c>
      <c r="D1361" t="s">
        <v>3989</v>
      </c>
      <c r="E1361" s="2">
        <v>2199</v>
      </c>
      <c r="F1361" s="2">
        <v>3999</v>
      </c>
      <c r="G1361" s="1">
        <v>0.45</v>
      </c>
      <c r="H1361">
        <v>3.5</v>
      </c>
      <c r="J1361" s="4">
        <v>340</v>
      </c>
      <c r="K1361" t="s">
        <v>12595</v>
      </c>
      <c r="L1361" t="s">
        <v>12596</v>
      </c>
      <c r="M1361" t="s">
        <v>12597</v>
      </c>
      <c r="N1361" t="s">
        <v>12598</v>
      </c>
      <c r="O1361" t="s">
        <v>5039</v>
      </c>
      <c r="P1361" t="s">
        <v>5040</v>
      </c>
      <c r="Q1361" t="s">
        <v>12599</v>
      </c>
      <c r="R1361" t="s">
        <v>12600</v>
      </c>
    </row>
    <row r="1362" spans="1:18" ht="15.6" x14ac:dyDescent="0.3">
      <c r="A1362" t="s">
        <v>5041</v>
      </c>
      <c r="B1362" t="s">
        <v>5042</v>
      </c>
      <c r="D1362" t="s">
        <v>3639</v>
      </c>
      <c r="E1362" s="2">
        <v>6850</v>
      </c>
      <c r="F1362" s="2">
        <v>11990</v>
      </c>
      <c r="G1362" s="1">
        <v>0.43</v>
      </c>
      <c r="H1362">
        <v>3.9</v>
      </c>
      <c r="J1362" s="4">
        <v>144</v>
      </c>
      <c r="K1362" t="s">
        <v>12601</v>
      </c>
      <c r="L1362" t="s">
        <v>12602</v>
      </c>
      <c r="M1362" t="s">
        <v>12603</v>
      </c>
      <c r="N1362" t="s">
        <v>12604</v>
      </c>
      <c r="O1362" t="s">
        <v>5043</v>
      </c>
      <c r="P1362" t="s">
        <v>5044</v>
      </c>
      <c r="Q1362" t="s">
        <v>12605</v>
      </c>
      <c r="R1362" t="s">
        <v>12606</v>
      </c>
    </row>
    <row r="1363" spans="1:18" ht="15.6" x14ac:dyDescent="0.3">
      <c r="A1363" t="s">
        <v>5045</v>
      </c>
      <c r="B1363" t="s">
        <v>5046</v>
      </c>
      <c r="D1363" t="s">
        <v>3707</v>
      </c>
      <c r="E1363" s="2">
        <v>2699</v>
      </c>
      <c r="F1363" s="2">
        <v>3799</v>
      </c>
      <c r="G1363" s="1">
        <v>0.28999999999999998</v>
      </c>
      <c r="H1363">
        <v>4</v>
      </c>
      <c r="J1363" s="4">
        <v>727</v>
      </c>
      <c r="K1363" t="s">
        <v>12607</v>
      </c>
      <c r="L1363" t="s">
        <v>12608</v>
      </c>
      <c r="M1363" t="s">
        <v>12609</v>
      </c>
      <c r="N1363" t="s">
        <v>12610</v>
      </c>
      <c r="O1363" t="s">
        <v>5047</v>
      </c>
      <c r="P1363" t="s">
        <v>5048</v>
      </c>
      <c r="Q1363" t="s">
        <v>12611</v>
      </c>
      <c r="R1363" t="s">
        <v>12612</v>
      </c>
    </row>
    <row r="1364" spans="1:18" ht="15.6" x14ac:dyDescent="0.3">
      <c r="A1364" t="s">
        <v>5049</v>
      </c>
      <c r="B1364" t="s">
        <v>5050</v>
      </c>
      <c r="D1364" t="s">
        <v>5051</v>
      </c>
      <c r="E1364">
        <v>899</v>
      </c>
      <c r="F1364" s="2">
        <v>1999</v>
      </c>
      <c r="G1364" s="1">
        <v>0.55000000000000004</v>
      </c>
      <c r="H1364">
        <v>4</v>
      </c>
      <c r="J1364" s="4">
        <v>832</v>
      </c>
      <c r="K1364" t="s">
        <v>12613</v>
      </c>
      <c r="L1364" t="s">
        <v>12614</v>
      </c>
      <c r="M1364" t="s">
        <v>12615</v>
      </c>
      <c r="N1364" t="s">
        <v>12616</v>
      </c>
      <c r="O1364" t="s">
        <v>5052</v>
      </c>
      <c r="P1364" t="s">
        <v>5053</v>
      </c>
      <c r="Q1364" t="s">
        <v>12617</v>
      </c>
      <c r="R1364" t="s">
        <v>12618</v>
      </c>
    </row>
    <row r="1365" spans="1:18" ht="15.6" x14ac:dyDescent="0.3">
      <c r="A1365" t="s">
        <v>5054</v>
      </c>
      <c r="B1365" t="s">
        <v>5055</v>
      </c>
      <c r="D1365" t="s">
        <v>3639</v>
      </c>
      <c r="E1365" s="2">
        <v>1090</v>
      </c>
      <c r="F1365" s="2">
        <v>2999</v>
      </c>
      <c r="G1365" s="1">
        <v>0.64</v>
      </c>
      <c r="H1365">
        <v>3.5</v>
      </c>
      <c r="J1365" s="4">
        <v>57</v>
      </c>
      <c r="K1365" t="s">
        <v>12619</v>
      </c>
      <c r="L1365" t="s">
        <v>12620</v>
      </c>
      <c r="M1365" t="s">
        <v>12621</v>
      </c>
      <c r="N1365" t="s">
        <v>12622</v>
      </c>
      <c r="O1365" t="s">
        <v>5056</v>
      </c>
      <c r="P1365" t="s">
        <v>5057</v>
      </c>
      <c r="Q1365" t="s">
        <v>12623</v>
      </c>
      <c r="R1365" t="s">
        <v>12624</v>
      </c>
    </row>
    <row r="1366" spans="1:18" ht="15.6" x14ac:dyDescent="0.3">
      <c r="A1366" t="s">
        <v>5058</v>
      </c>
      <c r="B1366" t="s">
        <v>5059</v>
      </c>
      <c r="D1366" t="s">
        <v>3649</v>
      </c>
      <c r="E1366">
        <v>295</v>
      </c>
      <c r="F1366">
        <v>599</v>
      </c>
      <c r="G1366" s="1">
        <v>0.51</v>
      </c>
      <c r="H1366">
        <v>4</v>
      </c>
      <c r="J1366" s="4">
        <v>1644</v>
      </c>
      <c r="K1366" t="s">
        <v>12625</v>
      </c>
      <c r="L1366" t="s">
        <v>12626</v>
      </c>
      <c r="M1366" t="s">
        <v>12627</v>
      </c>
      <c r="N1366" t="s">
        <v>12628</v>
      </c>
      <c r="O1366" t="s">
        <v>5060</v>
      </c>
      <c r="P1366" t="s">
        <v>5061</v>
      </c>
      <c r="Q1366" t="s">
        <v>12629</v>
      </c>
      <c r="R1366" t="s">
        <v>12630</v>
      </c>
    </row>
    <row r="1367" spans="1:18" ht="15.6" x14ac:dyDescent="0.3">
      <c r="A1367" t="s">
        <v>5062</v>
      </c>
      <c r="B1367" t="s">
        <v>5063</v>
      </c>
      <c r="D1367" t="s">
        <v>3725</v>
      </c>
      <c r="E1367">
        <v>479</v>
      </c>
      <c r="F1367" s="2">
        <v>1999</v>
      </c>
      <c r="G1367" s="1">
        <v>0.76</v>
      </c>
      <c r="H1367">
        <v>3.4</v>
      </c>
      <c r="J1367" s="4">
        <v>1066</v>
      </c>
      <c r="K1367" t="s">
        <v>12631</v>
      </c>
      <c r="L1367" t="s">
        <v>12632</v>
      </c>
      <c r="M1367" t="s">
        <v>12633</v>
      </c>
      <c r="N1367" t="s">
        <v>12634</v>
      </c>
      <c r="O1367" t="s">
        <v>5064</v>
      </c>
      <c r="P1367" t="s">
        <v>5065</v>
      </c>
      <c r="Q1367" t="s">
        <v>12635</v>
      </c>
      <c r="R1367" t="s">
        <v>12636</v>
      </c>
    </row>
    <row r="1368" spans="1:18" ht="15.6" x14ac:dyDescent="0.3">
      <c r="A1368" t="s">
        <v>5066</v>
      </c>
      <c r="B1368" t="s">
        <v>5067</v>
      </c>
      <c r="D1368" t="s">
        <v>3707</v>
      </c>
      <c r="E1368" s="2">
        <v>2949</v>
      </c>
      <c r="F1368" s="2">
        <v>4849</v>
      </c>
      <c r="G1368" s="1">
        <v>0.39</v>
      </c>
      <c r="H1368">
        <v>4.2</v>
      </c>
      <c r="J1368" s="4">
        <v>7968</v>
      </c>
      <c r="K1368" t="s">
        <v>12637</v>
      </c>
      <c r="L1368" t="s">
        <v>12638</v>
      </c>
      <c r="M1368" t="s">
        <v>12639</v>
      </c>
      <c r="N1368" t="s">
        <v>12640</v>
      </c>
      <c r="O1368" t="s">
        <v>5068</v>
      </c>
      <c r="P1368" t="s">
        <v>5069</v>
      </c>
      <c r="Q1368" t="s">
        <v>12641</v>
      </c>
      <c r="R1368" t="s">
        <v>12642</v>
      </c>
    </row>
    <row r="1369" spans="1:18" ht="15.6" x14ac:dyDescent="0.3">
      <c r="A1369" t="s">
        <v>5070</v>
      </c>
      <c r="B1369" t="s">
        <v>5071</v>
      </c>
      <c r="D1369" t="s">
        <v>3759</v>
      </c>
      <c r="E1369">
        <v>335</v>
      </c>
      <c r="F1369">
        <v>510</v>
      </c>
      <c r="G1369" s="1">
        <v>0.34</v>
      </c>
      <c r="H1369">
        <v>3.8</v>
      </c>
      <c r="J1369" s="4">
        <v>3195</v>
      </c>
      <c r="K1369" t="s">
        <v>12643</v>
      </c>
      <c r="L1369" t="s">
        <v>12644</v>
      </c>
      <c r="M1369" t="s">
        <v>12645</v>
      </c>
      <c r="N1369" t="s">
        <v>12646</v>
      </c>
      <c r="O1369" t="s">
        <v>5072</v>
      </c>
      <c r="P1369" t="s">
        <v>5073</v>
      </c>
      <c r="Q1369" t="s">
        <v>12647</v>
      </c>
      <c r="R1369" t="s">
        <v>12648</v>
      </c>
    </row>
    <row r="1370" spans="1:18" ht="15.6" x14ac:dyDescent="0.3">
      <c r="A1370" t="s">
        <v>5074</v>
      </c>
      <c r="B1370" t="s">
        <v>5075</v>
      </c>
      <c r="D1370" t="s">
        <v>4078</v>
      </c>
      <c r="E1370">
        <v>293</v>
      </c>
      <c r="F1370">
        <v>499</v>
      </c>
      <c r="G1370" s="1">
        <v>0.41</v>
      </c>
      <c r="H1370">
        <v>4.0999999999999996</v>
      </c>
      <c r="J1370" s="4">
        <v>1456</v>
      </c>
      <c r="K1370" t="s">
        <v>12649</v>
      </c>
      <c r="L1370" t="s">
        <v>12650</v>
      </c>
      <c r="M1370" t="s">
        <v>12651</v>
      </c>
      <c r="N1370" t="s">
        <v>12652</v>
      </c>
      <c r="O1370" t="s">
        <v>5076</v>
      </c>
      <c r="P1370" t="s">
        <v>5077</v>
      </c>
      <c r="Q1370" t="s">
        <v>12653</v>
      </c>
      <c r="R1370" t="s">
        <v>12654</v>
      </c>
    </row>
    <row r="1371" spans="1:18" ht="15.6" x14ac:dyDescent="0.3">
      <c r="A1371" t="s">
        <v>5078</v>
      </c>
      <c r="B1371" t="s">
        <v>5079</v>
      </c>
      <c r="D1371" t="s">
        <v>5080</v>
      </c>
      <c r="E1371">
        <v>599</v>
      </c>
      <c r="F1371" s="2">
        <v>1299</v>
      </c>
      <c r="G1371" s="1">
        <v>0.54</v>
      </c>
      <c r="H1371">
        <v>4.2</v>
      </c>
      <c r="J1371" s="4">
        <v>590</v>
      </c>
      <c r="K1371" t="s">
        <v>12655</v>
      </c>
      <c r="L1371" t="s">
        <v>12656</v>
      </c>
      <c r="M1371" t="s">
        <v>12657</v>
      </c>
      <c r="N1371" t="s">
        <v>12658</v>
      </c>
      <c r="O1371" t="s">
        <v>5081</v>
      </c>
      <c r="P1371" t="s">
        <v>5082</v>
      </c>
      <c r="Q1371" t="s">
        <v>12659</v>
      </c>
      <c r="R1371" t="s">
        <v>12660</v>
      </c>
    </row>
    <row r="1372" spans="1:18" ht="15.6" x14ac:dyDescent="0.3">
      <c r="A1372" t="s">
        <v>5083</v>
      </c>
      <c r="B1372" t="s">
        <v>5084</v>
      </c>
      <c r="D1372" t="s">
        <v>4087</v>
      </c>
      <c r="E1372">
        <v>499</v>
      </c>
      <c r="F1372">
        <v>999</v>
      </c>
      <c r="G1372" s="1">
        <v>0.5</v>
      </c>
      <c r="H1372">
        <v>4.3</v>
      </c>
      <c r="J1372" s="4">
        <v>1436</v>
      </c>
      <c r="K1372" t="s">
        <v>12661</v>
      </c>
      <c r="L1372" t="s">
        <v>12662</v>
      </c>
      <c r="M1372" t="s">
        <v>12663</v>
      </c>
      <c r="N1372" t="s">
        <v>12664</v>
      </c>
      <c r="O1372" t="s">
        <v>5085</v>
      </c>
      <c r="P1372" t="s">
        <v>5086</v>
      </c>
      <c r="Q1372" t="s">
        <v>12665</v>
      </c>
      <c r="R1372" t="s">
        <v>12666</v>
      </c>
    </row>
    <row r="1373" spans="1:18" ht="15.6" x14ac:dyDescent="0.3">
      <c r="A1373" t="s">
        <v>5087</v>
      </c>
      <c r="B1373" t="s">
        <v>5088</v>
      </c>
      <c r="D1373" t="s">
        <v>3697</v>
      </c>
      <c r="E1373">
        <v>849</v>
      </c>
      <c r="F1373" s="2">
        <v>1190</v>
      </c>
      <c r="G1373" s="1">
        <v>0.28999999999999998</v>
      </c>
      <c r="H1373">
        <v>4.2</v>
      </c>
      <c r="J1373" s="4">
        <v>4184</v>
      </c>
      <c r="K1373" t="s">
        <v>12667</v>
      </c>
      <c r="L1373" t="s">
        <v>12668</v>
      </c>
      <c r="M1373" t="s">
        <v>12669</v>
      </c>
      <c r="N1373" t="s">
        <v>12670</v>
      </c>
      <c r="O1373" t="s">
        <v>5089</v>
      </c>
      <c r="P1373" t="s">
        <v>5090</v>
      </c>
      <c r="Q1373" t="s">
        <v>12671</v>
      </c>
      <c r="R1373" t="s">
        <v>12672</v>
      </c>
    </row>
    <row r="1374" spans="1:18" ht="15.6" x14ac:dyDescent="0.3">
      <c r="A1374" t="s">
        <v>5091</v>
      </c>
      <c r="B1374" t="s">
        <v>5092</v>
      </c>
      <c r="D1374" t="s">
        <v>4078</v>
      </c>
      <c r="E1374">
        <v>249</v>
      </c>
      <c r="F1374">
        <v>400</v>
      </c>
      <c r="G1374" s="1">
        <v>0.38</v>
      </c>
      <c r="H1374">
        <v>4.0999999999999996</v>
      </c>
      <c r="J1374" s="4">
        <v>693</v>
      </c>
      <c r="K1374" t="s">
        <v>12673</v>
      </c>
      <c r="L1374" t="s">
        <v>12674</v>
      </c>
      <c r="M1374" t="s">
        <v>12675</v>
      </c>
      <c r="N1374" t="s">
        <v>12676</v>
      </c>
      <c r="O1374" t="s">
        <v>5093</v>
      </c>
      <c r="P1374" t="s">
        <v>5094</v>
      </c>
      <c r="Q1374" t="s">
        <v>12677</v>
      </c>
      <c r="R1374" t="s">
        <v>12678</v>
      </c>
    </row>
    <row r="1375" spans="1:18" ht="15.6" x14ac:dyDescent="0.3">
      <c r="A1375" t="s">
        <v>5095</v>
      </c>
      <c r="B1375" t="s">
        <v>5096</v>
      </c>
      <c r="D1375" t="s">
        <v>4087</v>
      </c>
      <c r="E1375">
        <v>185</v>
      </c>
      <c r="F1375">
        <v>599</v>
      </c>
      <c r="G1375" s="1">
        <v>0.69</v>
      </c>
      <c r="H1375">
        <v>3.9</v>
      </c>
      <c r="J1375" s="4">
        <v>1306</v>
      </c>
      <c r="K1375" t="s">
        <v>12679</v>
      </c>
      <c r="L1375" t="s">
        <v>12680</v>
      </c>
      <c r="M1375" t="s">
        <v>12681</v>
      </c>
      <c r="N1375" t="s">
        <v>12682</v>
      </c>
      <c r="O1375" t="s">
        <v>5097</v>
      </c>
      <c r="P1375" t="s">
        <v>5098</v>
      </c>
      <c r="Q1375" t="s">
        <v>12683</v>
      </c>
      <c r="R1375" t="s">
        <v>12684</v>
      </c>
    </row>
    <row r="1376" spans="1:18" ht="15.6" x14ac:dyDescent="0.3">
      <c r="A1376" t="s">
        <v>5099</v>
      </c>
      <c r="B1376" t="s">
        <v>5100</v>
      </c>
      <c r="D1376" t="s">
        <v>3639</v>
      </c>
      <c r="E1376">
        <v>778</v>
      </c>
      <c r="F1376">
        <v>999</v>
      </c>
      <c r="G1376" s="1">
        <v>0.22</v>
      </c>
      <c r="H1376">
        <v>3.3</v>
      </c>
      <c r="J1376" s="4">
        <v>8</v>
      </c>
      <c r="K1376" t="s">
        <v>12685</v>
      </c>
      <c r="L1376" t="s">
        <v>12686</v>
      </c>
      <c r="M1376" t="s">
        <v>12687</v>
      </c>
      <c r="N1376" t="s">
        <v>12688</v>
      </c>
      <c r="O1376" t="s">
        <v>5101</v>
      </c>
      <c r="P1376" t="s">
        <v>5102</v>
      </c>
      <c r="Q1376" t="s">
        <v>12689</v>
      </c>
      <c r="R1376" t="s">
        <v>12690</v>
      </c>
    </row>
    <row r="1377" spans="1:18" ht="15.6" x14ac:dyDescent="0.3">
      <c r="A1377" t="s">
        <v>5103</v>
      </c>
      <c r="B1377" t="s">
        <v>5104</v>
      </c>
      <c r="D1377" t="s">
        <v>5105</v>
      </c>
      <c r="E1377">
        <v>279</v>
      </c>
      <c r="F1377">
        <v>699</v>
      </c>
      <c r="G1377" s="1">
        <v>0.6</v>
      </c>
      <c r="H1377">
        <v>4.3</v>
      </c>
      <c r="J1377" s="4">
        <v>2326</v>
      </c>
      <c r="K1377" t="s">
        <v>12691</v>
      </c>
      <c r="L1377" t="s">
        <v>12692</v>
      </c>
      <c r="M1377" t="s">
        <v>12693</v>
      </c>
      <c r="N1377" t="s">
        <v>12694</v>
      </c>
      <c r="O1377" t="s">
        <v>5106</v>
      </c>
      <c r="P1377" t="s">
        <v>5107</v>
      </c>
      <c r="Q1377" t="s">
        <v>12695</v>
      </c>
      <c r="R1377" t="s">
        <v>12696</v>
      </c>
    </row>
    <row r="1378" spans="1:18" ht="15.6" x14ac:dyDescent="0.3">
      <c r="A1378" t="s">
        <v>5108</v>
      </c>
      <c r="B1378" t="s">
        <v>5109</v>
      </c>
      <c r="D1378" t="s">
        <v>4087</v>
      </c>
      <c r="E1378">
        <v>215</v>
      </c>
      <c r="F1378" s="2">
        <v>1499</v>
      </c>
      <c r="G1378" s="1">
        <v>0.86</v>
      </c>
      <c r="H1378">
        <v>3.9</v>
      </c>
      <c r="J1378" s="4">
        <v>1004</v>
      </c>
      <c r="K1378" t="s">
        <v>12697</v>
      </c>
      <c r="L1378" t="s">
        <v>12698</v>
      </c>
      <c r="M1378" t="s">
        <v>12699</v>
      </c>
      <c r="N1378" t="s">
        <v>12700</v>
      </c>
      <c r="O1378" t="s">
        <v>5110</v>
      </c>
      <c r="P1378" t="s">
        <v>5111</v>
      </c>
      <c r="Q1378" t="s">
        <v>12701</v>
      </c>
      <c r="R1378" t="s">
        <v>12702</v>
      </c>
    </row>
    <row r="1379" spans="1:18" ht="15.6" x14ac:dyDescent="0.3">
      <c r="A1379" t="s">
        <v>5112</v>
      </c>
      <c r="B1379" t="s">
        <v>5113</v>
      </c>
      <c r="D1379" t="s">
        <v>3697</v>
      </c>
      <c r="E1379">
        <v>889</v>
      </c>
      <c r="F1379" s="2">
        <v>1295</v>
      </c>
      <c r="G1379" s="1">
        <v>0.31</v>
      </c>
      <c r="H1379">
        <v>4.3</v>
      </c>
      <c r="J1379" s="4">
        <v>6400</v>
      </c>
      <c r="K1379" t="s">
        <v>12703</v>
      </c>
      <c r="L1379" t="s">
        <v>12704</v>
      </c>
      <c r="M1379" t="s">
        <v>12705</v>
      </c>
      <c r="N1379" t="s">
        <v>12706</v>
      </c>
      <c r="O1379" t="s">
        <v>5114</v>
      </c>
      <c r="P1379" t="s">
        <v>5115</v>
      </c>
      <c r="Q1379" t="s">
        <v>12707</v>
      </c>
      <c r="R1379" t="s">
        <v>12708</v>
      </c>
    </row>
    <row r="1380" spans="1:18" ht="15.6" x14ac:dyDescent="0.3">
      <c r="A1380" t="s">
        <v>5116</v>
      </c>
      <c r="B1380" t="s">
        <v>5117</v>
      </c>
      <c r="D1380" t="s">
        <v>3707</v>
      </c>
      <c r="E1380" s="2">
        <v>1449</v>
      </c>
      <c r="F1380" s="2">
        <v>4999</v>
      </c>
      <c r="G1380" s="1">
        <v>0.71</v>
      </c>
      <c r="H1380">
        <v>3.6</v>
      </c>
      <c r="J1380" s="4">
        <v>63</v>
      </c>
      <c r="K1380" t="s">
        <v>12709</v>
      </c>
      <c r="L1380" t="s">
        <v>12710</v>
      </c>
      <c r="M1380" t="s">
        <v>12711</v>
      </c>
      <c r="N1380" t="s">
        <v>12712</v>
      </c>
      <c r="O1380" t="s">
        <v>5118</v>
      </c>
      <c r="P1380" t="s">
        <v>5119</v>
      </c>
      <c r="Q1380" t="s">
        <v>12713</v>
      </c>
      <c r="R1380" t="s">
        <v>12714</v>
      </c>
    </row>
    <row r="1381" spans="1:18" ht="15.6" x14ac:dyDescent="0.3">
      <c r="A1381" t="s">
        <v>5120</v>
      </c>
      <c r="B1381" t="s">
        <v>5121</v>
      </c>
      <c r="D1381" t="s">
        <v>3707</v>
      </c>
      <c r="E1381" s="2">
        <v>1190</v>
      </c>
      <c r="F1381" s="2">
        <v>2550</v>
      </c>
      <c r="G1381" s="1">
        <v>0.53</v>
      </c>
      <c r="H1381">
        <v>3.8</v>
      </c>
      <c r="J1381" s="4">
        <v>1181</v>
      </c>
      <c r="K1381" t="s">
        <v>12715</v>
      </c>
      <c r="L1381" t="s">
        <v>12716</v>
      </c>
      <c r="M1381" t="s">
        <v>12717</v>
      </c>
      <c r="N1381" t="s">
        <v>12718</v>
      </c>
      <c r="O1381" t="s">
        <v>5122</v>
      </c>
      <c r="P1381" t="s">
        <v>5123</v>
      </c>
      <c r="Q1381" t="s">
        <v>12719</v>
      </c>
      <c r="R1381" t="s">
        <v>12720</v>
      </c>
    </row>
    <row r="1382" spans="1:18" ht="15.6" x14ac:dyDescent="0.3">
      <c r="A1382" t="s">
        <v>5124</v>
      </c>
      <c r="B1382" t="s">
        <v>5125</v>
      </c>
      <c r="D1382" t="s">
        <v>4278</v>
      </c>
      <c r="E1382" s="2">
        <v>1799</v>
      </c>
      <c r="F1382" s="2">
        <v>1950</v>
      </c>
      <c r="G1382" s="1">
        <v>0.08</v>
      </c>
      <c r="H1382">
        <v>3.9</v>
      </c>
      <c r="J1382" s="4">
        <v>1888</v>
      </c>
      <c r="K1382" t="s">
        <v>12721</v>
      </c>
      <c r="L1382" t="s">
        <v>12722</v>
      </c>
      <c r="M1382" t="s">
        <v>12723</v>
      </c>
      <c r="N1382" t="s">
        <v>12724</v>
      </c>
      <c r="O1382" t="s">
        <v>5126</v>
      </c>
      <c r="P1382" t="s">
        <v>5127</v>
      </c>
      <c r="Q1382" t="s">
        <v>12725</v>
      </c>
      <c r="R1382" t="s">
        <v>12726</v>
      </c>
    </row>
    <row r="1383" spans="1:18" ht="15.6" x14ac:dyDescent="0.3">
      <c r="A1383" t="s">
        <v>5128</v>
      </c>
      <c r="B1383" t="s">
        <v>5129</v>
      </c>
      <c r="D1383" t="s">
        <v>3702</v>
      </c>
      <c r="E1383" s="2">
        <v>6120</v>
      </c>
      <c r="F1383" s="2">
        <v>8478</v>
      </c>
      <c r="G1383" s="1">
        <v>0.28000000000000003</v>
      </c>
      <c r="H1383">
        <v>4.5999999999999996</v>
      </c>
      <c r="J1383" s="4">
        <v>6550</v>
      </c>
      <c r="K1383" t="s">
        <v>12727</v>
      </c>
      <c r="L1383" t="s">
        <v>12728</v>
      </c>
      <c r="M1383" t="s">
        <v>12729</v>
      </c>
      <c r="N1383" t="s">
        <v>12730</v>
      </c>
      <c r="O1383" t="s">
        <v>5130</v>
      </c>
      <c r="P1383" t="s">
        <v>5131</v>
      </c>
      <c r="Q1383" t="s">
        <v>12731</v>
      </c>
      <c r="R1383" t="s">
        <v>12732</v>
      </c>
    </row>
    <row r="1384" spans="1:18" ht="15.6" x14ac:dyDescent="0.3">
      <c r="A1384" t="s">
        <v>5132</v>
      </c>
      <c r="B1384" t="s">
        <v>5133</v>
      </c>
      <c r="D1384" t="s">
        <v>3702</v>
      </c>
      <c r="E1384" s="2">
        <v>1799</v>
      </c>
      <c r="F1384" s="2">
        <v>3299</v>
      </c>
      <c r="G1384" s="1">
        <v>0.45</v>
      </c>
      <c r="H1384">
        <v>3.8</v>
      </c>
      <c r="J1384" s="4">
        <v>1846</v>
      </c>
      <c r="K1384" t="s">
        <v>12733</v>
      </c>
      <c r="L1384" t="s">
        <v>12734</v>
      </c>
      <c r="M1384" t="s">
        <v>12735</v>
      </c>
      <c r="N1384" t="s">
        <v>12736</v>
      </c>
      <c r="O1384" t="s">
        <v>5134</v>
      </c>
      <c r="P1384" t="s">
        <v>5135</v>
      </c>
      <c r="Q1384" t="s">
        <v>12737</v>
      </c>
      <c r="R1384" t="s">
        <v>12738</v>
      </c>
    </row>
    <row r="1385" spans="1:18" ht="15.6" x14ac:dyDescent="0.3">
      <c r="A1385" t="s">
        <v>5136</v>
      </c>
      <c r="B1385" t="s">
        <v>5137</v>
      </c>
      <c r="D1385" t="s">
        <v>3702</v>
      </c>
      <c r="E1385" s="2">
        <v>2199</v>
      </c>
      <c r="F1385" s="2">
        <v>3895</v>
      </c>
      <c r="G1385" s="1">
        <v>0.44</v>
      </c>
      <c r="H1385">
        <v>3.9</v>
      </c>
      <c r="J1385" s="4">
        <v>1085</v>
      </c>
      <c r="K1385" t="s">
        <v>12739</v>
      </c>
      <c r="L1385" t="s">
        <v>12740</v>
      </c>
      <c r="M1385" t="s">
        <v>12741</v>
      </c>
      <c r="N1385" t="s">
        <v>12742</v>
      </c>
      <c r="O1385" t="s">
        <v>5138</v>
      </c>
      <c r="P1385" t="s">
        <v>5139</v>
      </c>
      <c r="Q1385" t="s">
        <v>12743</v>
      </c>
      <c r="R1385" t="s">
        <v>12744</v>
      </c>
    </row>
    <row r="1386" spans="1:18" ht="15.6" x14ac:dyDescent="0.3">
      <c r="A1386" t="s">
        <v>5140</v>
      </c>
      <c r="B1386" t="s">
        <v>5141</v>
      </c>
      <c r="D1386" t="s">
        <v>4113</v>
      </c>
      <c r="E1386" s="2">
        <v>3685</v>
      </c>
      <c r="F1386" s="2">
        <v>5495</v>
      </c>
      <c r="G1386" s="1">
        <v>0.33</v>
      </c>
      <c r="H1386">
        <v>4.0999999999999996</v>
      </c>
      <c r="J1386" s="4">
        <v>290</v>
      </c>
      <c r="K1386" t="s">
        <v>12745</v>
      </c>
      <c r="L1386" t="s">
        <v>12746</v>
      </c>
      <c r="M1386" t="s">
        <v>12747</v>
      </c>
      <c r="N1386" t="s">
        <v>12748</v>
      </c>
      <c r="O1386" t="s">
        <v>5142</v>
      </c>
      <c r="P1386" t="s">
        <v>5143</v>
      </c>
      <c r="Q1386" t="s">
        <v>12749</v>
      </c>
      <c r="R1386" t="s">
        <v>12750</v>
      </c>
    </row>
    <row r="1387" spans="1:18" ht="15.6" x14ac:dyDescent="0.3">
      <c r="A1387" t="s">
        <v>5144</v>
      </c>
      <c r="B1387" t="s">
        <v>5145</v>
      </c>
      <c r="D1387" t="s">
        <v>3799</v>
      </c>
      <c r="E1387">
        <v>649</v>
      </c>
      <c r="F1387">
        <v>999</v>
      </c>
      <c r="G1387" s="1">
        <v>0.35</v>
      </c>
      <c r="H1387">
        <v>3.6</v>
      </c>
      <c r="J1387" s="4">
        <v>4</v>
      </c>
      <c r="K1387" t="s">
        <v>12751</v>
      </c>
      <c r="L1387" t="s">
        <v>12752</v>
      </c>
      <c r="M1387" t="s">
        <v>12753</v>
      </c>
      <c r="N1387" t="s">
        <v>12754</v>
      </c>
      <c r="O1387" t="s">
        <v>5146</v>
      </c>
      <c r="P1387" t="s">
        <v>5147</v>
      </c>
      <c r="Q1387" t="s">
        <v>12755</v>
      </c>
      <c r="R1387" t="s">
        <v>12756</v>
      </c>
    </row>
    <row r="1388" spans="1:18" ht="15.6" x14ac:dyDescent="0.3">
      <c r="A1388" t="s">
        <v>5148</v>
      </c>
      <c r="B1388" t="s">
        <v>5149</v>
      </c>
      <c r="D1388" t="s">
        <v>4412</v>
      </c>
      <c r="E1388" s="2">
        <v>8599</v>
      </c>
      <c r="F1388" s="2">
        <v>8995</v>
      </c>
      <c r="G1388" s="1">
        <v>0.04</v>
      </c>
      <c r="H1388">
        <v>4.4000000000000004</v>
      </c>
      <c r="J1388" s="4">
        <v>9734</v>
      </c>
      <c r="K1388" t="s">
        <v>12757</v>
      </c>
      <c r="L1388" t="s">
        <v>12758</v>
      </c>
      <c r="M1388" t="s">
        <v>12759</v>
      </c>
      <c r="N1388" t="s">
        <v>12760</v>
      </c>
      <c r="O1388" t="s">
        <v>5150</v>
      </c>
      <c r="P1388" t="s">
        <v>5151</v>
      </c>
      <c r="Q1388" t="s">
        <v>12761</v>
      </c>
      <c r="R1388" t="s">
        <v>12762</v>
      </c>
    </row>
    <row r="1389" spans="1:18" ht="15.6" x14ac:dyDescent="0.3">
      <c r="A1389" t="s">
        <v>5152</v>
      </c>
      <c r="B1389" t="s">
        <v>5153</v>
      </c>
      <c r="D1389" t="s">
        <v>3697</v>
      </c>
      <c r="E1389" s="2">
        <v>1110</v>
      </c>
      <c r="F1389" s="2">
        <v>1599</v>
      </c>
      <c r="G1389" s="1">
        <v>0.31</v>
      </c>
      <c r="H1389">
        <v>4.3</v>
      </c>
      <c r="J1389" s="4">
        <v>4022</v>
      </c>
      <c r="K1389" t="s">
        <v>12763</v>
      </c>
      <c r="L1389" t="s">
        <v>12764</v>
      </c>
      <c r="M1389" t="s">
        <v>12765</v>
      </c>
      <c r="N1389" t="s">
        <v>12766</v>
      </c>
      <c r="O1389" t="s">
        <v>5154</v>
      </c>
      <c r="P1389" t="s">
        <v>5155</v>
      </c>
      <c r="Q1389" t="s">
        <v>12767</v>
      </c>
      <c r="R1389" t="s">
        <v>12768</v>
      </c>
    </row>
    <row r="1390" spans="1:18" ht="15.6" x14ac:dyDescent="0.3">
      <c r="A1390" t="s">
        <v>5156</v>
      </c>
      <c r="B1390" t="s">
        <v>5157</v>
      </c>
      <c r="D1390" t="s">
        <v>3707</v>
      </c>
      <c r="E1390" s="2">
        <v>1499</v>
      </c>
      <c r="F1390" s="2">
        <v>3500</v>
      </c>
      <c r="G1390" s="1">
        <v>0.56999999999999995</v>
      </c>
      <c r="H1390">
        <v>4.7</v>
      </c>
      <c r="J1390" s="4">
        <v>2591</v>
      </c>
      <c r="K1390" t="s">
        <v>12769</v>
      </c>
      <c r="L1390" t="s">
        <v>12770</v>
      </c>
      <c r="M1390" t="s">
        <v>12771</v>
      </c>
      <c r="N1390" t="s">
        <v>12772</v>
      </c>
      <c r="O1390" t="s">
        <v>5158</v>
      </c>
      <c r="P1390" t="s">
        <v>5159</v>
      </c>
      <c r="Q1390" t="s">
        <v>12773</v>
      </c>
      <c r="R1390" t="s">
        <v>12774</v>
      </c>
    </row>
    <row r="1391" spans="1:18" ht="15.6" x14ac:dyDescent="0.3">
      <c r="A1391" t="s">
        <v>5160</v>
      </c>
      <c r="B1391" t="s">
        <v>5161</v>
      </c>
      <c r="D1391" t="s">
        <v>3649</v>
      </c>
      <c r="E1391">
        <v>759</v>
      </c>
      <c r="F1391" s="2">
        <v>1999</v>
      </c>
      <c r="G1391" s="1">
        <v>0.62</v>
      </c>
      <c r="H1391">
        <v>4.3</v>
      </c>
      <c r="J1391" s="4">
        <v>532</v>
      </c>
      <c r="K1391" t="s">
        <v>12775</v>
      </c>
      <c r="L1391" t="s">
        <v>12776</v>
      </c>
      <c r="M1391" t="s">
        <v>12777</v>
      </c>
      <c r="N1391" t="s">
        <v>12778</v>
      </c>
      <c r="O1391" t="s">
        <v>5162</v>
      </c>
      <c r="P1391" t="s">
        <v>5163</v>
      </c>
      <c r="Q1391" t="s">
        <v>12779</v>
      </c>
      <c r="R1391" t="s">
        <v>12780</v>
      </c>
    </row>
    <row r="1392" spans="1:18" ht="15.6" x14ac:dyDescent="0.3">
      <c r="A1392" t="s">
        <v>5164</v>
      </c>
      <c r="B1392" t="s">
        <v>5165</v>
      </c>
      <c r="D1392" t="s">
        <v>3812</v>
      </c>
      <c r="E1392" s="2">
        <v>2669</v>
      </c>
      <c r="F1392" s="2">
        <v>3199</v>
      </c>
      <c r="G1392" s="1">
        <v>0.17</v>
      </c>
      <c r="H1392">
        <v>3.9</v>
      </c>
      <c r="J1392" s="4">
        <v>260</v>
      </c>
      <c r="K1392" t="s">
        <v>12781</v>
      </c>
      <c r="L1392" t="s">
        <v>12782</v>
      </c>
      <c r="M1392" t="s">
        <v>12783</v>
      </c>
      <c r="N1392" t="s">
        <v>12784</v>
      </c>
      <c r="O1392" t="s">
        <v>5166</v>
      </c>
      <c r="P1392" t="s">
        <v>5167</v>
      </c>
      <c r="Q1392" t="s">
        <v>12785</v>
      </c>
      <c r="R1392" t="s">
        <v>12786</v>
      </c>
    </row>
    <row r="1393" spans="1:18" ht="15.6" x14ac:dyDescent="0.3">
      <c r="A1393" t="s">
        <v>5168</v>
      </c>
      <c r="B1393" t="s">
        <v>5169</v>
      </c>
      <c r="D1393" t="s">
        <v>3850</v>
      </c>
      <c r="E1393">
        <v>929</v>
      </c>
      <c r="F1393" s="2">
        <v>1300</v>
      </c>
      <c r="G1393" s="1">
        <v>0.28999999999999998</v>
      </c>
      <c r="H1393">
        <v>3.9</v>
      </c>
      <c r="J1393" s="4">
        <v>1672</v>
      </c>
      <c r="K1393" t="s">
        <v>12787</v>
      </c>
      <c r="L1393" t="s">
        <v>12788</v>
      </c>
      <c r="M1393" t="s">
        <v>12789</v>
      </c>
      <c r="N1393" t="s">
        <v>12790</v>
      </c>
      <c r="O1393" t="s">
        <v>5170</v>
      </c>
      <c r="P1393" t="s">
        <v>5171</v>
      </c>
      <c r="Q1393" t="s">
        <v>12791</v>
      </c>
      <c r="R1393" t="s">
        <v>12792</v>
      </c>
    </row>
    <row r="1394" spans="1:18" ht="15.6" x14ac:dyDescent="0.3">
      <c r="A1394" t="s">
        <v>5172</v>
      </c>
      <c r="B1394" t="s">
        <v>5173</v>
      </c>
      <c r="D1394" t="s">
        <v>3777</v>
      </c>
      <c r="E1394">
        <v>199</v>
      </c>
      <c r="F1394">
        <v>399</v>
      </c>
      <c r="G1394" s="1">
        <v>0.5</v>
      </c>
      <c r="H1394">
        <v>3.7</v>
      </c>
      <c r="J1394" s="4">
        <v>7945</v>
      </c>
      <c r="K1394" t="s">
        <v>12793</v>
      </c>
      <c r="L1394" t="s">
        <v>12794</v>
      </c>
      <c r="M1394" t="s">
        <v>12795</v>
      </c>
      <c r="N1394" t="s">
        <v>12796</v>
      </c>
      <c r="O1394" t="s">
        <v>5174</v>
      </c>
      <c r="P1394" t="s">
        <v>5175</v>
      </c>
      <c r="Q1394" t="s">
        <v>12797</v>
      </c>
      <c r="R1394" t="s">
        <v>12798</v>
      </c>
    </row>
    <row r="1395" spans="1:18" ht="15.6" x14ac:dyDescent="0.3">
      <c r="A1395" t="s">
        <v>5176</v>
      </c>
      <c r="B1395" t="s">
        <v>5177</v>
      </c>
      <c r="D1395" t="s">
        <v>3644</v>
      </c>
      <c r="E1395">
        <v>279</v>
      </c>
      <c r="F1395">
        <v>599</v>
      </c>
      <c r="G1395" s="1">
        <v>0.53</v>
      </c>
      <c r="H1395">
        <v>3.5</v>
      </c>
      <c r="J1395" s="4">
        <v>1367</v>
      </c>
      <c r="K1395" t="s">
        <v>12799</v>
      </c>
      <c r="L1395" t="s">
        <v>12800</v>
      </c>
      <c r="M1395" t="s">
        <v>12801</v>
      </c>
      <c r="N1395" t="s">
        <v>12802</v>
      </c>
      <c r="O1395" t="s">
        <v>5178</v>
      </c>
      <c r="P1395" t="s">
        <v>5179</v>
      </c>
      <c r="Q1395" t="s">
        <v>12803</v>
      </c>
      <c r="R1395" t="s">
        <v>12804</v>
      </c>
    </row>
    <row r="1396" spans="1:18" ht="15.6" x14ac:dyDescent="0.3">
      <c r="A1396" t="s">
        <v>5180</v>
      </c>
      <c r="B1396" t="s">
        <v>5181</v>
      </c>
      <c r="D1396" t="s">
        <v>3692</v>
      </c>
      <c r="E1396">
        <v>549</v>
      </c>
      <c r="F1396">
        <v>999</v>
      </c>
      <c r="G1396" s="1">
        <v>0.45</v>
      </c>
      <c r="H1396">
        <v>4</v>
      </c>
      <c r="J1396" s="4">
        <v>1313</v>
      </c>
      <c r="K1396" t="s">
        <v>12805</v>
      </c>
      <c r="L1396" t="s">
        <v>12806</v>
      </c>
      <c r="M1396" t="s">
        <v>12807</v>
      </c>
      <c r="N1396" t="s">
        <v>12808</v>
      </c>
      <c r="O1396" t="s">
        <v>5182</v>
      </c>
      <c r="P1396" t="s">
        <v>5183</v>
      </c>
      <c r="Q1396" t="s">
        <v>12809</v>
      </c>
      <c r="R1396" t="s">
        <v>12810</v>
      </c>
    </row>
    <row r="1397" spans="1:18" ht="15.6" x14ac:dyDescent="0.3">
      <c r="A1397" t="s">
        <v>5184</v>
      </c>
      <c r="B1397" t="s">
        <v>5185</v>
      </c>
      <c r="D1397" t="s">
        <v>4373</v>
      </c>
      <c r="E1397">
        <v>85</v>
      </c>
      <c r="F1397">
        <v>199</v>
      </c>
      <c r="G1397" s="1">
        <v>0.56999999999999995</v>
      </c>
      <c r="H1397">
        <v>4.0999999999999996</v>
      </c>
      <c r="J1397" s="4">
        <v>212</v>
      </c>
      <c r="K1397" t="s">
        <v>12811</v>
      </c>
      <c r="L1397" t="s">
        <v>12812</v>
      </c>
      <c r="M1397" t="s">
        <v>12813</v>
      </c>
      <c r="N1397" t="s">
        <v>12814</v>
      </c>
      <c r="O1397" t="s">
        <v>5186</v>
      </c>
      <c r="P1397" t="s">
        <v>5187</v>
      </c>
      <c r="Q1397" t="s">
        <v>12815</v>
      </c>
      <c r="R1397" t="s">
        <v>12816</v>
      </c>
    </row>
    <row r="1398" spans="1:18" ht="15.6" x14ac:dyDescent="0.3">
      <c r="A1398" t="s">
        <v>5188</v>
      </c>
      <c r="B1398" t="s">
        <v>5189</v>
      </c>
      <c r="D1398" t="s">
        <v>3799</v>
      </c>
      <c r="E1398">
        <v>499</v>
      </c>
      <c r="F1398" s="2">
        <v>1299</v>
      </c>
      <c r="G1398" s="1">
        <v>0.62</v>
      </c>
      <c r="H1398">
        <v>3.9</v>
      </c>
      <c r="J1398" s="4">
        <v>65</v>
      </c>
      <c r="K1398" t="s">
        <v>12817</v>
      </c>
      <c r="L1398" t="s">
        <v>12818</v>
      </c>
      <c r="M1398" t="s">
        <v>12819</v>
      </c>
      <c r="N1398" t="s">
        <v>12820</v>
      </c>
      <c r="O1398" t="s">
        <v>5190</v>
      </c>
      <c r="P1398" t="s">
        <v>5191</v>
      </c>
      <c r="Q1398" t="s">
        <v>12821</v>
      </c>
      <c r="R1398" t="s">
        <v>12822</v>
      </c>
    </row>
    <row r="1399" spans="1:18" ht="15.6" x14ac:dyDescent="0.3">
      <c r="A1399" t="s">
        <v>5192</v>
      </c>
      <c r="B1399" t="s">
        <v>5193</v>
      </c>
      <c r="D1399" t="s">
        <v>3799</v>
      </c>
      <c r="E1399" s="2">
        <v>5865</v>
      </c>
      <c r="F1399" s="2">
        <v>7776</v>
      </c>
      <c r="G1399" s="1">
        <v>0.25</v>
      </c>
      <c r="H1399">
        <v>4.4000000000000004</v>
      </c>
      <c r="J1399" s="4">
        <v>2737</v>
      </c>
      <c r="K1399" t="s">
        <v>12823</v>
      </c>
      <c r="L1399" t="s">
        <v>12824</v>
      </c>
      <c r="M1399" t="s">
        <v>12825</v>
      </c>
      <c r="N1399" t="s">
        <v>12826</v>
      </c>
      <c r="O1399" t="s">
        <v>5194</v>
      </c>
      <c r="P1399" t="s">
        <v>5195</v>
      </c>
      <c r="Q1399" t="s">
        <v>12827</v>
      </c>
      <c r="R1399" t="s">
        <v>12828</v>
      </c>
    </row>
    <row r="1400" spans="1:18" ht="15.6" x14ac:dyDescent="0.3">
      <c r="A1400" t="s">
        <v>5196</v>
      </c>
      <c r="B1400" t="s">
        <v>5197</v>
      </c>
      <c r="D1400" t="s">
        <v>3629</v>
      </c>
      <c r="E1400" s="2">
        <v>1260</v>
      </c>
      <c r="F1400" s="2">
        <v>2299</v>
      </c>
      <c r="G1400" s="1">
        <v>0.45</v>
      </c>
      <c r="H1400">
        <v>4.3</v>
      </c>
      <c r="J1400" s="4">
        <v>55</v>
      </c>
      <c r="K1400" t="s">
        <v>12829</v>
      </c>
      <c r="L1400" t="s">
        <v>12830</v>
      </c>
      <c r="M1400" t="s">
        <v>12831</v>
      </c>
      <c r="N1400" t="s">
        <v>12832</v>
      </c>
      <c r="O1400" t="s">
        <v>5198</v>
      </c>
      <c r="P1400" t="s">
        <v>5199</v>
      </c>
      <c r="Q1400" t="s">
        <v>12833</v>
      </c>
      <c r="R1400" t="s">
        <v>12834</v>
      </c>
    </row>
    <row r="1401" spans="1:18" ht="15.6" x14ac:dyDescent="0.3">
      <c r="A1401" t="s">
        <v>5200</v>
      </c>
      <c r="B1401" t="s">
        <v>5201</v>
      </c>
      <c r="D1401" t="s">
        <v>5202</v>
      </c>
      <c r="E1401" s="2">
        <v>1099</v>
      </c>
      <c r="F1401" s="2">
        <v>1500</v>
      </c>
      <c r="G1401" s="1">
        <v>0.27</v>
      </c>
      <c r="H1401">
        <v>4.5</v>
      </c>
      <c r="J1401" s="4">
        <v>1065</v>
      </c>
      <c r="K1401" t="s">
        <v>12835</v>
      </c>
      <c r="L1401" t="s">
        <v>12836</v>
      </c>
      <c r="M1401" t="s">
        <v>12837</v>
      </c>
      <c r="N1401" t="s">
        <v>12838</v>
      </c>
      <c r="O1401" t="s">
        <v>5203</v>
      </c>
      <c r="P1401" t="s">
        <v>5204</v>
      </c>
      <c r="Q1401" t="s">
        <v>12839</v>
      </c>
      <c r="R1401" t="s">
        <v>12840</v>
      </c>
    </row>
    <row r="1402" spans="1:18" ht="15.6" x14ac:dyDescent="0.3">
      <c r="A1402" t="s">
        <v>5205</v>
      </c>
      <c r="B1402" t="s">
        <v>5206</v>
      </c>
      <c r="D1402" t="s">
        <v>3850</v>
      </c>
      <c r="E1402" s="2">
        <v>1928</v>
      </c>
      <c r="F1402" s="2">
        <v>2590</v>
      </c>
      <c r="G1402" s="1">
        <v>0.26</v>
      </c>
      <c r="H1402">
        <v>4</v>
      </c>
      <c r="J1402" s="4">
        <v>2377</v>
      </c>
      <c r="K1402" t="s">
        <v>12841</v>
      </c>
      <c r="L1402" t="s">
        <v>12842</v>
      </c>
      <c r="M1402" t="s">
        <v>12843</v>
      </c>
      <c r="N1402" t="s">
        <v>12844</v>
      </c>
      <c r="O1402" t="s">
        <v>5207</v>
      </c>
      <c r="P1402" t="s">
        <v>5208</v>
      </c>
      <c r="Q1402" t="s">
        <v>12845</v>
      </c>
      <c r="R1402" t="s">
        <v>12846</v>
      </c>
    </row>
    <row r="1403" spans="1:18" ht="15.6" x14ac:dyDescent="0.3">
      <c r="A1403" t="s">
        <v>5209</v>
      </c>
      <c r="B1403" t="s">
        <v>5210</v>
      </c>
      <c r="D1403" t="s">
        <v>3730</v>
      </c>
      <c r="E1403" s="2">
        <v>3249</v>
      </c>
      <c r="F1403" s="2">
        <v>6299</v>
      </c>
      <c r="G1403" s="1">
        <v>0.48</v>
      </c>
      <c r="H1403">
        <v>3.9</v>
      </c>
      <c r="J1403" s="4">
        <v>2569</v>
      </c>
      <c r="K1403" t="s">
        <v>12847</v>
      </c>
      <c r="L1403" t="s">
        <v>12848</v>
      </c>
      <c r="M1403" t="s">
        <v>12849</v>
      </c>
      <c r="N1403" t="s">
        <v>12850</v>
      </c>
      <c r="O1403" t="s">
        <v>5211</v>
      </c>
      <c r="P1403" t="s">
        <v>5212</v>
      </c>
      <c r="Q1403" t="s">
        <v>12851</v>
      </c>
      <c r="R1403" t="s">
        <v>12852</v>
      </c>
    </row>
    <row r="1404" spans="1:18" ht="15.6" x14ac:dyDescent="0.3">
      <c r="A1404" t="s">
        <v>5213</v>
      </c>
      <c r="B1404" t="s">
        <v>5214</v>
      </c>
      <c r="D1404" t="s">
        <v>3850</v>
      </c>
      <c r="E1404" s="2">
        <v>1199</v>
      </c>
      <c r="F1404" s="2">
        <v>1795</v>
      </c>
      <c r="G1404" s="1">
        <v>0.33</v>
      </c>
      <c r="H1404">
        <v>4.2</v>
      </c>
      <c r="J1404" s="4">
        <v>5967</v>
      </c>
      <c r="K1404" t="s">
        <v>12853</v>
      </c>
      <c r="L1404" t="s">
        <v>12854</v>
      </c>
      <c r="M1404" t="s">
        <v>12855</v>
      </c>
      <c r="N1404" t="s">
        <v>12856</v>
      </c>
      <c r="O1404" t="s">
        <v>5215</v>
      </c>
      <c r="P1404" t="s">
        <v>5216</v>
      </c>
      <c r="Q1404" t="s">
        <v>12857</v>
      </c>
      <c r="R1404" t="s">
        <v>12858</v>
      </c>
    </row>
    <row r="1405" spans="1:18" ht="15.6" x14ac:dyDescent="0.3">
      <c r="A1405" t="s">
        <v>5217</v>
      </c>
      <c r="B1405" t="s">
        <v>5218</v>
      </c>
      <c r="D1405" t="s">
        <v>3629</v>
      </c>
      <c r="E1405" s="2">
        <v>1456</v>
      </c>
      <c r="F1405" s="2">
        <v>3190</v>
      </c>
      <c r="G1405" s="1">
        <v>0.54</v>
      </c>
      <c r="H1405">
        <v>4.0999999999999996</v>
      </c>
      <c r="J1405" s="4">
        <v>1776</v>
      </c>
      <c r="K1405" t="s">
        <v>12859</v>
      </c>
      <c r="L1405" t="s">
        <v>12860</v>
      </c>
      <c r="M1405" t="s">
        <v>12861</v>
      </c>
      <c r="N1405" t="s">
        <v>12862</v>
      </c>
      <c r="O1405" t="s">
        <v>5219</v>
      </c>
      <c r="P1405" t="s">
        <v>5220</v>
      </c>
      <c r="Q1405" t="s">
        <v>12863</v>
      </c>
      <c r="R1405" t="s">
        <v>12864</v>
      </c>
    </row>
    <row r="1406" spans="1:18" ht="15.6" x14ac:dyDescent="0.3">
      <c r="A1406" t="s">
        <v>5221</v>
      </c>
      <c r="B1406" t="s">
        <v>5222</v>
      </c>
      <c r="D1406" t="s">
        <v>3799</v>
      </c>
      <c r="E1406" s="2">
        <v>3349</v>
      </c>
      <c r="F1406" s="2">
        <v>4799</v>
      </c>
      <c r="G1406" s="1">
        <v>0.3</v>
      </c>
      <c r="H1406">
        <v>3.7</v>
      </c>
      <c r="J1406" s="4">
        <v>4200</v>
      </c>
      <c r="K1406" t="s">
        <v>12865</v>
      </c>
      <c r="L1406" t="s">
        <v>12866</v>
      </c>
      <c r="M1406" t="s">
        <v>12867</v>
      </c>
      <c r="N1406" t="s">
        <v>12868</v>
      </c>
      <c r="O1406" t="s">
        <v>5223</v>
      </c>
      <c r="P1406" t="s">
        <v>5224</v>
      </c>
      <c r="Q1406" t="s">
        <v>12869</v>
      </c>
      <c r="R1406" t="s">
        <v>12870</v>
      </c>
    </row>
    <row r="1407" spans="1:18" ht="15.6" x14ac:dyDescent="0.3">
      <c r="A1407" t="s">
        <v>5225</v>
      </c>
      <c r="B1407" t="s">
        <v>5226</v>
      </c>
      <c r="D1407" t="s">
        <v>3984</v>
      </c>
      <c r="E1407" s="2">
        <v>4899</v>
      </c>
      <c r="F1407" s="2">
        <v>8999</v>
      </c>
      <c r="G1407" s="1">
        <v>0.46</v>
      </c>
      <c r="H1407">
        <v>4.0999999999999996</v>
      </c>
      <c r="J1407" s="4">
        <v>297</v>
      </c>
      <c r="K1407" t="s">
        <v>12871</v>
      </c>
      <c r="L1407" t="s">
        <v>12872</v>
      </c>
      <c r="M1407" t="s">
        <v>12873</v>
      </c>
      <c r="N1407" t="s">
        <v>12874</v>
      </c>
      <c r="O1407" t="s">
        <v>5227</v>
      </c>
      <c r="P1407" t="s">
        <v>5228</v>
      </c>
      <c r="Q1407" t="s">
        <v>12875</v>
      </c>
      <c r="R1407" t="s">
        <v>12876</v>
      </c>
    </row>
    <row r="1408" spans="1:18" ht="15.6" x14ac:dyDescent="0.3">
      <c r="A1408" t="s">
        <v>5229</v>
      </c>
      <c r="B1408" t="s">
        <v>5230</v>
      </c>
      <c r="D1408" t="s">
        <v>3725</v>
      </c>
      <c r="E1408" s="2">
        <v>1199</v>
      </c>
      <c r="F1408" s="2">
        <v>1899</v>
      </c>
      <c r="G1408" s="1">
        <v>0.37</v>
      </c>
      <c r="H1408">
        <v>4.2</v>
      </c>
      <c r="J1408" s="4">
        <v>3858</v>
      </c>
      <c r="K1408" t="s">
        <v>12877</v>
      </c>
      <c r="L1408" t="s">
        <v>12878</v>
      </c>
      <c r="M1408" t="s">
        <v>12879</v>
      </c>
      <c r="N1408" t="s">
        <v>12880</v>
      </c>
      <c r="O1408" t="s">
        <v>5231</v>
      </c>
      <c r="P1408" t="s">
        <v>5232</v>
      </c>
      <c r="Q1408" t="s">
        <v>12881</v>
      </c>
      <c r="R1408" t="s">
        <v>12882</v>
      </c>
    </row>
    <row r="1409" spans="1:18" ht="15.6" x14ac:dyDescent="0.3">
      <c r="A1409" t="s">
        <v>5233</v>
      </c>
      <c r="B1409" t="s">
        <v>5234</v>
      </c>
      <c r="D1409" t="s">
        <v>4691</v>
      </c>
      <c r="E1409" s="2">
        <v>3290</v>
      </c>
      <c r="F1409" s="2">
        <v>5799</v>
      </c>
      <c r="G1409" s="1">
        <v>0.43</v>
      </c>
      <c r="H1409">
        <v>4.3</v>
      </c>
      <c r="J1409" s="4">
        <v>168</v>
      </c>
      <c r="K1409" t="s">
        <v>12883</v>
      </c>
      <c r="L1409" t="s">
        <v>12884</v>
      </c>
      <c r="M1409" t="s">
        <v>12885</v>
      </c>
      <c r="N1409" t="s">
        <v>12886</v>
      </c>
      <c r="O1409" t="s">
        <v>5235</v>
      </c>
      <c r="P1409" t="s">
        <v>5236</v>
      </c>
      <c r="Q1409" t="s">
        <v>12887</v>
      </c>
      <c r="R1409" t="s">
        <v>12888</v>
      </c>
    </row>
    <row r="1410" spans="1:18" ht="15.6" x14ac:dyDescent="0.3">
      <c r="A1410" t="s">
        <v>5237</v>
      </c>
      <c r="B1410" t="s">
        <v>5238</v>
      </c>
      <c r="D1410" t="s">
        <v>3644</v>
      </c>
      <c r="E1410">
        <v>179</v>
      </c>
      <c r="F1410">
        <v>799</v>
      </c>
      <c r="G1410" s="1">
        <v>0.78</v>
      </c>
      <c r="H1410">
        <v>3.6</v>
      </c>
      <c r="J1410" s="4">
        <v>101</v>
      </c>
      <c r="K1410" t="s">
        <v>12889</v>
      </c>
      <c r="L1410" t="s">
        <v>12890</v>
      </c>
      <c r="M1410" t="s">
        <v>12891</v>
      </c>
      <c r="N1410" t="s">
        <v>12892</v>
      </c>
      <c r="O1410" t="s">
        <v>5239</v>
      </c>
      <c r="P1410" t="s">
        <v>5240</v>
      </c>
      <c r="Q1410" t="s">
        <v>12893</v>
      </c>
      <c r="R1410" t="s">
        <v>12894</v>
      </c>
    </row>
    <row r="1411" spans="1:18" ht="15.6" x14ac:dyDescent="0.3">
      <c r="A1411" t="s">
        <v>5241</v>
      </c>
      <c r="B1411" t="s">
        <v>5242</v>
      </c>
      <c r="D1411" t="s">
        <v>5105</v>
      </c>
      <c r="E1411">
        <v>149</v>
      </c>
      <c r="F1411">
        <v>300</v>
      </c>
      <c r="G1411" s="1">
        <v>0.5</v>
      </c>
      <c r="H1411">
        <v>4.0999999999999996</v>
      </c>
      <c r="J1411" s="4">
        <v>4074</v>
      </c>
      <c r="K1411" t="s">
        <v>12895</v>
      </c>
      <c r="L1411" t="s">
        <v>12896</v>
      </c>
      <c r="M1411" t="s">
        <v>12897</v>
      </c>
      <c r="N1411" t="s">
        <v>12898</v>
      </c>
      <c r="O1411" t="s">
        <v>5243</v>
      </c>
      <c r="P1411" t="s">
        <v>5244</v>
      </c>
      <c r="Q1411" t="s">
        <v>12899</v>
      </c>
      <c r="R1411" t="s">
        <v>12900</v>
      </c>
    </row>
    <row r="1412" spans="1:18" ht="15.6" x14ac:dyDescent="0.3">
      <c r="A1412" t="s">
        <v>5245</v>
      </c>
      <c r="B1412" t="s">
        <v>5246</v>
      </c>
      <c r="D1412" t="s">
        <v>3702</v>
      </c>
      <c r="E1412" s="2">
        <v>5490</v>
      </c>
      <c r="F1412" s="2">
        <v>7200</v>
      </c>
      <c r="G1412" s="1">
        <v>0.24</v>
      </c>
      <c r="H1412">
        <v>4.5</v>
      </c>
      <c r="J1412" s="4">
        <v>1408</v>
      </c>
      <c r="K1412" t="s">
        <v>12901</v>
      </c>
      <c r="L1412" t="s">
        <v>12902</v>
      </c>
      <c r="M1412" t="s">
        <v>12903</v>
      </c>
      <c r="N1412" t="s">
        <v>12904</v>
      </c>
      <c r="O1412" t="s">
        <v>5247</v>
      </c>
      <c r="P1412" t="s">
        <v>5248</v>
      </c>
      <c r="Q1412" t="s">
        <v>12905</v>
      </c>
      <c r="R1412" t="s">
        <v>12906</v>
      </c>
    </row>
    <row r="1413" spans="1:18" ht="15.6" x14ac:dyDescent="0.3">
      <c r="A1413" t="s">
        <v>5249</v>
      </c>
      <c r="B1413" t="s">
        <v>5250</v>
      </c>
      <c r="D1413" t="s">
        <v>3649</v>
      </c>
      <c r="E1413">
        <v>379</v>
      </c>
      <c r="F1413">
        <v>389</v>
      </c>
      <c r="G1413" s="1">
        <v>0.03</v>
      </c>
      <c r="H1413">
        <v>4.2</v>
      </c>
      <c r="J1413" s="4">
        <v>3739</v>
      </c>
      <c r="K1413" t="s">
        <v>12907</v>
      </c>
      <c r="L1413" t="s">
        <v>12908</v>
      </c>
      <c r="M1413" t="s">
        <v>12909</v>
      </c>
      <c r="N1413" t="s">
        <v>12910</v>
      </c>
      <c r="O1413" t="s">
        <v>5251</v>
      </c>
      <c r="P1413" t="s">
        <v>5252</v>
      </c>
      <c r="Q1413" t="s">
        <v>12911</v>
      </c>
      <c r="R1413" t="s">
        <v>12912</v>
      </c>
    </row>
    <row r="1414" spans="1:18" ht="15.6" x14ac:dyDescent="0.3">
      <c r="A1414" t="s">
        <v>5253</v>
      </c>
      <c r="B1414" t="s">
        <v>5254</v>
      </c>
      <c r="D1414" t="s">
        <v>4278</v>
      </c>
      <c r="E1414" s="2">
        <v>8699</v>
      </c>
      <c r="F1414" s="2">
        <v>13049</v>
      </c>
      <c r="G1414" s="1">
        <v>0.33</v>
      </c>
      <c r="H1414">
        <v>4.3</v>
      </c>
      <c r="J1414" s="4">
        <v>5891</v>
      </c>
      <c r="K1414" t="s">
        <v>12913</v>
      </c>
      <c r="L1414" t="s">
        <v>12914</v>
      </c>
      <c r="M1414" t="s">
        <v>12915</v>
      </c>
      <c r="N1414" t="s">
        <v>12916</v>
      </c>
      <c r="O1414" t="s">
        <v>5255</v>
      </c>
      <c r="P1414" t="s">
        <v>5256</v>
      </c>
      <c r="Q1414" t="s">
        <v>12917</v>
      </c>
      <c r="R1414" t="s">
        <v>12918</v>
      </c>
    </row>
    <row r="1415" spans="1:18" ht="15.6" x14ac:dyDescent="0.3">
      <c r="A1415" t="s">
        <v>5257</v>
      </c>
      <c r="B1415" t="s">
        <v>5258</v>
      </c>
      <c r="D1415" t="s">
        <v>3702</v>
      </c>
      <c r="E1415" s="3">
        <v>3041.67</v>
      </c>
      <c r="F1415" s="2">
        <v>5999</v>
      </c>
      <c r="G1415" s="1">
        <v>0.49</v>
      </c>
      <c r="H1415">
        <v>4</v>
      </c>
      <c r="J1415" s="4">
        <v>777</v>
      </c>
      <c r="K1415" t="s">
        <v>12919</v>
      </c>
      <c r="L1415" t="s">
        <v>12920</v>
      </c>
      <c r="M1415" t="s">
        <v>12921</v>
      </c>
      <c r="N1415" t="s">
        <v>12922</v>
      </c>
      <c r="O1415" t="s">
        <v>5259</v>
      </c>
      <c r="P1415" t="s">
        <v>5260</v>
      </c>
      <c r="Q1415" t="s">
        <v>12923</v>
      </c>
      <c r="R1415" t="s">
        <v>12924</v>
      </c>
    </row>
    <row r="1416" spans="1:18" ht="15.6" x14ac:dyDescent="0.3">
      <c r="A1416" t="s">
        <v>5261</v>
      </c>
      <c r="B1416" t="s">
        <v>5262</v>
      </c>
      <c r="D1416" t="s">
        <v>3692</v>
      </c>
      <c r="E1416" s="2">
        <v>1745</v>
      </c>
      <c r="F1416" s="2">
        <v>2400</v>
      </c>
      <c r="G1416" s="1">
        <v>0.27</v>
      </c>
      <c r="H1416">
        <v>4.2</v>
      </c>
      <c r="J1416" s="4">
        <v>14160</v>
      </c>
      <c r="K1416" t="s">
        <v>12925</v>
      </c>
      <c r="L1416" t="s">
        <v>12926</v>
      </c>
      <c r="M1416" t="s">
        <v>12927</v>
      </c>
      <c r="N1416" t="s">
        <v>12928</v>
      </c>
      <c r="O1416" t="s">
        <v>5263</v>
      </c>
      <c r="P1416" t="s">
        <v>5264</v>
      </c>
      <c r="Q1416" t="s">
        <v>12929</v>
      </c>
      <c r="R1416" t="s">
        <v>12930</v>
      </c>
    </row>
    <row r="1417" spans="1:18" ht="15.6" x14ac:dyDescent="0.3">
      <c r="A1417" t="s">
        <v>5265</v>
      </c>
      <c r="B1417" t="s">
        <v>5266</v>
      </c>
      <c r="D1417" t="s">
        <v>3675</v>
      </c>
      <c r="E1417" s="2">
        <v>3180</v>
      </c>
      <c r="F1417" s="2">
        <v>5295</v>
      </c>
      <c r="G1417" s="1">
        <v>0.4</v>
      </c>
      <c r="H1417">
        <v>4.2</v>
      </c>
      <c r="J1417" s="4">
        <v>6919</v>
      </c>
      <c r="K1417" t="s">
        <v>12931</v>
      </c>
      <c r="L1417" t="s">
        <v>12932</v>
      </c>
      <c r="M1417" t="s">
        <v>12933</v>
      </c>
      <c r="N1417" t="s">
        <v>12934</v>
      </c>
      <c r="O1417" t="s">
        <v>5267</v>
      </c>
      <c r="P1417" t="s">
        <v>5268</v>
      </c>
      <c r="Q1417" t="s">
        <v>12935</v>
      </c>
      <c r="R1417" t="s">
        <v>12936</v>
      </c>
    </row>
    <row r="1418" spans="1:18" ht="15.6" x14ac:dyDescent="0.3">
      <c r="A1418" t="s">
        <v>5269</v>
      </c>
      <c r="B1418" t="s">
        <v>5270</v>
      </c>
      <c r="D1418" t="s">
        <v>4278</v>
      </c>
      <c r="E1418" s="2">
        <v>4999</v>
      </c>
      <c r="F1418" s="2">
        <v>24999</v>
      </c>
      <c r="G1418" s="1">
        <v>0.8</v>
      </c>
      <c r="H1418">
        <v>4.5</v>
      </c>
      <c r="J1418" s="4">
        <v>287</v>
      </c>
      <c r="K1418" t="s">
        <v>12937</v>
      </c>
      <c r="L1418" t="s">
        <v>12938</v>
      </c>
      <c r="M1418" t="s">
        <v>12939</v>
      </c>
      <c r="N1418" t="s">
        <v>12940</v>
      </c>
      <c r="O1418" t="s">
        <v>5271</v>
      </c>
      <c r="P1418" t="s">
        <v>5272</v>
      </c>
      <c r="Q1418" t="s">
        <v>12941</v>
      </c>
      <c r="R1418" t="s">
        <v>12942</v>
      </c>
    </row>
    <row r="1419" spans="1:18" ht="15.6" x14ac:dyDescent="0.3">
      <c r="A1419" t="s">
        <v>5273</v>
      </c>
      <c r="B1419" t="s">
        <v>5274</v>
      </c>
      <c r="D1419" t="s">
        <v>3777</v>
      </c>
      <c r="E1419">
        <v>390</v>
      </c>
      <c r="F1419">
        <v>799</v>
      </c>
      <c r="G1419" s="1">
        <v>0.51</v>
      </c>
      <c r="H1419">
        <v>3.8</v>
      </c>
      <c r="J1419" s="4">
        <v>287</v>
      </c>
      <c r="K1419" t="s">
        <v>12943</v>
      </c>
      <c r="L1419" t="s">
        <v>12944</v>
      </c>
      <c r="M1419" t="s">
        <v>12945</v>
      </c>
      <c r="N1419" t="s">
        <v>12946</v>
      </c>
      <c r="O1419" t="s">
        <v>5275</v>
      </c>
      <c r="P1419" t="s">
        <v>5276</v>
      </c>
      <c r="Q1419" t="s">
        <v>12947</v>
      </c>
      <c r="R1419" t="s">
        <v>12948</v>
      </c>
    </row>
    <row r="1420" spans="1:18" ht="15.6" x14ac:dyDescent="0.3">
      <c r="A1420" t="s">
        <v>5277</v>
      </c>
      <c r="B1420" t="s">
        <v>5278</v>
      </c>
      <c r="D1420" t="s">
        <v>5279</v>
      </c>
      <c r="E1420" s="2">
        <v>1999</v>
      </c>
      <c r="F1420" s="2">
        <v>2999</v>
      </c>
      <c r="G1420" s="1">
        <v>0.33</v>
      </c>
      <c r="H1420">
        <v>4.4000000000000004</v>
      </c>
      <c r="J1420" s="4">
        <v>388</v>
      </c>
      <c r="K1420" t="s">
        <v>12949</v>
      </c>
      <c r="L1420" t="s">
        <v>12950</v>
      </c>
      <c r="M1420" t="s">
        <v>12951</v>
      </c>
      <c r="N1420" t="s">
        <v>12952</v>
      </c>
      <c r="O1420" t="s">
        <v>5280</v>
      </c>
      <c r="P1420" t="s">
        <v>5281</v>
      </c>
      <c r="Q1420" t="s">
        <v>12953</v>
      </c>
      <c r="R1420" t="s">
        <v>12954</v>
      </c>
    </row>
    <row r="1421" spans="1:18" ht="15.6" x14ac:dyDescent="0.3">
      <c r="A1421" t="s">
        <v>5282</v>
      </c>
      <c r="B1421" t="s">
        <v>5283</v>
      </c>
      <c r="D1421" t="s">
        <v>3837</v>
      </c>
      <c r="E1421" s="2">
        <v>1624</v>
      </c>
      <c r="F1421" s="2">
        <v>2495</v>
      </c>
      <c r="G1421" s="1">
        <v>0.35</v>
      </c>
      <c r="H1421">
        <v>4.0999999999999996</v>
      </c>
      <c r="J1421" s="4">
        <v>827</v>
      </c>
      <c r="K1421" t="s">
        <v>12955</v>
      </c>
      <c r="L1421" t="s">
        <v>12956</v>
      </c>
      <c r="M1421" t="s">
        <v>12957</v>
      </c>
      <c r="N1421" t="s">
        <v>12958</v>
      </c>
      <c r="O1421" t="s">
        <v>5284</v>
      </c>
      <c r="P1421" t="s">
        <v>5285</v>
      </c>
      <c r="Q1421" t="s">
        <v>12959</v>
      </c>
      <c r="R1421" t="s">
        <v>12960</v>
      </c>
    </row>
    <row r="1422" spans="1:18" ht="15.6" x14ac:dyDescent="0.3">
      <c r="A1422" t="s">
        <v>5286</v>
      </c>
      <c r="B1422" t="s">
        <v>5287</v>
      </c>
      <c r="D1422" t="s">
        <v>5105</v>
      </c>
      <c r="E1422">
        <v>184</v>
      </c>
      <c r="F1422">
        <v>450</v>
      </c>
      <c r="G1422" s="1">
        <v>0.59</v>
      </c>
      <c r="H1422">
        <v>4.2</v>
      </c>
      <c r="J1422" s="4">
        <v>4971</v>
      </c>
      <c r="K1422" t="s">
        <v>12961</v>
      </c>
      <c r="L1422" t="s">
        <v>12962</v>
      </c>
      <c r="M1422" t="s">
        <v>12963</v>
      </c>
      <c r="N1422" t="s">
        <v>12964</v>
      </c>
      <c r="O1422" t="s">
        <v>5288</v>
      </c>
      <c r="P1422" t="s">
        <v>5289</v>
      </c>
      <c r="Q1422" t="s">
        <v>12965</v>
      </c>
      <c r="R1422" t="s">
        <v>12966</v>
      </c>
    </row>
    <row r="1423" spans="1:18" ht="15.6" x14ac:dyDescent="0.3">
      <c r="A1423" t="s">
        <v>5290</v>
      </c>
      <c r="B1423" t="s">
        <v>5291</v>
      </c>
      <c r="D1423" t="s">
        <v>3644</v>
      </c>
      <c r="E1423">
        <v>445</v>
      </c>
      <c r="F1423">
        <v>999</v>
      </c>
      <c r="G1423" s="1">
        <v>0.55000000000000004</v>
      </c>
      <c r="H1423">
        <v>4.3</v>
      </c>
      <c r="J1423" s="4">
        <v>229</v>
      </c>
      <c r="K1423" t="s">
        <v>12967</v>
      </c>
      <c r="L1423" t="s">
        <v>12968</v>
      </c>
      <c r="M1423" t="s">
        <v>12969</v>
      </c>
      <c r="N1423" t="s">
        <v>12970</v>
      </c>
      <c r="O1423" t="s">
        <v>5292</v>
      </c>
      <c r="P1423" t="s">
        <v>5293</v>
      </c>
      <c r="Q1423" t="s">
        <v>12971</v>
      </c>
      <c r="R1423" t="s">
        <v>12972</v>
      </c>
    </row>
    <row r="1424" spans="1:18" ht="15.6" x14ac:dyDescent="0.3">
      <c r="A1424" t="s">
        <v>5294</v>
      </c>
      <c r="B1424" t="s">
        <v>5295</v>
      </c>
      <c r="D1424" t="s">
        <v>5296</v>
      </c>
      <c r="E1424">
        <v>699</v>
      </c>
      <c r="F1424" s="2">
        <v>1690</v>
      </c>
      <c r="G1424" s="1">
        <v>0.59</v>
      </c>
      <c r="H1424">
        <v>4.0999999999999996</v>
      </c>
      <c r="J1424" s="4">
        <v>3524</v>
      </c>
      <c r="K1424" t="s">
        <v>12973</v>
      </c>
      <c r="L1424" t="s">
        <v>12974</v>
      </c>
      <c r="M1424" t="s">
        <v>12975</v>
      </c>
      <c r="N1424" t="s">
        <v>12976</v>
      </c>
      <c r="O1424" t="s">
        <v>5297</v>
      </c>
      <c r="P1424" t="s">
        <v>5298</v>
      </c>
      <c r="Q1424" t="s">
        <v>12977</v>
      </c>
      <c r="R1424" t="s">
        <v>12978</v>
      </c>
    </row>
    <row r="1425" spans="1:18" ht="15.6" x14ac:dyDescent="0.3">
      <c r="A1425" t="s">
        <v>5299</v>
      </c>
      <c r="B1425" t="s">
        <v>5300</v>
      </c>
      <c r="D1425" t="s">
        <v>3675</v>
      </c>
      <c r="E1425" s="2">
        <v>1601</v>
      </c>
      <c r="F1425" s="2">
        <v>3890</v>
      </c>
      <c r="G1425" s="1">
        <v>0.59</v>
      </c>
      <c r="H1425">
        <v>4.2</v>
      </c>
      <c r="J1425" s="4">
        <v>156</v>
      </c>
      <c r="K1425" t="s">
        <v>12979</v>
      </c>
      <c r="L1425" t="s">
        <v>12980</v>
      </c>
      <c r="M1425" t="s">
        <v>12981</v>
      </c>
      <c r="N1425" t="s">
        <v>12982</v>
      </c>
      <c r="O1425" t="s">
        <v>5301</v>
      </c>
      <c r="P1425" t="s">
        <v>5302</v>
      </c>
      <c r="Q1425" t="s">
        <v>12983</v>
      </c>
      <c r="R1425" t="s">
        <v>12984</v>
      </c>
    </row>
    <row r="1426" spans="1:18" ht="15.6" x14ac:dyDescent="0.3">
      <c r="A1426" t="s">
        <v>5303</v>
      </c>
      <c r="B1426" t="s">
        <v>5304</v>
      </c>
      <c r="D1426" t="s">
        <v>4087</v>
      </c>
      <c r="E1426">
        <v>231</v>
      </c>
      <c r="F1426">
        <v>260</v>
      </c>
      <c r="G1426" s="1">
        <v>0.11</v>
      </c>
      <c r="H1426">
        <v>4.0999999999999996</v>
      </c>
      <c r="J1426" s="4">
        <v>490</v>
      </c>
      <c r="K1426" t="s">
        <v>12985</v>
      </c>
      <c r="L1426" t="s">
        <v>12986</v>
      </c>
      <c r="M1426" t="s">
        <v>12987</v>
      </c>
      <c r="N1426" t="s">
        <v>12988</v>
      </c>
      <c r="O1426" t="s">
        <v>5305</v>
      </c>
      <c r="P1426" t="s">
        <v>5306</v>
      </c>
      <c r="Q1426" t="s">
        <v>12989</v>
      </c>
      <c r="R1426" t="s">
        <v>12990</v>
      </c>
    </row>
    <row r="1427" spans="1:18" ht="15.6" x14ac:dyDescent="0.3">
      <c r="A1427" t="s">
        <v>5307</v>
      </c>
      <c r="B1427" t="s">
        <v>5308</v>
      </c>
      <c r="D1427" t="s">
        <v>3644</v>
      </c>
      <c r="E1427">
        <v>369</v>
      </c>
      <c r="F1427">
        <v>599</v>
      </c>
      <c r="G1427" s="1">
        <v>0.38</v>
      </c>
      <c r="H1427">
        <v>3.9</v>
      </c>
      <c r="J1427" s="4">
        <v>82</v>
      </c>
      <c r="K1427" t="s">
        <v>12991</v>
      </c>
      <c r="L1427" t="s">
        <v>12992</v>
      </c>
      <c r="M1427" t="s">
        <v>12993</v>
      </c>
      <c r="N1427" t="s">
        <v>12994</v>
      </c>
      <c r="O1427" t="s">
        <v>5309</v>
      </c>
      <c r="P1427" t="s">
        <v>5310</v>
      </c>
      <c r="Q1427" t="s">
        <v>12995</v>
      </c>
      <c r="R1427" t="s">
        <v>12996</v>
      </c>
    </row>
    <row r="1428" spans="1:18" ht="15.6" x14ac:dyDescent="0.3">
      <c r="A1428" t="s">
        <v>5311</v>
      </c>
      <c r="B1428" t="s">
        <v>5312</v>
      </c>
      <c r="D1428" t="s">
        <v>3629</v>
      </c>
      <c r="E1428">
        <v>809</v>
      </c>
      <c r="F1428" s="2">
        <v>1950</v>
      </c>
      <c r="G1428" s="1">
        <v>0.59</v>
      </c>
      <c r="H1428">
        <v>3.9</v>
      </c>
      <c r="J1428" s="4">
        <v>710</v>
      </c>
      <c r="K1428" t="s">
        <v>12997</v>
      </c>
      <c r="L1428" t="s">
        <v>12998</v>
      </c>
      <c r="M1428" t="s">
        <v>12999</v>
      </c>
      <c r="N1428" t="s">
        <v>13000</v>
      </c>
      <c r="O1428" t="s">
        <v>5313</v>
      </c>
      <c r="P1428" t="s">
        <v>5314</v>
      </c>
      <c r="Q1428" t="s">
        <v>13001</v>
      </c>
      <c r="R1428" t="s">
        <v>13002</v>
      </c>
    </row>
    <row r="1429" spans="1:18" ht="15.6" x14ac:dyDescent="0.3">
      <c r="A1429" t="s">
        <v>5315</v>
      </c>
      <c r="B1429" t="s">
        <v>5316</v>
      </c>
      <c r="D1429" t="s">
        <v>3702</v>
      </c>
      <c r="E1429" s="2">
        <v>1199</v>
      </c>
      <c r="F1429" s="2">
        <v>2990</v>
      </c>
      <c r="G1429" s="1">
        <v>0.6</v>
      </c>
      <c r="H1429">
        <v>3.8</v>
      </c>
      <c r="J1429" s="4">
        <v>133</v>
      </c>
      <c r="K1429" t="s">
        <v>13003</v>
      </c>
      <c r="L1429" t="s">
        <v>13004</v>
      </c>
      <c r="M1429" t="s">
        <v>13005</v>
      </c>
      <c r="N1429" t="s">
        <v>13006</v>
      </c>
      <c r="O1429" t="s">
        <v>5317</v>
      </c>
      <c r="P1429" t="s">
        <v>5318</v>
      </c>
      <c r="Q1429" t="s">
        <v>13007</v>
      </c>
      <c r="R1429" t="s">
        <v>13008</v>
      </c>
    </row>
    <row r="1430" spans="1:18" ht="15.6" x14ac:dyDescent="0.3">
      <c r="A1430" t="s">
        <v>5319</v>
      </c>
      <c r="B1430" t="s">
        <v>5320</v>
      </c>
      <c r="D1430" t="s">
        <v>3702</v>
      </c>
      <c r="E1430" s="2">
        <v>6120</v>
      </c>
      <c r="F1430" s="2">
        <v>8073</v>
      </c>
      <c r="G1430" s="1">
        <v>0.24</v>
      </c>
      <c r="H1430">
        <v>4.5999999999999996</v>
      </c>
      <c r="J1430" s="4">
        <v>2751</v>
      </c>
      <c r="K1430" t="s">
        <v>13009</v>
      </c>
      <c r="L1430" t="s">
        <v>13010</v>
      </c>
      <c r="M1430" t="s">
        <v>13011</v>
      </c>
      <c r="N1430" t="s">
        <v>13012</v>
      </c>
      <c r="O1430" t="s">
        <v>5321</v>
      </c>
      <c r="P1430" t="s">
        <v>5322</v>
      </c>
      <c r="Q1430" t="s">
        <v>13013</v>
      </c>
      <c r="R1430" t="s">
        <v>13014</v>
      </c>
    </row>
    <row r="1431" spans="1:18" ht="15.6" x14ac:dyDescent="0.3">
      <c r="A1431" t="s">
        <v>5323</v>
      </c>
      <c r="B1431" t="s">
        <v>5324</v>
      </c>
      <c r="D1431" t="s">
        <v>3782</v>
      </c>
      <c r="E1431" s="2">
        <v>1799</v>
      </c>
      <c r="F1431" s="2">
        <v>2599</v>
      </c>
      <c r="G1431" s="1">
        <v>0.31</v>
      </c>
      <c r="H1431">
        <v>3.6</v>
      </c>
      <c r="J1431" s="4">
        <v>771</v>
      </c>
      <c r="K1431" t="s">
        <v>13015</v>
      </c>
      <c r="L1431" t="s">
        <v>13016</v>
      </c>
      <c r="M1431" t="s">
        <v>13017</v>
      </c>
      <c r="N1431" t="s">
        <v>13018</v>
      </c>
      <c r="O1431" t="s">
        <v>5325</v>
      </c>
      <c r="P1431" t="s">
        <v>5326</v>
      </c>
      <c r="Q1431" t="s">
        <v>13019</v>
      </c>
      <c r="R1431" t="s">
        <v>13020</v>
      </c>
    </row>
    <row r="1432" spans="1:18" ht="15.6" x14ac:dyDescent="0.3">
      <c r="A1432" t="s">
        <v>5327</v>
      </c>
      <c r="B1432" t="s">
        <v>5328</v>
      </c>
      <c r="D1432" t="s">
        <v>4822</v>
      </c>
      <c r="E1432" s="2">
        <v>18999</v>
      </c>
      <c r="F1432" s="2">
        <v>29999</v>
      </c>
      <c r="G1432" s="1">
        <v>0.37</v>
      </c>
      <c r="H1432">
        <v>4.0999999999999996</v>
      </c>
      <c r="J1432" s="4">
        <v>2536</v>
      </c>
      <c r="K1432" t="s">
        <v>13021</v>
      </c>
      <c r="L1432" t="s">
        <v>13022</v>
      </c>
      <c r="M1432" t="s">
        <v>13023</v>
      </c>
      <c r="N1432" t="s">
        <v>13024</v>
      </c>
      <c r="O1432" t="s">
        <v>5329</v>
      </c>
      <c r="P1432" t="s">
        <v>5330</v>
      </c>
      <c r="Q1432" t="s">
        <v>13025</v>
      </c>
      <c r="R1432" t="s">
        <v>13026</v>
      </c>
    </row>
    <row r="1433" spans="1:18" ht="15.6" x14ac:dyDescent="0.3">
      <c r="A1433" t="s">
        <v>5331</v>
      </c>
      <c r="B1433" t="s">
        <v>5332</v>
      </c>
      <c r="D1433" t="s">
        <v>4069</v>
      </c>
      <c r="E1433" s="2">
        <v>1999</v>
      </c>
      <c r="F1433" s="2">
        <v>2360</v>
      </c>
      <c r="G1433" s="1">
        <v>0.15</v>
      </c>
      <c r="H1433">
        <v>4.2</v>
      </c>
      <c r="J1433" s="4">
        <v>7801</v>
      </c>
      <c r="K1433" t="s">
        <v>13027</v>
      </c>
      <c r="L1433" t="s">
        <v>13028</v>
      </c>
      <c r="M1433" t="s">
        <v>13029</v>
      </c>
      <c r="N1433" t="s">
        <v>13030</v>
      </c>
      <c r="O1433" t="s">
        <v>5333</v>
      </c>
      <c r="P1433" t="s">
        <v>5334</v>
      </c>
      <c r="Q1433" t="s">
        <v>13031</v>
      </c>
      <c r="R1433" t="s">
        <v>13032</v>
      </c>
    </row>
    <row r="1434" spans="1:18" ht="15.6" x14ac:dyDescent="0.3">
      <c r="A1434" t="s">
        <v>5335</v>
      </c>
      <c r="B1434" t="s">
        <v>5336</v>
      </c>
      <c r="D1434" t="s">
        <v>5337</v>
      </c>
      <c r="E1434" s="2">
        <v>5999</v>
      </c>
      <c r="F1434" s="2">
        <v>11495</v>
      </c>
      <c r="G1434" s="1">
        <v>0.48</v>
      </c>
      <c r="H1434">
        <v>4.3</v>
      </c>
      <c r="J1434" s="4">
        <v>534</v>
      </c>
      <c r="K1434" t="s">
        <v>13033</v>
      </c>
      <c r="L1434" t="s">
        <v>13034</v>
      </c>
      <c r="M1434" t="s">
        <v>13035</v>
      </c>
      <c r="N1434" t="s">
        <v>13036</v>
      </c>
      <c r="O1434" t="s">
        <v>5338</v>
      </c>
      <c r="P1434" t="s">
        <v>5339</v>
      </c>
      <c r="Q1434" t="s">
        <v>13037</v>
      </c>
      <c r="R1434" t="s">
        <v>13038</v>
      </c>
    </row>
    <row r="1435" spans="1:18" ht="15.6" x14ac:dyDescent="0.3">
      <c r="A1435" t="s">
        <v>5340</v>
      </c>
      <c r="B1435" t="s">
        <v>5341</v>
      </c>
      <c r="D1435" t="s">
        <v>3946</v>
      </c>
      <c r="E1435" s="2">
        <v>2599</v>
      </c>
      <c r="F1435" s="2">
        <v>4780</v>
      </c>
      <c r="G1435" s="1">
        <v>0.46</v>
      </c>
      <c r="H1435">
        <v>3.9</v>
      </c>
      <c r="J1435" s="4">
        <v>898</v>
      </c>
      <c r="K1435" t="s">
        <v>13039</v>
      </c>
      <c r="L1435" t="s">
        <v>13040</v>
      </c>
      <c r="M1435" t="s">
        <v>13041</v>
      </c>
      <c r="N1435" t="s">
        <v>13042</v>
      </c>
      <c r="O1435" t="s">
        <v>5342</v>
      </c>
      <c r="P1435" t="s">
        <v>5343</v>
      </c>
      <c r="Q1435" t="s">
        <v>13043</v>
      </c>
      <c r="R1435" t="s">
        <v>13044</v>
      </c>
    </row>
    <row r="1436" spans="1:18" ht="15.6" x14ac:dyDescent="0.3">
      <c r="A1436" t="s">
        <v>5344</v>
      </c>
      <c r="B1436" t="s">
        <v>5345</v>
      </c>
      <c r="D1436" t="s">
        <v>5051</v>
      </c>
      <c r="E1436" s="2">
        <v>1199</v>
      </c>
      <c r="F1436" s="2">
        <v>2400</v>
      </c>
      <c r="G1436" s="1">
        <v>0.5</v>
      </c>
      <c r="H1436">
        <v>3.9</v>
      </c>
      <c r="J1436" s="4">
        <v>1202</v>
      </c>
      <c r="K1436" t="s">
        <v>13045</v>
      </c>
      <c r="L1436" t="s">
        <v>13046</v>
      </c>
      <c r="M1436" t="s">
        <v>13047</v>
      </c>
      <c r="N1436" t="s">
        <v>13048</v>
      </c>
      <c r="O1436" t="s">
        <v>5346</v>
      </c>
      <c r="P1436" t="s">
        <v>5347</v>
      </c>
      <c r="Q1436" t="s">
        <v>13049</v>
      </c>
      <c r="R1436" t="s">
        <v>13050</v>
      </c>
    </row>
    <row r="1437" spans="1:18" ht="15.6" x14ac:dyDescent="0.3">
      <c r="A1437" t="s">
        <v>5348</v>
      </c>
      <c r="B1437" t="s">
        <v>5349</v>
      </c>
      <c r="D1437" t="s">
        <v>3777</v>
      </c>
      <c r="E1437">
        <v>219</v>
      </c>
      <c r="F1437">
        <v>249</v>
      </c>
      <c r="G1437" s="1">
        <v>0.12</v>
      </c>
      <c r="H1437">
        <v>4</v>
      </c>
      <c r="J1437" s="4">
        <v>1108</v>
      </c>
      <c r="K1437" t="s">
        <v>13051</v>
      </c>
      <c r="L1437" t="s">
        <v>13052</v>
      </c>
      <c r="M1437" t="s">
        <v>13053</v>
      </c>
      <c r="N1437" t="s">
        <v>13054</v>
      </c>
      <c r="O1437" t="s">
        <v>5350</v>
      </c>
      <c r="P1437" t="s">
        <v>5351</v>
      </c>
      <c r="Q1437" t="s">
        <v>13055</v>
      </c>
      <c r="R1437" t="s">
        <v>13056</v>
      </c>
    </row>
    <row r="1438" spans="1:18" ht="15.6" x14ac:dyDescent="0.3">
      <c r="A1438" t="s">
        <v>5352</v>
      </c>
      <c r="B1438" t="s">
        <v>5353</v>
      </c>
      <c r="D1438" t="s">
        <v>3639</v>
      </c>
      <c r="E1438">
        <v>799</v>
      </c>
      <c r="F1438" s="2">
        <v>1199</v>
      </c>
      <c r="G1438" s="1">
        <v>0.33</v>
      </c>
      <c r="H1438">
        <v>4.4000000000000004</v>
      </c>
      <c r="J1438" s="4">
        <v>17</v>
      </c>
      <c r="K1438" t="s">
        <v>10924</v>
      </c>
      <c r="L1438" t="s">
        <v>13057</v>
      </c>
      <c r="M1438" t="s">
        <v>13058</v>
      </c>
      <c r="N1438" t="s">
        <v>13059</v>
      </c>
      <c r="O1438" t="s">
        <v>5354</v>
      </c>
      <c r="P1438" t="s">
        <v>5355</v>
      </c>
      <c r="Q1438" t="s">
        <v>10928</v>
      </c>
      <c r="R1438" t="s">
        <v>13060</v>
      </c>
    </row>
    <row r="1439" spans="1:18" ht="15.6" x14ac:dyDescent="0.3">
      <c r="A1439" t="s">
        <v>5356</v>
      </c>
      <c r="B1439" t="s">
        <v>5357</v>
      </c>
      <c r="D1439" t="s">
        <v>4216</v>
      </c>
      <c r="E1439" s="2">
        <v>6199</v>
      </c>
      <c r="F1439" s="2">
        <v>10999</v>
      </c>
      <c r="G1439" s="1">
        <v>0.44</v>
      </c>
      <c r="H1439">
        <v>4.2</v>
      </c>
      <c r="J1439" s="4">
        <v>10429</v>
      </c>
      <c r="K1439" t="s">
        <v>13061</v>
      </c>
      <c r="L1439" t="s">
        <v>13062</v>
      </c>
      <c r="M1439" t="s">
        <v>13063</v>
      </c>
      <c r="N1439" t="s">
        <v>13064</v>
      </c>
      <c r="O1439" t="s">
        <v>5358</v>
      </c>
      <c r="P1439" t="s">
        <v>5359</v>
      </c>
      <c r="Q1439" t="s">
        <v>13065</v>
      </c>
      <c r="R1439" t="s">
        <v>13066</v>
      </c>
    </row>
    <row r="1440" spans="1:18" ht="15.6" x14ac:dyDescent="0.3">
      <c r="A1440" t="s">
        <v>5360</v>
      </c>
      <c r="B1440" t="s">
        <v>5361</v>
      </c>
      <c r="D1440" t="s">
        <v>3772</v>
      </c>
      <c r="E1440" s="2">
        <v>6790</v>
      </c>
      <c r="F1440" s="2">
        <v>10995</v>
      </c>
      <c r="G1440" s="1">
        <v>0.38</v>
      </c>
      <c r="H1440">
        <v>4.5</v>
      </c>
      <c r="J1440" s="4">
        <v>3192</v>
      </c>
      <c r="K1440" t="s">
        <v>13067</v>
      </c>
      <c r="L1440" t="s">
        <v>13068</v>
      </c>
      <c r="M1440" t="s">
        <v>13069</v>
      </c>
      <c r="N1440" t="s">
        <v>13070</v>
      </c>
      <c r="O1440" t="s">
        <v>5362</v>
      </c>
      <c r="P1440" t="s">
        <v>5363</v>
      </c>
      <c r="Q1440" t="s">
        <v>13071</v>
      </c>
      <c r="R1440" t="s">
        <v>13072</v>
      </c>
    </row>
    <row r="1441" spans="1:18" ht="15.6" x14ac:dyDescent="0.3">
      <c r="A1441" t="s">
        <v>5364</v>
      </c>
      <c r="B1441" t="s">
        <v>5365</v>
      </c>
      <c r="D1441" t="s">
        <v>5366</v>
      </c>
      <c r="E1441" s="3">
        <v>1982.84</v>
      </c>
      <c r="F1441" s="2">
        <v>3300</v>
      </c>
      <c r="G1441" s="1">
        <v>0.4</v>
      </c>
      <c r="H1441">
        <v>4.0999999999999996</v>
      </c>
      <c r="J1441" s="4">
        <v>5873</v>
      </c>
      <c r="K1441" t="s">
        <v>13073</v>
      </c>
      <c r="L1441" t="s">
        <v>13074</v>
      </c>
      <c r="M1441" t="s">
        <v>13075</v>
      </c>
      <c r="N1441" t="s">
        <v>13076</v>
      </c>
      <c r="O1441" t="s">
        <v>5367</v>
      </c>
      <c r="P1441" t="s">
        <v>5368</v>
      </c>
      <c r="Q1441" t="s">
        <v>13077</v>
      </c>
      <c r="R1441" t="s">
        <v>13078</v>
      </c>
    </row>
    <row r="1442" spans="1:18" ht="15.6" x14ac:dyDescent="0.3">
      <c r="A1442" t="s">
        <v>5369</v>
      </c>
      <c r="B1442" t="s">
        <v>5370</v>
      </c>
      <c r="D1442" t="s">
        <v>4087</v>
      </c>
      <c r="E1442">
        <v>199</v>
      </c>
      <c r="F1442">
        <v>400</v>
      </c>
      <c r="G1442" s="1">
        <v>0.5</v>
      </c>
      <c r="H1442">
        <v>4.0999999999999996</v>
      </c>
      <c r="J1442" s="4">
        <v>1379</v>
      </c>
      <c r="K1442" t="s">
        <v>13079</v>
      </c>
      <c r="L1442" t="s">
        <v>13080</v>
      </c>
      <c r="M1442" t="s">
        <v>13081</v>
      </c>
      <c r="N1442" t="s">
        <v>13082</v>
      </c>
      <c r="O1442" t="s">
        <v>5371</v>
      </c>
      <c r="P1442" t="s">
        <v>5372</v>
      </c>
      <c r="Q1442" t="s">
        <v>13083</v>
      </c>
      <c r="R1442" t="s">
        <v>13084</v>
      </c>
    </row>
    <row r="1443" spans="1:18" ht="15.6" x14ac:dyDescent="0.3">
      <c r="A1443" t="s">
        <v>5373</v>
      </c>
      <c r="B1443" t="s">
        <v>5374</v>
      </c>
      <c r="D1443" t="s">
        <v>3629</v>
      </c>
      <c r="E1443" s="2">
        <v>1180</v>
      </c>
      <c r="F1443" s="2">
        <v>1440</v>
      </c>
      <c r="G1443" s="1">
        <v>0.18</v>
      </c>
      <c r="H1443">
        <v>4.2</v>
      </c>
      <c r="J1443" s="4">
        <v>1527</v>
      </c>
      <c r="K1443" t="s">
        <v>13085</v>
      </c>
      <c r="L1443" t="s">
        <v>13086</v>
      </c>
      <c r="M1443" t="s">
        <v>13087</v>
      </c>
      <c r="N1443" t="s">
        <v>13088</v>
      </c>
      <c r="O1443" t="s">
        <v>5375</v>
      </c>
      <c r="P1443" t="s">
        <v>5376</v>
      </c>
      <c r="Q1443" t="s">
        <v>13089</v>
      </c>
      <c r="R1443" t="s">
        <v>13090</v>
      </c>
    </row>
    <row r="1444" spans="1:18" ht="15.6" x14ac:dyDescent="0.3">
      <c r="A1444" t="s">
        <v>5377</v>
      </c>
      <c r="B1444" t="s">
        <v>5378</v>
      </c>
      <c r="D1444" t="s">
        <v>3946</v>
      </c>
      <c r="E1444" s="2">
        <v>2199</v>
      </c>
      <c r="F1444" s="2">
        <v>3045</v>
      </c>
      <c r="G1444" s="1">
        <v>0.28000000000000003</v>
      </c>
      <c r="H1444">
        <v>4.2</v>
      </c>
      <c r="J1444" s="4">
        <v>2686</v>
      </c>
      <c r="K1444" t="s">
        <v>13091</v>
      </c>
      <c r="L1444" t="s">
        <v>13092</v>
      </c>
      <c r="M1444" t="s">
        <v>13093</v>
      </c>
      <c r="N1444" t="s">
        <v>13094</v>
      </c>
      <c r="O1444" t="s">
        <v>5379</v>
      </c>
      <c r="P1444" t="s">
        <v>5380</v>
      </c>
      <c r="Q1444" t="s">
        <v>13095</v>
      </c>
      <c r="R1444" t="s">
        <v>13096</v>
      </c>
    </row>
    <row r="1445" spans="1:18" ht="15.6" x14ac:dyDescent="0.3">
      <c r="A1445" t="s">
        <v>5381</v>
      </c>
      <c r="B1445" t="s">
        <v>5382</v>
      </c>
      <c r="D1445" t="s">
        <v>4078</v>
      </c>
      <c r="E1445" s="2">
        <v>2999</v>
      </c>
      <c r="F1445" s="2">
        <v>3595</v>
      </c>
      <c r="G1445" s="1">
        <v>0.17</v>
      </c>
      <c r="H1445">
        <v>4</v>
      </c>
      <c r="J1445" s="4">
        <v>178</v>
      </c>
      <c r="K1445" t="s">
        <v>13097</v>
      </c>
      <c r="L1445" t="s">
        <v>13098</v>
      </c>
      <c r="M1445" t="s">
        <v>13099</v>
      </c>
      <c r="N1445" t="s">
        <v>13100</v>
      </c>
      <c r="O1445" t="s">
        <v>5383</v>
      </c>
      <c r="P1445" t="s">
        <v>5384</v>
      </c>
      <c r="Q1445" t="s">
        <v>13101</v>
      </c>
      <c r="R1445" t="s">
        <v>13102</v>
      </c>
    </row>
    <row r="1446" spans="1:18" ht="15.6" x14ac:dyDescent="0.3">
      <c r="A1446" t="s">
        <v>5385</v>
      </c>
      <c r="B1446" t="s">
        <v>5386</v>
      </c>
      <c r="D1446" t="s">
        <v>5387</v>
      </c>
      <c r="E1446">
        <v>253</v>
      </c>
      <c r="F1446">
        <v>500</v>
      </c>
      <c r="G1446" s="1">
        <v>0.49</v>
      </c>
      <c r="H1446">
        <v>4.3</v>
      </c>
      <c r="J1446" s="4">
        <v>2664</v>
      </c>
      <c r="K1446" t="s">
        <v>13103</v>
      </c>
      <c r="L1446" t="s">
        <v>13104</v>
      </c>
      <c r="M1446" t="s">
        <v>13105</v>
      </c>
      <c r="N1446" t="s">
        <v>13106</v>
      </c>
      <c r="O1446" t="s">
        <v>5388</v>
      </c>
      <c r="P1446" t="s">
        <v>5389</v>
      </c>
      <c r="Q1446" t="s">
        <v>13107</v>
      </c>
      <c r="R1446" t="s">
        <v>13108</v>
      </c>
    </row>
    <row r="1447" spans="1:18" ht="15.6" x14ac:dyDescent="0.3">
      <c r="A1447" t="s">
        <v>5390</v>
      </c>
      <c r="B1447" t="s">
        <v>5391</v>
      </c>
      <c r="D1447" t="s">
        <v>4691</v>
      </c>
      <c r="E1447">
        <v>499</v>
      </c>
      <c r="F1447">
        <v>799</v>
      </c>
      <c r="G1447" s="1">
        <v>0.38</v>
      </c>
      <c r="H1447">
        <v>3.6</v>
      </c>
      <c r="J1447" s="4">
        <v>212</v>
      </c>
      <c r="K1447" t="s">
        <v>13109</v>
      </c>
      <c r="L1447" t="s">
        <v>13110</v>
      </c>
      <c r="M1447" t="s">
        <v>13111</v>
      </c>
      <c r="N1447" t="s">
        <v>13112</v>
      </c>
      <c r="O1447" t="s">
        <v>5392</v>
      </c>
      <c r="P1447" t="s">
        <v>5393</v>
      </c>
      <c r="Q1447" t="s">
        <v>13113</v>
      </c>
      <c r="R1447" t="s">
        <v>13114</v>
      </c>
    </row>
    <row r="1448" spans="1:18" ht="15.6" x14ac:dyDescent="0.3">
      <c r="A1448" t="s">
        <v>5394</v>
      </c>
      <c r="B1448" t="s">
        <v>5395</v>
      </c>
      <c r="D1448" t="s">
        <v>3634</v>
      </c>
      <c r="E1448" s="2">
        <v>1149</v>
      </c>
      <c r="F1448" s="2">
        <v>1899</v>
      </c>
      <c r="G1448" s="1">
        <v>0.39</v>
      </c>
      <c r="H1448">
        <v>3.5</v>
      </c>
      <c r="J1448" s="4">
        <v>24</v>
      </c>
      <c r="K1448" t="s">
        <v>13115</v>
      </c>
      <c r="L1448" t="s">
        <v>13116</v>
      </c>
      <c r="M1448" t="s">
        <v>13117</v>
      </c>
      <c r="N1448" t="s">
        <v>13118</v>
      </c>
      <c r="O1448" t="s">
        <v>5396</v>
      </c>
      <c r="P1448" t="s">
        <v>5397</v>
      </c>
      <c r="Q1448" t="s">
        <v>13119</v>
      </c>
      <c r="R1448" t="s">
        <v>13120</v>
      </c>
    </row>
    <row r="1449" spans="1:18" ht="15.6" x14ac:dyDescent="0.3">
      <c r="A1449" t="s">
        <v>5398</v>
      </c>
      <c r="B1449" t="s">
        <v>5399</v>
      </c>
      <c r="D1449" t="s">
        <v>3697</v>
      </c>
      <c r="E1449">
        <v>457</v>
      </c>
      <c r="F1449">
        <v>799</v>
      </c>
      <c r="G1449" s="1">
        <v>0.43</v>
      </c>
      <c r="H1449">
        <v>4.3</v>
      </c>
      <c r="J1449" s="4">
        <v>1868</v>
      </c>
      <c r="K1449" t="s">
        <v>13121</v>
      </c>
      <c r="L1449" t="s">
        <v>13122</v>
      </c>
      <c r="M1449" t="s">
        <v>13123</v>
      </c>
      <c r="N1449" t="s">
        <v>13124</v>
      </c>
      <c r="O1449" t="s">
        <v>5400</v>
      </c>
      <c r="P1449" t="s">
        <v>5401</v>
      </c>
      <c r="Q1449" t="s">
        <v>13125</v>
      </c>
      <c r="R1449" t="s">
        <v>13126</v>
      </c>
    </row>
    <row r="1450" spans="1:18" ht="15.6" x14ac:dyDescent="0.3">
      <c r="A1450" t="s">
        <v>5402</v>
      </c>
      <c r="B1450" t="s">
        <v>5403</v>
      </c>
      <c r="D1450" t="s">
        <v>4674</v>
      </c>
      <c r="E1450">
        <v>229</v>
      </c>
      <c r="F1450">
        <v>399</v>
      </c>
      <c r="G1450" s="1">
        <v>0.43</v>
      </c>
      <c r="H1450">
        <v>3.6</v>
      </c>
      <c r="J1450" s="4">
        <v>451</v>
      </c>
      <c r="K1450" t="s">
        <v>13127</v>
      </c>
      <c r="L1450" t="s">
        <v>13128</v>
      </c>
      <c r="M1450" t="s">
        <v>13129</v>
      </c>
      <c r="N1450" t="s">
        <v>13130</v>
      </c>
      <c r="O1450" t="s">
        <v>5404</v>
      </c>
      <c r="P1450" t="s">
        <v>5405</v>
      </c>
      <c r="Q1450" t="s">
        <v>13131</v>
      </c>
      <c r="R1450" t="s">
        <v>13132</v>
      </c>
    </row>
    <row r="1451" spans="1:18" ht="15.6" x14ac:dyDescent="0.3">
      <c r="A1451" t="s">
        <v>5406</v>
      </c>
      <c r="B1451" t="s">
        <v>5407</v>
      </c>
      <c r="D1451" t="s">
        <v>4087</v>
      </c>
      <c r="E1451">
        <v>199</v>
      </c>
      <c r="F1451">
        <v>699</v>
      </c>
      <c r="G1451" s="1">
        <v>0.72</v>
      </c>
      <c r="H1451">
        <v>2.9</v>
      </c>
      <c r="J1451" s="4">
        <v>159</v>
      </c>
      <c r="K1451" t="s">
        <v>13133</v>
      </c>
      <c r="L1451" t="s">
        <v>13134</v>
      </c>
      <c r="M1451" t="s">
        <v>13135</v>
      </c>
      <c r="N1451" t="s">
        <v>13136</v>
      </c>
      <c r="O1451" t="s">
        <v>5408</v>
      </c>
      <c r="P1451" t="s">
        <v>5409</v>
      </c>
      <c r="Q1451" t="s">
        <v>13137</v>
      </c>
      <c r="R1451" t="s">
        <v>13138</v>
      </c>
    </row>
    <row r="1452" spans="1:18" ht="15.6" x14ac:dyDescent="0.3">
      <c r="A1452" t="s">
        <v>5410</v>
      </c>
      <c r="B1452" t="s">
        <v>5411</v>
      </c>
      <c r="D1452" t="s">
        <v>5051</v>
      </c>
      <c r="E1452">
        <v>899</v>
      </c>
      <c r="F1452" s="2">
        <v>1999</v>
      </c>
      <c r="G1452" s="1">
        <v>0.55000000000000004</v>
      </c>
      <c r="H1452">
        <v>4.2</v>
      </c>
      <c r="J1452" s="4">
        <v>39</v>
      </c>
      <c r="K1452" t="s">
        <v>13139</v>
      </c>
      <c r="L1452" t="s">
        <v>13140</v>
      </c>
      <c r="M1452" t="s">
        <v>13141</v>
      </c>
      <c r="N1452" t="s">
        <v>13142</v>
      </c>
      <c r="O1452" t="s">
        <v>5412</v>
      </c>
      <c r="P1452" t="s">
        <v>5413</v>
      </c>
      <c r="Q1452" t="s">
        <v>13143</v>
      </c>
      <c r="R1452" t="s">
        <v>13144</v>
      </c>
    </row>
    <row r="1453" spans="1:18" ht="15.6" x14ac:dyDescent="0.3">
      <c r="A1453" t="s">
        <v>5414</v>
      </c>
      <c r="B1453" t="s">
        <v>5415</v>
      </c>
      <c r="D1453" t="s">
        <v>4386</v>
      </c>
      <c r="E1453" s="2">
        <v>1499</v>
      </c>
      <c r="F1453" s="2">
        <v>2199</v>
      </c>
      <c r="G1453" s="1">
        <v>0.32</v>
      </c>
      <c r="H1453">
        <v>4.4000000000000004</v>
      </c>
      <c r="J1453" s="4">
        <v>6531</v>
      </c>
      <c r="K1453" t="s">
        <v>13145</v>
      </c>
      <c r="L1453" t="s">
        <v>13146</v>
      </c>
      <c r="M1453" t="s">
        <v>13147</v>
      </c>
      <c r="N1453" t="s">
        <v>13148</v>
      </c>
      <c r="O1453" t="s">
        <v>5416</v>
      </c>
      <c r="P1453" t="s">
        <v>5417</v>
      </c>
      <c r="Q1453" t="s">
        <v>13149</v>
      </c>
      <c r="R1453" t="s">
        <v>13150</v>
      </c>
    </row>
    <row r="1454" spans="1:18" ht="15.6" x14ac:dyDescent="0.3">
      <c r="A1454" t="s">
        <v>5418</v>
      </c>
      <c r="B1454" t="s">
        <v>5419</v>
      </c>
      <c r="D1454" t="s">
        <v>3692</v>
      </c>
      <c r="E1454">
        <v>426</v>
      </c>
      <c r="F1454">
        <v>999</v>
      </c>
      <c r="G1454" s="1">
        <v>0.56999999999999995</v>
      </c>
      <c r="H1454">
        <v>4.0999999999999996</v>
      </c>
      <c r="J1454" s="4">
        <v>222</v>
      </c>
      <c r="K1454" t="s">
        <v>13151</v>
      </c>
      <c r="L1454" t="s">
        <v>13152</v>
      </c>
      <c r="M1454" t="s">
        <v>13153</v>
      </c>
      <c r="N1454" t="s">
        <v>13154</v>
      </c>
      <c r="O1454" t="s">
        <v>5420</v>
      </c>
      <c r="P1454" t="s">
        <v>5421</v>
      </c>
      <c r="Q1454" t="s">
        <v>13155</v>
      </c>
      <c r="R1454" t="s">
        <v>13156</v>
      </c>
    </row>
    <row r="1455" spans="1:18" ht="15.6" x14ac:dyDescent="0.3">
      <c r="A1455" t="s">
        <v>5422</v>
      </c>
      <c r="B1455" t="s">
        <v>5423</v>
      </c>
      <c r="D1455" t="s">
        <v>3639</v>
      </c>
      <c r="E1455" s="2">
        <v>2320</v>
      </c>
      <c r="F1455" s="2">
        <v>3290</v>
      </c>
      <c r="G1455" s="1">
        <v>0.28999999999999998</v>
      </c>
      <c r="H1455">
        <v>3.8</v>
      </c>
      <c r="J1455" s="4">
        <v>195</v>
      </c>
      <c r="K1455" t="s">
        <v>13157</v>
      </c>
      <c r="L1455" t="s">
        <v>13158</v>
      </c>
      <c r="M1455" t="s">
        <v>13159</v>
      </c>
      <c r="N1455" t="s">
        <v>13160</v>
      </c>
      <c r="O1455" t="s">
        <v>5424</v>
      </c>
      <c r="P1455" t="s">
        <v>5425</v>
      </c>
      <c r="Q1455" t="s">
        <v>13161</v>
      </c>
      <c r="R1455" t="s">
        <v>13162</v>
      </c>
    </row>
    <row r="1456" spans="1:18" ht="15.6" x14ac:dyDescent="0.3">
      <c r="A1456" t="s">
        <v>5426</v>
      </c>
      <c r="B1456" t="s">
        <v>5427</v>
      </c>
      <c r="D1456" t="s">
        <v>4348</v>
      </c>
      <c r="E1456" s="2">
        <v>1563</v>
      </c>
      <c r="F1456" s="2">
        <v>3098</v>
      </c>
      <c r="G1456" s="1">
        <v>0.5</v>
      </c>
      <c r="H1456">
        <v>3.5</v>
      </c>
      <c r="J1456" s="4">
        <v>2283</v>
      </c>
      <c r="K1456" t="s">
        <v>13163</v>
      </c>
      <c r="L1456" t="s">
        <v>13164</v>
      </c>
      <c r="M1456" t="s">
        <v>13165</v>
      </c>
      <c r="N1456" t="s">
        <v>13166</v>
      </c>
      <c r="O1456" t="s">
        <v>5428</v>
      </c>
      <c r="P1456" t="s">
        <v>5429</v>
      </c>
      <c r="Q1456" t="s">
        <v>13167</v>
      </c>
      <c r="R1456" t="s">
        <v>13168</v>
      </c>
    </row>
    <row r="1457" spans="1:18" ht="15.6" x14ac:dyDescent="0.3">
      <c r="A1457" t="s">
        <v>5430</v>
      </c>
      <c r="B1457" t="s">
        <v>5431</v>
      </c>
      <c r="D1457" t="s">
        <v>3634</v>
      </c>
      <c r="E1457" s="3">
        <v>3487.77</v>
      </c>
      <c r="F1457" s="2">
        <v>4990</v>
      </c>
      <c r="G1457" s="1">
        <v>0.3</v>
      </c>
      <c r="H1457">
        <v>4.0999999999999996</v>
      </c>
      <c r="J1457" s="4">
        <v>1127</v>
      </c>
      <c r="K1457" t="s">
        <v>13169</v>
      </c>
      <c r="L1457" t="s">
        <v>13170</v>
      </c>
      <c r="M1457" t="s">
        <v>13171</v>
      </c>
      <c r="N1457" t="s">
        <v>13172</v>
      </c>
      <c r="O1457" t="s">
        <v>5432</v>
      </c>
      <c r="P1457" t="s">
        <v>5433</v>
      </c>
      <c r="Q1457" t="s">
        <v>13173</v>
      </c>
      <c r="R1457" t="s">
        <v>13174</v>
      </c>
    </row>
    <row r="1458" spans="1:18" ht="15.6" x14ac:dyDescent="0.3">
      <c r="A1458" t="s">
        <v>5434</v>
      </c>
      <c r="B1458" t="s">
        <v>5435</v>
      </c>
      <c r="D1458" t="s">
        <v>3903</v>
      </c>
      <c r="E1458">
        <v>498</v>
      </c>
      <c r="F1458" s="2">
        <v>1200</v>
      </c>
      <c r="G1458" s="1">
        <v>0.59</v>
      </c>
      <c r="H1458">
        <v>3.2</v>
      </c>
      <c r="J1458" s="4">
        <v>113</v>
      </c>
      <c r="K1458" t="s">
        <v>13175</v>
      </c>
      <c r="L1458" t="s">
        <v>13176</v>
      </c>
      <c r="M1458" t="s">
        <v>13177</v>
      </c>
      <c r="N1458" t="s">
        <v>13178</v>
      </c>
      <c r="O1458" t="s">
        <v>5436</v>
      </c>
      <c r="P1458" t="s">
        <v>5437</v>
      </c>
      <c r="Q1458" t="s">
        <v>13179</v>
      </c>
      <c r="R1458" t="s">
        <v>13180</v>
      </c>
    </row>
    <row r="1459" spans="1:18" ht="15.6" x14ac:dyDescent="0.3">
      <c r="A1459" t="s">
        <v>5438</v>
      </c>
      <c r="B1459" t="s">
        <v>5439</v>
      </c>
      <c r="D1459" t="s">
        <v>3629</v>
      </c>
      <c r="E1459" s="2">
        <v>2695</v>
      </c>
      <c r="F1459" s="2">
        <v>2695</v>
      </c>
      <c r="G1459" s="1">
        <v>0</v>
      </c>
      <c r="H1459">
        <v>4.4000000000000004</v>
      </c>
      <c r="J1459" s="4">
        <v>2518</v>
      </c>
      <c r="K1459" t="s">
        <v>13181</v>
      </c>
      <c r="L1459" t="s">
        <v>13182</v>
      </c>
      <c r="M1459" t="s">
        <v>13183</v>
      </c>
      <c r="N1459" t="s">
        <v>13184</v>
      </c>
      <c r="O1459" t="s">
        <v>5440</v>
      </c>
      <c r="P1459" t="s">
        <v>5441</v>
      </c>
      <c r="Q1459" t="s">
        <v>13185</v>
      </c>
      <c r="R1459" t="s">
        <v>13186</v>
      </c>
    </row>
    <row r="1460" spans="1:18" ht="15.6" x14ac:dyDescent="0.3">
      <c r="A1460" t="s">
        <v>5442</v>
      </c>
      <c r="B1460" t="s">
        <v>5443</v>
      </c>
      <c r="D1460" t="s">
        <v>3634</v>
      </c>
      <c r="E1460">
        <v>949</v>
      </c>
      <c r="F1460" s="2">
        <v>2299</v>
      </c>
      <c r="G1460" s="1">
        <v>0.59</v>
      </c>
      <c r="H1460">
        <v>3.6</v>
      </c>
      <c r="J1460" s="4">
        <v>550</v>
      </c>
      <c r="K1460" t="s">
        <v>13187</v>
      </c>
      <c r="L1460" t="s">
        <v>13188</v>
      </c>
      <c r="M1460" t="s">
        <v>13189</v>
      </c>
      <c r="N1460" t="s">
        <v>13190</v>
      </c>
      <c r="O1460" t="s">
        <v>5444</v>
      </c>
      <c r="P1460" t="s">
        <v>5445</v>
      </c>
      <c r="Q1460" t="s">
        <v>13191</v>
      </c>
      <c r="R1460" t="s">
        <v>13192</v>
      </c>
    </row>
    <row r="1461" spans="1:18" ht="15.6" x14ac:dyDescent="0.3">
      <c r="A1461" t="s">
        <v>5446</v>
      </c>
      <c r="B1461" t="s">
        <v>5447</v>
      </c>
      <c r="D1461" t="s">
        <v>3644</v>
      </c>
      <c r="E1461">
        <v>199</v>
      </c>
      <c r="F1461">
        <v>999</v>
      </c>
      <c r="G1461" s="1">
        <v>0.8</v>
      </c>
      <c r="H1461">
        <v>3.1</v>
      </c>
      <c r="J1461" s="4">
        <v>2</v>
      </c>
      <c r="K1461" t="s">
        <v>13193</v>
      </c>
      <c r="L1461" t="s">
        <v>13194</v>
      </c>
      <c r="M1461" t="s">
        <v>13195</v>
      </c>
      <c r="N1461" t="s">
        <v>13196</v>
      </c>
      <c r="O1461" t="s">
        <v>5448</v>
      </c>
      <c r="P1461" t="s">
        <v>5449</v>
      </c>
      <c r="Q1461" t="s">
        <v>13197</v>
      </c>
      <c r="R1461" t="s">
        <v>13198</v>
      </c>
    </row>
    <row r="1462" spans="1:18" ht="15.6" x14ac:dyDescent="0.3">
      <c r="A1462" t="s">
        <v>5450</v>
      </c>
      <c r="B1462" t="s">
        <v>5451</v>
      </c>
      <c r="D1462" t="s">
        <v>4087</v>
      </c>
      <c r="E1462">
        <v>379</v>
      </c>
      <c r="F1462">
        <v>919</v>
      </c>
      <c r="G1462" s="1">
        <v>0.59</v>
      </c>
      <c r="H1462">
        <v>4</v>
      </c>
      <c r="J1462" s="4">
        <v>1090</v>
      </c>
      <c r="K1462" t="s">
        <v>13199</v>
      </c>
      <c r="L1462" t="s">
        <v>13200</v>
      </c>
      <c r="M1462" t="s">
        <v>13201</v>
      </c>
      <c r="N1462" t="s">
        <v>13202</v>
      </c>
      <c r="O1462" t="s">
        <v>5452</v>
      </c>
      <c r="P1462" t="s">
        <v>5453</v>
      </c>
      <c r="Q1462" t="s">
        <v>13203</v>
      </c>
      <c r="R1462" t="s">
        <v>13204</v>
      </c>
    </row>
    <row r="1463" spans="1:18" ht="15.6" x14ac:dyDescent="0.3">
      <c r="A1463" t="s">
        <v>5454</v>
      </c>
      <c r="B1463" t="s">
        <v>5455</v>
      </c>
      <c r="D1463" t="s">
        <v>4113</v>
      </c>
      <c r="E1463" s="2">
        <v>2280</v>
      </c>
      <c r="F1463" s="2">
        <v>3045</v>
      </c>
      <c r="G1463" s="1">
        <v>0.25</v>
      </c>
      <c r="H1463">
        <v>4.0999999999999996</v>
      </c>
      <c r="J1463" s="4">
        <v>4118</v>
      </c>
      <c r="K1463" t="s">
        <v>13205</v>
      </c>
      <c r="L1463" t="s">
        <v>13206</v>
      </c>
      <c r="M1463" t="s">
        <v>13207</v>
      </c>
      <c r="N1463" t="s">
        <v>13208</v>
      </c>
      <c r="O1463" t="s">
        <v>5456</v>
      </c>
      <c r="P1463" t="s">
        <v>5457</v>
      </c>
      <c r="Q1463" t="s">
        <v>13209</v>
      </c>
      <c r="R1463" t="s">
        <v>13210</v>
      </c>
    </row>
    <row r="1464" spans="1:18" ht="15.6" x14ac:dyDescent="0.3">
      <c r="A1464" t="s">
        <v>5458</v>
      </c>
      <c r="B1464" t="s">
        <v>5459</v>
      </c>
      <c r="D1464" t="s">
        <v>4023</v>
      </c>
      <c r="E1464" s="2">
        <v>2219</v>
      </c>
      <c r="F1464" s="2">
        <v>3080</v>
      </c>
      <c r="G1464" s="1">
        <v>0.28000000000000003</v>
      </c>
      <c r="H1464">
        <v>3.6</v>
      </c>
      <c r="J1464" s="4">
        <v>468</v>
      </c>
      <c r="K1464" t="s">
        <v>13211</v>
      </c>
      <c r="L1464" t="s">
        <v>13212</v>
      </c>
      <c r="M1464" t="s">
        <v>13213</v>
      </c>
      <c r="N1464" t="s">
        <v>13214</v>
      </c>
      <c r="O1464" t="s">
        <v>5460</v>
      </c>
      <c r="P1464" t="s">
        <v>5461</v>
      </c>
      <c r="Q1464" t="s">
        <v>13215</v>
      </c>
      <c r="R1464" t="s">
        <v>13216</v>
      </c>
    </row>
    <row r="1465" spans="1:18" ht="15.6" x14ac:dyDescent="0.3">
      <c r="A1465" t="s">
        <v>5462</v>
      </c>
      <c r="B1465" t="s">
        <v>5463</v>
      </c>
      <c r="D1465" t="s">
        <v>4069</v>
      </c>
      <c r="E1465" s="2">
        <v>1399</v>
      </c>
      <c r="F1465" s="2">
        <v>1890</v>
      </c>
      <c r="G1465" s="1">
        <v>0.26</v>
      </c>
      <c r="H1465">
        <v>4</v>
      </c>
      <c r="J1465" s="4">
        <v>8031</v>
      </c>
      <c r="K1465" t="s">
        <v>13217</v>
      </c>
      <c r="L1465" t="s">
        <v>13218</v>
      </c>
      <c r="M1465" t="s">
        <v>13219</v>
      </c>
      <c r="N1465" t="s">
        <v>13220</v>
      </c>
      <c r="O1465" t="s">
        <v>5464</v>
      </c>
      <c r="P1465" t="s">
        <v>5465</v>
      </c>
      <c r="Q1465" t="s">
        <v>13221</v>
      </c>
      <c r="R1465" t="s">
        <v>13222</v>
      </c>
    </row>
    <row r="1466" spans="1:18" ht="15.6" x14ac:dyDescent="0.3">
      <c r="A1466" t="s">
        <v>5466</v>
      </c>
      <c r="B1466" t="s">
        <v>5467</v>
      </c>
      <c r="D1466" t="s">
        <v>3850</v>
      </c>
      <c r="E1466" s="2">
        <v>2863</v>
      </c>
      <c r="F1466" s="2">
        <v>3690</v>
      </c>
      <c r="G1466" s="1">
        <v>0.22</v>
      </c>
      <c r="H1466">
        <v>4.3</v>
      </c>
      <c r="J1466" s="4">
        <v>6987</v>
      </c>
      <c r="K1466" t="s">
        <v>13223</v>
      </c>
      <c r="L1466" t="s">
        <v>13224</v>
      </c>
      <c r="M1466" t="s">
        <v>13225</v>
      </c>
      <c r="N1466" t="s">
        <v>13226</v>
      </c>
      <c r="O1466" t="s">
        <v>5468</v>
      </c>
      <c r="P1466" t="s">
        <v>5469</v>
      </c>
      <c r="Q1466" t="s">
        <v>13227</v>
      </c>
      <c r="R1466" t="s">
        <v>13228</v>
      </c>
    </row>
  </sheetData>
  <autoFilter ref="D1:D1466" xr:uid="{E73F1296-1257-5D43-8568-0253C032CFA3}"/>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EE804-245E-430F-BB3A-E0548A45ED03}">
  <dimension ref="A3:C1355"/>
  <sheetViews>
    <sheetView zoomScale="95" workbookViewId="0">
      <selection activeCell="G22" sqref="G22"/>
    </sheetView>
  </sheetViews>
  <sheetFormatPr defaultRowHeight="15.6" x14ac:dyDescent="0.3"/>
  <cols>
    <col min="1" max="1" width="13.796875" bestFit="1" customWidth="1"/>
    <col min="2" max="2" width="21.8984375" bestFit="1" customWidth="1"/>
    <col min="3" max="3" width="17.69921875" bestFit="1" customWidth="1"/>
  </cols>
  <sheetData>
    <row r="3" spans="1:3" x14ac:dyDescent="0.3">
      <c r="A3" s="16" t="s">
        <v>13229</v>
      </c>
      <c r="B3" t="s">
        <v>13230</v>
      </c>
      <c r="C3" t="s">
        <v>13231</v>
      </c>
    </row>
    <row r="4" spans="1:3" x14ac:dyDescent="0.3">
      <c r="A4" t="s">
        <v>222</v>
      </c>
      <c r="B4" s="22">
        <v>1014</v>
      </c>
      <c r="C4" s="19">
        <v>16262</v>
      </c>
    </row>
    <row r="5" spans="1:3" x14ac:dyDescent="0.3">
      <c r="A5" t="s">
        <v>611</v>
      </c>
      <c r="B5" s="22">
        <v>749</v>
      </c>
      <c r="C5" s="19">
        <v>179692</v>
      </c>
    </row>
    <row r="6" spans="1:3" x14ac:dyDescent="0.3">
      <c r="A6" t="s">
        <v>2539</v>
      </c>
      <c r="B6" s="22">
        <v>399</v>
      </c>
      <c r="C6" s="19">
        <v>27201</v>
      </c>
    </row>
    <row r="7" spans="1:3" x14ac:dyDescent="0.3">
      <c r="A7" t="s">
        <v>2543</v>
      </c>
      <c r="B7" s="22">
        <v>279</v>
      </c>
      <c r="C7" s="19">
        <v>31534</v>
      </c>
    </row>
    <row r="8" spans="1:3" x14ac:dyDescent="0.3">
      <c r="A8" t="s">
        <v>2576</v>
      </c>
      <c r="B8" s="22">
        <v>699</v>
      </c>
      <c r="C8" s="19">
        <v>54405</v>
      </c>
    </row>
    <row r="9" spans="1:3" x14ac:dyDescent="0.3">
      <c r="A9" t="s">
        <v>2092</v>
      </c>
      <c r="B9" s="22">
        <v>289</v>
      </c>
      <c r="C9" s="19">
        <v>253105</v>
      </c>
    </row>
    <row r="10" spans="1:3" x14ac:dyDescent="0.3">
      <c r="A10" t="s">
        <v>630</v>
      </c>
      <c r="B10" s="22">
        <v>416</v>
      </c>
      <c r="C10" s="19">
        <v>30023</v>
      </c>
    </row>
    <row r="11" spans="1:3" x14ac:dyDescent="0.3">
      <c r="A11" t="s">
        <v>789</v>
      </c>
      <c r="B11" s="22">
        <v>486</v>
      </c>
      <c r="C11" s="19">
        <v>30023</v>
      </c>
    </row>
    <row r="12" spans="1:3" x14ac:dyDescent="0.3">
      <c r="A12" t="s">
        <v>993</v>
      </c>
      <c r="B12" s="22">
        <v>399</v>
      </c>
      <c r="C12" s="19">
        <v>12091</v>
      </c>
    </row>
    <row r="13" spans="1:3" x14ac:dyDescent="0.3">
      <c r="A13" t="s">
        <v>4306</v>
      </c>
      <c r="B13" s="22">
        <v>1499</v>
      </c>
      <c r="C13" s="19">
        <v>9331</v>
      </c>
    </row>
    <row r="14" spans="1:3" x14ac:dyDescent="0.3">
      <c r="A14" t="s">
        <v>3455</v>
      </c>
      <c r="B14" s="22">
        <v>1289</v>
      </c>
      <c r="C14" s="19">
        <v>20668</v>
      </c>
    </row>
    <row r="15" spans="1:3" x14ac:dyDescent="0.3">
      <c r="A15" t="s">
        <v>3117</v>
      </c>
      <c r="B15" s="22">
        <v>899</v>
      </c>
      <c r="C15" s="19">
        <v>22375</v>
      </c>
    </row>
    <row r="16" spans="1:3" x14ac:dyDescent="0.3">
      <c r="A16" t="s">
        <v>4929</v>
      </c>
      <c r="B16" s="22">
        <v>765</v>
      </c>
      <c r="C16" s="19">
        <v>6055</v>
      </c>
    </row>
    <row r="17" spans="1:3" x14ac:dyDescent="0.3">
      <c r="A17" t="s">
        <v>264</v>
      </c>
      <c r="B17" s="22">
        <v>649</v>
      </c>
      <c r="C17" s="19">
        <v>179691</v>
      </c>
    </row>
    <row r="18" spans="1:3" x14ac:dyDescent="0.3">
      <c r="A18" t="s">
        <v>165</v>
      </c>
      <c r="B18" s="22">
        <v>1198</v>
      </c>
      <c r="C18" s="19">
        <v>710</v>
      </c>
    </row>
    <row r="19" spans="1:3" x14ac:dyDescent="0.3">
      <c r="A19" t="s">
        <v>52</v>
      </c>
      <c r="B19" s="22">
        <v>499</v>
      </c>
      <c r="C19" s="19">
        <v>179691</v>
      </c>
    </row>
    <row r="20" spans="1:3" x14ac:dyDescent="0.3">
      <c r="A20" t="s">
        <v>4415</v>
      </c>
      <c r="B20" s="22">
        <v>1849</v>
      </c>
      <c r="C20" s="19">
        <v>7681</v>
      </c>
    </row>
    <row r="21" spans="1:3" x14ac:dyDescent="0.3">
      <c r="A21" t="s">
        <v>4630</v>
      </c>
      <c r="B21" s="22">
        <v>4799</v>
      </c>
      <c r="C21" s="19">
        <v>3815</v>
      </c>
    </row>
    <row r="22" spans="1:3" x14ac:dyDescent="0.3">
      <c r="A22" t="s">
        <v>2813</v>
      </c>
      <c r="B22" s="22">
        <v>1990</v>
      </c>
      <c r="C22" s="19">
        <v>20398</v>
      </c>
    </row>
    <row r="23" spans="1:3" x14ac:dyDescent="0.3">
      <c r="A23" t="s">
        <v>3780</v>
      </c>
      <c r="B23" s="22">
        <v>1614</v>
      </c>
      <c r="C23" s="19">
        <v>37974</v>
      </c>
    </row>
    <row r="24" spans="1:3" x14ac:dyDescent="0.3">
      <c r="A24" t="s">
        <v>4120</v>
      </c>
      <c r="B24" s="22">
        <v>616</v>
      </c>
      <c r="C24" s="19">
        <v>37126</v>
      </c>
    </row>
    <row r="25" spans="1:3" x14ac:dyDescent="0.3">
      <c r="A25" t="s">
        <v>3869</v>
      </c>
      <c r="B25" s="22">
        <v>775</v>
      </c>
      <c r="C25" s="19">
        <v>46647</v>
      </c>
    </row>
    <row r="26" spans="1:3" x14ac:dyDescent="0.3">
      <c r="A26" t="s">
        <v>4152</v>
      </c>
      <c r="B26" s="22">
        <v>2719</v>
      </c>
      <c r="C26" s="19">
        <v>13406</v>
      </c>
    </row>
    <row r="27" spans="1:3" x14ac:dyDescent="0.3">
      <c r="A27" t="s">
        <v>5213</v>
      </c>
      <c r="B27" s="22">
        <v>1199</v>
      </c>
      <c r="C27" s="19">
        <v>5967</v>
      </c>
    </row>
    <row r="28" spans="1:3" x14ac:dyDescent="0.3">
      <c r="A28" t="s">
        <v>4314</v>
      </c>
      <c r="B28" s="22">
        <v>1699</v>
      </c>
      <c r="C28" s="19">
        <v>11456</v>
      </c>
    </row>
    <row r="29" spans="1:3" x14ac:dyDescent="0.3">
      <c r="A29" t="s">
        <v>3230</v>
      </c>
      <c r="B29" s="22">
        <v>649</v>
      </c>
      <c r="C29" s="19">
        <v>7222</v>
      </c>
    </row>
    <row r="30" spans="1:3" x14ac:dyDescent="0.3">
      <c r="A30" t="s">
        <v>4423</v>
      </c>
      <c r="B30" s="22">
        <v>1099</v>
      </c>
      <c r="C30" s="19">
        <v>9772</v>
      </c>
    </row>
    <row r="31" spans="1:3" x14ac:dyDescent="0.3">
      <c r="A31" t="s">
        <v>5458</v>
      </c>
      <c r="B31" s="22">
        <v>2219</v>
      </c>
      <c r="C31" s="19">
        <v>468</v>
      </c>
    </row>
    <row r="32" spans="1:3" x14ac:dyDescent="0.3">
      <c r="A32" t="s">
        <v>3953</v>
      </c>
      <c r="B32" s="22">
        <v>2169</v>
      </c>
      <c r="C32" s="19">
        <v>1716</v>
      </c>
    </row>
    <row r="33" spans="1:3" x14ac:dyDescent="0.3">
      <c r="A33" t="s">
        <v>3827</v>
      </c>
      <c r="B33" s="22">
        <v>749</v>
      </c>
      <c r="C33" s="19">
        <v>2446</v>
      </c>
    </row>
    <row r="34" spans="1:3" x14ac:dyDescent="0.3">
      <c r="A34" t="s">
        <v>3987</v>
      </c>
      <c r="B34" s="22">
        <v>1409</v>
      </c>
      <c r="C34" s="19">
        <v>787</v>
      </c>
    </row>
    <row r="35" spans="1:3" x14ac:dyDescent="0.3">
      <c r="A35" t="s">
        <v>4803</v>
      </c>
      <c r="B35" s="22">
        <v>949</v>
      </c>
      <c r="C35" s="19">
        <v>7223</v>
      </c>
    </row>
    <row r="36" spans="1:3" x14ac:dyDescent="0.3">
      <c r="A36" t="s">
        <v>2149</v>
      </c>
      <c r="B36" s="22">
        <v>269</v>
      </c>
      <c r="C36" s="19">
        <v>54315</v>
      </c>
    </row>
    <row r="37" spans="1:3" x14ac:dyDescent="0.3">
      <c r="A37" t="s">
        <v>2465</v>
      </c>
      <c r="B37" s="22">
        <v>1469</v>
      </c>
      <c r="C37" s="19">
        <v>156638</v>
      </c>
    </row>
    <row r="38" spans="1:3" x14ac:dyDescent="0.3">
      <c r="A38" t="s">
        <v>4909</v>
      </c>
      <c r="B38" s="22">
        <v>2976</v>
      </c>
      <c r="C38" s="19">
        <v>3740</v>
      </c>
    </row>
    <row r="39" spans="1:3" x14ac:dyDescent="0.3">
      <c r="A39" t="s">
        <v>3992</v>
      </c>
      <c r="B39" s="22">
        <v>753</v>
      </c>
      <c r="C39" s="19">
        <v>18462</v>
      </c>
    </row>
    <row r="40" spans="1:3" x14ac:dyDescent="0.3">
      <c r="A40" t="s">
        <v>3757</v>
      </c>
      <c r="B40" s="22">
        <v>539</v>
      </c>
      <c r="C40" s="19">
        <v>36017</v>
      </c>
    </row>
    <row r="41" spans="1:3" x14ac:dyDescent="0.3">
      <c r="A41" t="s">
        <v>2324</v>
      </c>
      <c r="B41" s="22">
        <v>522</v>
      </c>
      <c r="C41" s="19">
        <v>12179</v>
      </c>
    </row>
    <row r="42" spans="1:3" x14ac:dyDescent="0.3">
      <c r="A42" t="s">
        <v>4664</v>
      </c>
      <c r="B42" s="22">
        <v>980</v>
      </c>
      <c r="C42" s="19">
        <v>4740</v>
      </c>
    </row>
    <row r="43" spans="1:3" x14ac:dyDescent="0.3">
      <c r="A43" t="s">
        <v>4947</v>
      </c>
      <c r="B43" s="22">
        <v>699</v>
      </c>
      <c r="C43" s="19">
        <v>1106</v>
      </c>
    </row>
    <row r="44" spans="1:3" x14ac:dyDescent="0.3">
      <c r="A44" t="s">
        <v>2981</v>
      </c>
      <c r="B44" s="22">
        <v>250</v>
      </c>
      <c r="C44" s="19">
        <v>13971</v>
      </c>
    </row>
    <row r="45" spans="1:3" x14ac:dyDescent="0.3">
      <c r="A45" t="s">
        <v>3542</v>
      </c>
      <c r="B45" s="22">
        <v>249</v>
      </c>
      <c r="C45" s="19">
        <v>22860</v>
      </c>
    </row>
    <row r="46" spans="1:3" x14ac:dyDescent="0.3">
      <c r="A46" t="s">
        <v>2959</v>
      </c>
      <c r="B46" s="22">
        <v>1345</v>
      </c>
      <c r="C46" s="19">
        <v>17413</v>
      </c>
    </row>
    <row r="47" spans="1:3" x14ac:dyDescent="0.3">
      <c r="A47" t="s">
        <v>3298</v>
      </c>
      <c r="B47" s="22">
        <v>150</v>
      </c>
      <c r="C47" s="19">
        <v>15867</v>
      </c>
    </row>
    <row r="48" spans="1:3" x14ac:dyDescent="0.3">
      <c r="A48" t="s">
        <v>2977</v>
      </c>
      <c r="B48" s="22">
        <v>879</v>
      </c>
      <c r="C48" s="19">
        <v>31599</v>
      </c>
    </row>
    <row r="49" spans="1:3" x14ac:dyDescent="0.3">
      <c r="A49" t="s">
        <v>4085</v>
      </c>
      <c r="B49" s="22">
        <v>600</v>
      </c>
      <c r="C49" s="19">
        <v>10907</v>
      </c>
    </row>
    <row r="50" spans="1:3" x14ac:dyDescent="0.3">
      <c r="A50" t="s">
        <v>3815</v>
      </c>
      <c r="B50" s="22">
        <v>3229</v>
      </c>
      <c r="C50" s="19">
        <v>39724</v>
      </c>
    </row>
    <row r="51" spans="1:3" x14ac:dyDescent="0.3">
      <c r="A51" t="s">
        <v>3550</v>
      </c>
      <c r="B51" s="22">
        <v>1599</v>
      </c>
      <c r="C51" s="19">
        <v>16182</v>
      </c>
    </row>
    <row r="52" spans="1:3" x14ac:dyDescent="0.3">
      <c r="A52" t="s">
        <v>3974</v>
      </c>
      <c r="B52" s="22">
        <v>499</v>
      </c>
      <c r="C52" s="19">
        <v>5355</v>
      </c>
    </row>
    <row r="53" spans="1:3" x14ac:dyDescent="0.3">
      <c r="A53" t="s">
        <v>757</v>
      </c>
      <c r="B53" s="22">
        <v>299</v>
      </c>
      <c r="C53" s="19">
        <v>2957</v>
      </c>
    </row>
    <row r="54" spans="1:3" x14ac:dyDescent="0.3">
      <c r="A54" t="s">
        <v>847</v>
      </c>
      <c r="B54" s="22">
        <v>467</v>
      </c>
      <c r="C54" s="19">
        <v>44054</v>
      </c>
    </row>
    <row r="55" spans="1:3" x14ac:dyDescent="0.3">
      <c r="A55" t="s">
        <v>834</v>
      </c>
      <c r="B55" s="22">
        <v>259</v>
      </c>
      <c r="C55" s="19">
        <v>2399</v>
      </c>
    </row>
    <row r="56" spans="1:3" x14ac:dyDescent="0.3">
      <c r="A56" t="s">
        <v>1285</v>
      </c>
      <c r="B56" s="22">
        <v>299</v>
      </c>
      <c r="C56" s="19">
        <v>1454</v>
      </c>
    </row>
    <row r="57" spans="1:3" x14ac:dyDescent="0.3">
      <c r="A57" t="s">
        <v>5430</v>
      </c>
      <c r="B57" s="22">
        <v>3487.77</v>
      </c>
      <c r="C57" s="19">
        <v>1127</v>
      </c>
    </row>
    <row r="58" spans="1:3" x14ac:dyDescent="0.3">
      <c r="A58" t="s">
        <v>2711</v>
      </c>
      <c r="B58" s="22">
        <v>238</v>
      </c>
      <c r="C58" s="19">
        <v>8372</v>
      </c>
    </row>
    <row r="59" spans="1:3" x14ac:dyDescent="0.3">
      <c r="A59" t="s">
        <v>4021</v>
      </c>
      <c r="B59" s="22">
        <v>2199</v>
      </c>
      <c r="C59" s="19">
        <v>1558</v>
      </c>
    </row>
    <row r="60" spans="1:3" x14ac:dyDescent="0.3">
      <c r="A60" t="s">
        <v>4090</v>
      </c>
      <c r="B60" s="22">
        <v>1130</v>
      </c>
      <c r="C60" s="19">
        <v>13250</v>
      </c>
    </row>
    <row r="61" spans="1:3" x14ac:dyDescent="0.3">
      <c r="A61" t="s">
        <v>3632</v>
      </c>
      <c r="B61" s="22">
        <v>1199</v>
      </c>
      <c r="C61" s="19">
        <v>13300</v>
      </c>
    </row>
    <row r="62" spans="1:3" x14ac:dyDescent="0.3">
      <c r="A62" t="s">
        <v>3741</v>
      </c>
      <c r="B62" s="22">
        <v>1999</v>
      </c>
      <c r="C62" s="19">
        <v>41349</v>
      </c>
    </row>
    <row r="63" spans="1:3" x14ac:dyDescent="0.3">
      <c r="A63" t="s">
        <v>4132</v>
      </c>
      <c r="B63" s="22">
        <v>610</v>
      </c>
      <c r="C63" s="19">
        <v>13165</v>
      </c>
    </row>
    <row r="64" spans="1:3" x14ac:dyDescent="0.3">
      <c r="A64" t="s">
        <v>2797</v>
      </c>
      <c r="B64" s="22">
        <v>561</v>
      </c>
      <c r="C64" s="19">
        <v>3182</v>
      </c>
    </row>
    <row r="65" spans="1:3" x14ac:dyDescent="0.3">
      <c r="A65" t="s">
        <v>5462</v>
      </c>
      <c r="B65" s="22">
        <v>1399</v>
      </c>
      <c r="C65" s="19">
        <v>8031</v>
      </c>
    </row>
    <row r="66" spans="1:3" x14ac:dyDescent="0.3">
      <c r="A66" t="s">
        <v>5356</v>
      </c>
      <c r="B66" s="22">
        <v>6199</v>
      </c>
      <c r="C66" s="19">
        <v>10429</v>
      </c>
    </row>
    <row r="67" spans="1:3" x14ac:dyDescent="0.3">
      <c r="A67" t="s">
        <v>3401</v>
      </c>
      <c r="B67" s="22">
        <v>535</v>
      </c>
      <c r="C67" s="19">
        <v>4426</v>
      </c>
    </row>
    <row r="68" spans="1:3" x14ac:dyDescent="0.3">
      <c r="A68" t="s">
        <v>5128</v>
      </c>
      <c r="B68" s="22">
        <v>6120</v>
      </c>
      <c r="C68" s="19">
        <v>6550</v>
      </c>
    </row>
    <row r="69" spans="1:3" x14ac:dyDescent="0.3">
      <c r="A69" t="s">
        <v>5331</v>
      </c>
      <c r="B69" s="22">
        <v>1999</v>
      </c>
      <c r="C69" s="19">
        <v>7801</v>
      </c>
    </row>
    <row r="70" spans="1:3" x14ac:dyDescent="0.3">
      <c r="A70" t="s">
        <v>3165</v>
      </c>
      <c r="B70" s="22">
        <v>310</v>
      </c>
      <c r="C70" s="19">
        <v>5882</v>
      </c>
    </row>
    <row r="71" spans="1:3" x14ac:dyDescent="0.3">
      <c r="A71" t="s">
        <v>3966</v>
      </c>
      <c r="B71" s="22">
        <v>2499</v>
      </c>
      <c r="C71" s="19">
        <v>1889</v>
      </c>
    </row>
    <row r="72" spans="1:3" x14ac:dyDescent="0.3">
      <c r="A72" t="s">
        <v>2247</v>
      </c>
      <c r="B72" s="22">
        <v>1889</v>
      </c>
      <c r="C72" s="19">
        <v>49551</v>
      </c>
    </row>
    <row r="73" spans="1:3" x14ac:dyDescent="0.3">
      <c r="A73" t="s">
        <v>2748</v>
      </c>
      <c r="B73" s="22">
        <v>125</v>
      </c>
      <c r="C73" s="19">
        <v>8053</v>
      </c>
    </row>
    <row r="74" spans="1:3" x14ac:dyDescent="0.3">
      <c r="A74" t="s">
        <v>2684</v>
      </c>
      <c r="B74" s="22">
        <v>252</v>
      </c>
      <c r="C74" s="19">
        <v>3785</v>
      </c>
    </row>
    <row r="75" spans="1:3" x14ac:dyDescent="0.3">
      <c r="A75" t="s">
        <v>2701</v>
      </c>
      <c r="B75" s="22">
        <v>480</v>
      </c>
      <c r="C75" s="19">
        <v>5719</v>
      </c>
    </row>
    <row r="76" spans="1:3" x14ac:dyDescent="0.3">
      <c r="A76" t="s">
        <v>2667</v>
      </c>
      <c r="B76" s="22">
        <v>100</v>
      </c>
      <c r="C76" s="19">
        <v>3095</v>
      </c>
    </row>
    <row r="77" spans="1:3" x14ac:dyDescent="0.3">
      <c r="A77" t="s">
        <v>3136</v>
      </c>
      <c r="B77" s="22">
        <v>90</v>
      </c>
      <c r="C77" s="19">
        <v>3061</v>
      </c>
    </row>
    <row r="78" spans="1:3" x14ac:dyDescent="0.3">
      <c r="A78" t="s">
        <v>3052</v>
      </c>
      <c r="B78" s="22">
        <v>178</v>
      </c>
      <c r="C78" s="19">
        <v>2450</v>
      </c>
    </row>
    <row r="79" spans="1:3" x14ac:dyDescent="0.3">
      <c r="A79" t="s">
        <v>5020</v>
      </c>
      <c r="B79" s="22">
        <v>825</v>
      </c>
      <c r="C79" s="19">
        <v>3246</v>
      </c>
    </row>
    <row r="80" spans="1:3" x14ac:dyDescent="0.3">
      <c r="A80" t="s">
        <v>3665</v>
      </c>
      <c r="B80" s="22">
        <v>1399</v>
      </c>
      <c r="C80" s="19">
        <v>2602</v>
      </c>
    </row>
    <row r="81" spans="1:3" x14ac:dyDescent="0.3">
      <c r="A81" t="s">
        <v>2379</v>
      </c>
      <c r="B81" s="22">
        <v>225</v>
      </c>
      <c r="C81" s="19">
        <v>26556</v>
      </c>
    </row>
    <row r="82" spans="1:3" x14ac:dyDescent="0.3">
      <c r="A82" t="s">
        <v>2299</v>
      </c>
      <c r="B82" s="22">
        <v>191</v>
      </c>
      <c r="C82" s="19">
        <v>7203</v>
      </c>
    </row>
    <row r="83" spans="1:3" x14ac:dyDescent="0.3">
      <c r="A83" t="s">
        <v>3503</v>
      </c>
      <c r="B83" s="22">
        <v>230</v>
      </c>
      <c r="C83" s="19">
        <v>9427</v>
      </c>
    </row>
    <row r="84" spans="1:3" x14ac:dyDescent="0.3">
      <c r="A84" t="s">
        <v>3574</v>
      </c>
      <c r="B84" s="22">
        <v>225</v>
      </c>
      <c r="C84" s="19">
        <v>4798</v>
      </c>
    </row>
    <row r="85" spans="1:3" x14ac:dyDescent="0.3">
      <c r="A85" t="s">
        <v>3222</v>
      </c>
      <c r="B85" s="22">
        <v>200</v>
      </c>
      <c r="C85" s="19">
        <v>10170</v>
      </c>
    </row>
    <row r="86" spans="1:3" x14ac:dyDescent="0.3">
      <c r="A86" t="s">
        <v>2549</v>
      </c>
      <c r="B86" s="22">
        <v>137</v>
      </c>
      <c r="C86" s="19">
        <v>6537</v>
      </c>
    </row>
    <row r="87" spans="1:3" x14ac:dyDescent="0.3">
      <c r="A87" t="s">
        <v>2417</v>
      </c>
      <c r="B87" s="22">
        <v>157</v>
      </c>
      <c r="C87" s="19">
        <v>8618</v>
      </c>
    </row>
    <row r="88" spans="1:3" x14ac:dyDescent="0.3">
      <c r="A88" t="s">
        <v>3276</v>
      </c>
      <c r="B88" s="22">
        <v>272</v>
      </c>
      <c r="C88" s="19">
        <v>3686</v>
      </c>
    </row>
    <row r="89" spans="1:3" x14ac:dyDescent="0.3">
      <c r="A89" t="s">
        <v>2268</v>
      </c>
      <c r="B89" s="22">
        <v>39</v>
      </c>
      <c r="C89" s="19">
        <v>15233</v>
      </c>
    </row>
    <row r="90" spans="1:3" x14ac:dyDescent="0.3">
      <c r="A90" t="s">
        <v>2929</v>
      </c>
      <c r="B90" s="22">
        <v>2595</v>
      </c>
      <c r="C90" s="19">
        <v>22618</v>
      </c>
    </row>
    <row r="91" spans="1:3" x14ac:dyDescent="0.3">
      <c r="A91" t="s">
        <v>2937</v>
      </c>
      <c r="B91" s="22">
        <v>90</v>
      </c>
      <c r="C91" s="19">
        <v>7429</v>
      </c>
    </row>
    <row r="92" spans="1:3" x14ac:dyDescent="0.3">
      <c r="A92" t="s">
        <v>2187</v>
      </c>
      <c r="B92" s="22">
        <v>130</v>
      </c>
      <c r="C92" s="19">
        <v>14778</v>
      </c>
    </row>
    <row r="93" spans="1:3" x14ac:dyDescent="0.3">
      <c r="A93" t="s">
        <v>3016</v>
      </c>
      <c r="B93" s="22">
        <v>299</v>
      </c>
      <c r="C93" s="19">
        <v>40895</v>
      </c>
    </row>
    <row r="94" spans="1:3" x14ac:dyDescent="0.3">
      <c r="A94" t="s">
        <v>3435</v>
      </c>
      <c r="B94" s="22">
        <v>1995</v>
      </c>
      <c r="C94" s="19">
        <v>10760</v>
      </c>
    </row>
    <row r="95" spans="1:3" x14ac:dyDescent="0.3">
      <c r="A95" t="s">
        <v>198</v>
      </c>
      <c r="B95" s="22">
        <v>418</v>
      </c>
      <c r="C95" s="19">
        <v>215373</v>
      </c>
    </row>
    <row r="96" spans="1:3" x14ac:dyDescent="0.3">
      <c r="A96" t="s">
        <v>150</v>
      </c>
      <c r="B96" s="22">
        <v>398</v>
      </c>
      <c r="C96" s="19">
        <v>149952</v>
      </c>
    </row>
    <row r="97" spans="1:3" x14ac:dyDescent="0.3">
      <c r="A97" t="s">
        <v>775</v>
      </c>
      <c r="B97" s="22">
        <v>299</v>
      </c>
      <c r="C97" s="19">
        <v>10911</v>
      </c>
    </row>
    <row r="98" spans="1:3" x14ac:dyDescent="0.3">
      <c r="A98" t="s">
        <v>882</v>
      </c>
      <c r="B98" s="22">
        <v>299</v>
      </c>
      <c r="C98" s="19">
        <v>74977</v>
      </c>
    </row>
    <row r="99" spans="1:3" x14ac:dyDescent="0.3">
      <c r="A99" t="s">
        <v>4247</v>
      </c>
      <c r="B99" s="22">
        <v>2698</v>
      </c>
      <c r="C99" s="19">
        <v>15034</v>
      </c>
    </row>
    <row r="100" spans="1:3" x14ac:dyDescent="0.3">
      <c r="A100" t="s">
        <v>2553</v>
      </c>
      <c r="B100" s="22">
        <v>299</v>
      </c>
      <c r="C100" s="19">
        <v>21010</v>
      </c>
    </row>
    <row r="101" spans="1:3" x14ac:dyDescent="0.3">
      <c r="A101" t="s">
        <v>3678</v>
      </c>
      <c r="B101" s="22">
        <v>1043</v>
      </c>
      <c r="C101" s="19">
        <v>15592</v>
      </c>
    </row>
    <row r="102" spans="1:3" x14ac:dyDescent="0.3">
      <c r="A102" t="s">
        <v>3686</v>
      </c>
      <c r="B102" s="22">
        <v>1464</v>
      </c>
      <c r="C102" s="19">
        <v>14120</v>
      </c>
    </row>
    <row r="103" spans="1:3" x14ac:dyDescent="0.3">
      <c r="A103" t="s">
        <v>4067</v>
      </c>
      <c r="B103" s="22">
        <v>999</v>
      </c>
      <c r="C103" s="19">
        <v>12999</v>
      </c>
    </row>
    <row r="104" spans="1:3" x14ac:dyDescent="0.3">
      <c r="A104" t="s">
        <v>1323</v>
      </c>
      <c r="B104" s="22">
        <v>299</v>
      </c>
      <c r="C104" s="19">
        <v>1902</v>
      </c>
    </row>
    <row r="105" spans="1:3" x14ac:dyDescent="0.3">
      <c r="A105" t="s">
        <v>4497</v>
      </c>
      <c r="B105" s="22">
        <v>510</v>
      </c>
      <c r="C105" s="19">
        <v>7229</v>
      </c>
    </row>
    <row r="106" spans="1:3" x14ac:dyDescent="0.3">
      <c r="A106" t="s">
        <v>3026</v>
      </c>
      <c r="B106" s="22">
        <v>114</v>
      </c>
      <c r="C106" s="19">
        <v>8938</v>
      </c>
    </row>
    <row r="107" spans="1:3" x14ac:dyDescent="0.3">
      <c r="A107" t="s">
        <v>2886</v>
      </c>
      <c r="B107" s="22">
        <v>67</v>
      </c>
      <c r="C107" s="19">
        <v>1269</v>
      </c>
    </row>
    <row r="108" spans="1:3" x14ac:dyDescent="0.3">
      <c r="A108" t="s">
        <v>3094</v>
      </c>
      <c r="B108" s="22">
        <v>157</v>
      </c>
      <c r="C108" s="19">
        <v>4428</v>
      </c>
    </row>
    <row r="109" spans="1:3" x14ac:dyDescent="0.3">
      <c r="A109" t="s">
        <v>4076</v>
      </c>
      <c r="B109" s="22">
        <v>292</v>
      </c>
      <c r="C109" s="19">
        <v>4238</v>
      </c>
    </row>
    <row r="110" spans="1:3" x14ac:dyDescent="0.3">
      <c r="A110" t="s">
        <v>2474</v>
      </c>
      <c r="B110" s="22">
        <v>549</v>
      </c>
      <c r="C110" s="19">
        <v>4875</v>
      </c>
    </row>
    <row r="111" spans="1:3" x14ac:dyDescent="0.3">
      <c r="A111" t="s">
        <v>617</v>
      </c>
      <c r="B111" s="22">
        <v>195</v>
      </c>
      <c r="C111" s="19">
        <v>1383</v>
      </c>
    </row>
    <row r="112" spans="1:3" x14ac:dyDescent="0.3">
      <c r="A112" t="s">
        <v>851</v>
      </c>
      <c r="B112" s="22">
        <v>449</v>
      </c>
      <c r="C112" s="19">
        <v>3231</v>
      </c>
    </row>
    <row r="113" spans="1:3" x14ac:dyDescent="0.3">
      <c r="A113" t="s">
        <v>3529</v>
      </c>
      <c r="B113" s="22">
        <v>90</v>
      </c>
      <c r="C113" s="19">
        <v>6199</v>
      </c>
    </row>
    <row r="114" spans="1:3" x14ac:dyDescent="0.3">
      <c r="A114" t="s">
        <v>4471</v>
      </c>
      <c r="B114" s="22">
        <v>6499</v>
      </c>
      <c r="C114" s="19">
        <v>2810</v>
      </c>
    </row>
    <row r="115" spans="1:3" x14ac:dyDescent="0.3">
      <c r="A115" t="s">
        <v>4081</v>
      </c>
      <c r="B115" s="22">
        <v>160</v>
      </c>
      <c r="C115" s="19">
        <v>2781</v>
      </c>
    </row>
    <row r="116" spans="1:3" x14ac:dyDescent="0.3">
      <c r="A116" t="s">
        <v>4825</v>
      </c>
      <c r="B116" s="22">
        <v>649</v>
      </c>
      <c r="C116" s="19">
        <v>7786</v>
      </c>
    </row>
    <row r="117" spans="1:3" x14ac:dyDescent="0.3">
      <c r="A117" t="s">
        <v>4227</v>
      </c>
      <c r="B117" s="22">
        <v>499</v>
      </c>
      <c r="C117" s="19">
        <v>3036</v>
      </c>
    </row>
    <row r="118" spans="1:3" x14ac:dyDescent="0.3">
      <c r="A118" t="s">
        <v>3802</v>
      </c>
      <c r="B118" s="22">
        <v>1490</v>
      </c>
      <c r="C118" s="19">
        <v>3543</v>
      </c>
    </row>
    <row r="119" spans="1:3" x14ac:dyDescent="0.3">
      <c r="A119" t="s">
        <v>5438</v>
      </c>
      <c r="B119" s="22">
        <v>2695</v>
      </c>
      <c r="C119" s="19">
        <v>2518</v>
      </c>
    </row>
    <row r="120" spans="1:3" x14ac:dyDescent="0.3">
      <c r="A120" t="s">
        <v>2469</v>
      </c>
      <c r="B120" s="22">
        <v>198</v>
      </c>
      <c r="C120" s="19">
        <v>9344</v>
      </c>
    </row>
    <row r="121" spans="1:3" x14ac:dyDescent="0.3">
      <c r="A121" t="s">
        <v>3546</v>
      </c>
      <c r="B121" s="22">
        <v>39</v>
      </c>
      <c r="C121" s="19">
        <v>13572</v>
      </c>
    </row>
    <row r="122" spans="1:3" x14ac:dyDescent="0.3">
      <c r="A122" t="s">
        <v>433</v>
      </c>
      <c r="B122" s="22">
        <v>1099</v>
      </c>
      <c r="C122" s="19">
        <v>22420</v>
      </c>
    </row>
    <row r="123" spans="1:3" x14ac:dyDescent="0.3">
      <c r="A123" t="s">
        <v>3957</v>
      </c>
      <c r="B123" s="22">
        <v>2799</v>
      </c>
      <c r="C123" s="19">
        <v>32931</v>
      </c>
    </row>
    <row r="124" spans="1:3" x14ac:dyDescent="0.3">
      <c r="A124" t="s">
        <v>3039</v>
      </c>
      <c r="B124" s="22">
        <v>99</v>
      </c>
      <c r="C124" s="19">
        <v>5036</v>
      </c>
    </row>
    <row r="125" spans="1:3" x14ac:dyDescent="0.3">
      <c r="A125" t="s">
        <v>3885</v>
      </c>
      <c r="B125" s="22">
        <v>2699</v>
      </c>
      <c r="C125" s="19">
        <v>26164</v>
      </c>
    </row>
    <row r="126" spans="1:3" x14ac:dyDescent="0.3">
      <c r="A126" t="s">
        <v>2456</v>
      </c>
      <c r="B126" s="22">
        <v>745</v>
      </c>
      <c r="C126" s="19">
        <v>13797</v>
      </c>
    </row>
    <row r="127" spans="1:3" x14ac:dyDescent="0.3">
      <c r="A127" t="s">
        <v>3766</v>
      </c>
      <c r="B127" s="22">
        <v>2148</v>
      </c>
      <c r="C127" s="19">
        <v>31388</v>
      </c>
    </row>
    <row r="128" spans="1:3" x14ac:dyDescent="0.3">
      <c r="A128" t="s">
        <v>4223</v>
      </c>
      <c r="B128" s="22">
        <v>1695</v>
      </c>
      <c r="C128" s="19">
        <v>14290</v>
      </c>
    </row>
    <row r="129" spans="1:3" x14ac:dyDescent="0.3">
      <c r="A129" t="s">
        <v>2636</v>
      </c>
      <c r="B129" s="22">
        <v>159</v>
      </c>
      <c r="C129" s="19">
        <v>989</v>
      </c>
    </row>
    <row r="130" spans="1:3" x14ac:dyDescent="0.3">
      <c r="A130" t="s">
        <v>2161</v>
      </c>
      <c r="B130" s="22">
        <v>549</v>
      </c>
      <c r="C130" s="19">
        <v>28829</v>
      </c>
    </row>
    <row r="131" spans="1:3" x14ac:dyDescent="0.3">
      <c r="A131" t="s">
        <v>1626</v>
      </c>
      <c r="B131" s="22">
        <v>99</v>
      </c>
      <c r="C131" s="19">
        <v>11339</v>
      </c>
    </row>
    <row r="132" spans="1:3" x14ac:dyDescent="0.3">
      <c r="A132" t="s">
        <v>652</v>
      </c>
      <c r="B132" s="22">
        <v>249</v>
      </c>
      <c r="C132" s="19">
        <v>4642</v>
      </c>
    </row>
    <row r="133" spans="1:3" x14ac:dyDescent="0.3">
      <c r="A133" t="s">
        <v>4614</v>
      </c>
      <c r="B133" s="22">
        <v>999</v>
      </c>
      <c r="C133" s="19">
        <v>9275</v>
      </c>
    </row>
    <row r="134" spans="1:3" x14ac:dyDescent="0.3">
      <c r="A134" t="s">
        <v>4811</v>
      </c>
      <c r="B134" s="22">
        <v>635</v>
      </c>
      <c r="C134" s="19">
        <v>4570</v>
      </c>
    </row>
    <row r="135" spans="1:3" x14ac:dyDescent="0.3">
      <c r="A135" t="s">
        <v>2676</v>
      </c>
      <c r="B135" s="22">
        <v>1295</v>
      </c>
      <c r="C135" s="19">
        <v>25771</v>
      </c>
    </row>
    <row r="136" spans="1:3" x14ac:dyDescent="0.3">
      <c r="A136" t="s">
        <v>4000</v>
      </c>
      <c r="B136" s="22">
        <v>1099</v>
      </c>
      <c r="C136" s="19">
        <v>15276</v>
      </c>
    </row>
    <row r="137" spans="1:3" x14ac:dyDescent="0.3">
      <c r="A137" t="s">
        <v>403</v>
      </c>
      <c r="B137" s="22">
        <v>538</v>
      </c>
      <c r="C137" s="19">
        <v>20268</v>
      </c>
    </row>
    <row r="138" spans="1:3" x14ac:dyDescent="0.3">
      <c r="A138" t="s">
        <v>5466</v>
      </c>
      <c r="B138" s="22">
        <v>2863</v>
      </c>
      <c r="C138" s="19">
        <v>6987</v>
      </c>
    </row>
    <row r="139" spans="1:3" x14ac:dyDescent="0.3">
      <c r="A139" t="s">
        <v>3443</v>
      </c>
      <c r="B139" s="22">
        <v>2640</v>
      </c>
      <c r="C139" s="19">
        <v>16146</v>
      </c>
    </row>
    <row r="140" spans="1:3" x14ac:dyDescent="0.3">
      <c r="A140" t="s">
        <v>4963</v>
      </c>
      <c r="B140" s="22">
        <v>5365</v>
      </c>
      <c r="C140" s="19">
        <v>3584</v>
      </c>
    </row>
    <row r="141" spans="1:3" x14ac:dyDescent="0.3">
      <c r="A141" t="s">
        <v>226</v>
      </c>
      <c r="B141" s="22">
        <v>309</v>
      </c>
      <c r="C141" s="19">
        <v>426973</v>
      </c>
    </row>
    <row r="142" spans="1:3" x14ac:dyDescent="0.3">
      <c r="A142" t="s">
        <v>300</v>
      </c>
      <c r="B142" s="22">
        <v>309</v>
      </c>
      <c r="C142" s="19">
        <v>426973</v>
      </c>
    </row>
    <row r="143" spans="1:3" x14ac:dyDescent="0.3">
      <c r="A143" t="s">
        <v>2177</v>
      </c>
      <c r="B143" s="22">
        <v>266</v>
      </c>
      <c r="C143" s="19">
        <v>28030</v>
      </c>
    </row>
    <row r="144" spans="1:3" x14ac:dyDescent="0.3">
      <c r="A144" t="s">
        <v>3597</v>
      </c>
      <c r="B144" s="22">
        <v>380</v>
      </c>
      <c r="C144" s="19">
        <v>2111</v>
      </c>
    </row>
    <row r="145" spans="1:3" x14ac:dyDescent="0.3">
      <c r="A145" t="s">
        <v>5344</v>
      </c>
      <c r="B145" s="22">
        <v>1199</v>
      </c>
      <c r="C145" s="19">
        <v>1202</v>
      </c>
    </row>
    <row r="146" spans="1:3" x14ac:dyDescent="0.3">
      <c r="A146" t="s">
        <v>541</v>
      </c>
      <c r="B146" s="22">
        <v>799</v>
      </c>
      <c r="C146" s="19">
        <v>28638</v>
      </c>
    </row>
    <row r="147" spans="1:3" x14ac:dyDescent="0.3">
      <c r="A147" t="s">
        <v>2426</v>
      </c>
      <c r="B147" s="22">
        <v>479</v>
      </c>
      <c r="C147" s="19">
        <v>11687</v>
      </c>
    </row>
    <row r="148" spans="1:3" x14ac:dyDescent="0.3">
      <c r="A148" t="s">
        <v>762</v>
      </c>
      <c r="B148" s="22">
        <v>849</v>
      </c>
      <c r="C148" s="19">
        <v>6736</v>
      </c>
    </row>
    <row r="149" spans="1:3" x14ac:dyDescent="0.3">
      <c r="A149" t="s">
        <v>949</v>
      </c>
      <c r="B149" s="22">
        <v>799</v>
      </c>
      <c r="C149" s="19">
        <v>5626</v>
      </c>
    </row>
    <row r="150" spans="1:3" x14ac:dyDescent="0.3">
      <c r="A150" t="s">
        <v>1206</v>
      </c>
      <c r="B150" s="22">
        <v>185</v>
      </c>
      <c r="C150" s="19">
        <v>25</v>
      </c>
    </row>
    <row r="151" spans="1:3" x14ac:dyDescent="0.3">
      <c r="A151" t="s">
        <v>2743</v>
      </c>
      <c r="B151" s="22">
        <v>3299</v>
      </c>
      <c r="C151" s="19">
        <v>15783</v>
      </c>
    </row>
    <row r="152" spans="1:3" x14ac:dyDescent="0.3">
      <c r="A152" t="s">
        <v>2933</v>
      </c>
      <c r="B152" s="22">
        <v>1799</v>
      </c>
      <c r="C152" s="19">
        <v>20342</v>
      </c>
    </row>
    <row r="153" spans="1:3" x14ac:dyDescent="0.3">
      <c r="A153" t="s">
        <v>2849</v>
      </c>
      <c r="B153" s="22">
        <v>149</v>
      </c>
      <c r="C153" s="19">
        <v>25607</v>
      </c>
    </row>
    <row r="154" spans="1:3" x14ac:dyDescent="0.3">
      <c r="A154" t="s">
        <v>5414</v>
      </c>
      <c r="B154" s="22">
        <v>1499</v>
      </c>
      <c r="C154" s="19">
        <v>6531</v>
      </c>
    </row>
    <row r="155" spans="1:3" x14ac:dyDescent="0.3">
      <c r="A155" t="s">
        <v>4099</v>
      </c>
      <c r="B155" s="22">
        <v>3599</v>
      </c>
      <c r="C155" s="19">
        <v>11828</v>
      </c>
    </row>
    <row r="156" spans="1:3" x14ac:dyDescent="0.3">
      <c r="A156" t="s">
        <v>4881</v>
      </c>
      <c r="B156" s="22">
        <v>7349</v>
      </c>
      <c r="C156" s="19">
        <v>11957</v>
      </c>
    </row>
    <row r="157" spans="1:3" x14ac:dyDescent="0.3">
      <c r="A157" t="s">
        <v>5277</v>
      </c>
      <c r="B157" s="22">
        <v>1999</v>
      </c>
      <c r="C157" s="19">
        <v>388</v>
      </c>
    </row>
    <row r="158" spans="1:3" x14ac:dyDescent="0.3">
      <c r="A158" t="s">
        <v>3695</v>
      </c>
      <c r="B158" s="22">
        <v>625</v>
      </c>
      <c r="C158" s="19">
        <v>23316</v>
      </c>
    </row>
    <row r="159" spans="1:3" x14ac:dyDescent="0.3">
      <c r="A159" t="s">
        <v>3737</v>
      </c>
      <c r="B159" s="22">
        <v>599</v>
      </c>
      <c r="C159" s="19">
        <v>24247</v>
      </c>
    </row>
    <row r="160" spans="1:3" x14ac:dyDescent="0.3">
      <c r="A160" t="s">
        <v>5294</v>
      </c>
      <c r="B160" s="22">
        <v>699</v>
      </c>
      <c r="C160" s="19">
        <v>3524</v>
      </c>
    </row>
    <row r="161" spans="1:3" x14ac:dyDescent="0.3">
      <c r="A161" t="s">
        <v>557</v>
      </c>
      <c r="B161" s="22">
        <v>489</v>
      </c>
      <c r="C161" s="19">
        <v>69538</v>
      </c>
    </row>
    <row r="162" spans="1:3" x14ac:dyDescent="0.3">
      <c r="A162" t="s">
        <v>545</v>
      </c>
      <c r="B162" s="22">
        <v>229</v>
      </c>
      <c r="C162" s="19">
        <v>12835</v>
      </c>
    </row>
    <row r="163" spans="1:3" x14ac:dyDescent="0.3">
      <c r="A163" t="s">
        <v>1060</v>
      </c>
      <c r="B163" s="22">
        <v>299</v>
      </c>
      <c r="C163" s="19">
        <v>8714</v>
      </c>
    </row>
    <row r="164" spans="1:3" x14ac:dyDescent="0.3">
      <c r="A164" t="s">
        <v>1378</v>
      </c>
      <c r="B164" s="22">
        <v>1198</v>
      </c>
      <c r="C164" s="19">
        <v>385177</v>
      </c>
    </row>
    <row r="165" spans="1:3" x14ac:dyDescent="0.3">
      <c r="A165" t="s">
        <v>1761</v>
      </c>
      <c r="B165" s="22">
        <v>599</v>
      </c>
      <c r="C165" s="19">
        <v>192589</v>
      </c>
    </row>
    <row r="166" spans="1:3" x14ac:dyDescent="0.3">
      <c r="A166" t="s">
        <v>2967</v>
      </c>
      <c r="B166" s="22">
        <v>287</v>
      </c>
      <c r="C166" s="19">
        <v>8076</v>
      </c>
    </row>
    <row r="167" spans="1:3" x14ac:dyDescent="0.3">
      <c r="A167" t="s">
        <v>2487</v>
      </c>
      <c r="B167" s="22">
        <v>269</v>
      </c>
      <c r="C167" s="19">
        <v>17810</v>
      </c>
    </row>
    <row r="168" spans="1:3" x14ac:dyDescent="0.3">
      <c r="A168" t="s">
        <v>3285</v>
      </c>
      <c r="B168" s="22">
        <v>3498</v>
      </c>
      <c r="C168" s="19">
        <v>12185</v>
      </c>
    </row>
    <row r="169" spans="1:3" x14ac:dyDescent="0.3">
      <c r="A169" t="s">
        <v>3861</v>
      </c>
      <c r="B169" s="22">
        <v>1321</v>
      </c>
      <c r="C169" s="19">
        <v>15453</v>
      </c>
    </row>
    <row r="170" spans="1:3" x14ac:dyDescent="0.3">
      <c r="A170" t="s">
        <v>2697</v>
      </c>
      <c r="B170" s="22">
        <v>729</v>
      </c>
      <c r="C170" s="19">
        <v>82356</v>
      </c>
    </row>
    <row r="171" spans="1:3" x14ac:dyDescent="0.3">
      <c r="A171" t="s">
        <v>1725</v>
      </c>
      <c r="B171" s="22">
        <v>499</v>
      </c>
      <c r="C171" s="19">
        <v>31539</v>
      </c>
    </row>
    <row r="172" spans="1:3" x14ac:dyDescent="0.3">
      <c r="A172" t="s">
        <v>1882</v>
      </c>
      <c r="B172" s="22">
        <v>949</v>
      </c>
      <c r="C172" s="19">
        <v>31539</v>
      </c>
    </row>
    <row r="173" spans="1:3" x14ac:dyDescent="0.3">
      <c r="A173" t="s">
        <v>5286</v>
      </c>
      <c r="B173" s="22">
        <v>184</v>
      </c>
      <c r="C173" s="19">
        <v>4971</v>
      </c>
    </row>
    <row r="174" spans="1:3" x14ac:dyDescent="0.3">
      <c r="A174" t="s">
        <v>1929</v>
      </c>
      <c r="B174" s="22">
        <v>2798</v>
      </c>
      <c r="C174" s="19">
        <v>194349</v>
      </c>
    </row>
    <row r="175" spans="1:3" x14ac:dyDescent="0.3">
      <c r="A175" t="s">
        <v>3673</v>
      </c>
      <c r="B175" s="22">
        <v>1699</v>
      </c>
      <c r="C175" s="19">
        <v>54032</v>
      </c>
    </row>
    <row r="176" spans="1:3" x14ac:dyDescent="0.3">
      <c r="A176" t="s">
        <v>316</v>
      </c>
      <c r="B176" s="22">
        <v>657</v>
      </c>
      <c r="C176" s="19">
        <v>60158</v>
      </c>
    </row>
    <row r="177" spans="1:3" x14ac:dyDescent="0.3">
      <c r="A177" t="s">
        <v>291</v>
      </c>
      <c r="B177" s="22">
        <v>658</v>
      </c>
      <c r="C177" s="19">
        <v>59492</v>
      </c>
    </row>
    <row r="178" spans="1:3" x14ac:dyDescent="0.3">
      <c r="A178" t="s">
        <v>1018</v>
      </c>
      <c r="B178" s="22">
        <v>549</v>
      </c>
      <c r="C178" s="19">
        <v>29746</v>
      </c>
    </row>
    <row r="179" spans="1:3" x14ac:dyDescent="0.3">
      <c r="A179" t="s">
        <v>4026</v>
      </c>
      <c r="B179" s="22">
        <v>3699</v>
      </c>
      <c r="C179" s="19">
        <v>26543</v>
      </c>
    </row>
    <row r="180" spans="1:3" x14ac:dyDescent="0.3">
      <c r="A180" t="s">
        <v>2580</v>
      </c>
      <c r="B180" s="22">
        <v>1149</v>
      </c>
      <c r="C180" s="19">
        <v>122478</v>
      </c>
    </row>
    <row r="181" spans="1:3" x14ac:dyDescent="0.3">
      <c r="A181" t="s">
        <v>2168</v>
      </c>
      <c r="B181" s="22">
        <v>299</v>
      </c>
      <c r="C181" s="19">
        <v>33176</v>
      </c>
    </row>
    <row r="182" spans="1:3" x14ac:dyDescent="0.3">
      <c r="A182" t="s">
        <v>4051</v>
      </c>
      <c r="B182" s="22">
        <v>1499</v>
      </c>
      <c r="C182" s="19">
        <v>14667</v>
      </c>
    </row>
    <row r="183" spans="1:3" x14ac:dyDescent="0.3">
      <c r="A183" t="s">
        <v>2521</v>
      </c>
      <c r="B183" s="22">
        <v>299</v>
      </c>
      <c r="C183" s="19">
        <v>24432</v>
      </c>
    </row>
    <row r="184" spans="1:3" x14ac:dyDescent="0.3">
      <c r="A184" t="s">
        <v>2954</v>
      </c>
      <c r="B184" s="22">
        <v>179</v>
      </c>
      <c r="C184" s="19">
        <v>10174</v>
      </c>
    </row>
    <row r="185" spans="1:3" x14ac:dyDescent="0.3">
      <c r="A185" t="s">
        <v>2097</v>
      </c>
      <c r="B185" s="22">
        <v>599</v>
      </c>
      <c r="C185" s="19">
        <v>61314</v>
      </c>
    </row>
    <row r="186" spans="1:3" x14ac:dyDescent="0.3">
      <c r="A186" t="s">
        <v>2921</v>
      </c>
      <c r="B186" s="22">
        <v>299</v>
      </c>
      <c r="C186" s="19">
        <v>33434</v>
      </c>
    </row>
    <row r="187" spans="1:3" x14ac:dyDescent="0.3">
      <c r="A187" t="s">
        <v>957</v>
      </c>
      <c r="B187" s="22">
        <v>499</v>
      </c>
      <c r="C187" s="19">
        <v>25177</v>
      </c>
    </row>
    <row r="188" spans="1:3" x14ac:dyDescent="0.3">
      <c r="A188" t="s">
        <v>3447</v>
      </c>
      <c r="B188" s="22">
        <v>5299</v>
      </c>
      <c r="C188" s="19">
        <v>8280</v>
      </c>
    </row>
    <row r="189" spans="1:3" x14ac:dyDescent="0.3">
      <c r="A189" t="s">
        <v>4525</v>
      </c>
      <c r="B189" s="22">
        <v>14499</v>
      </c>
      <c r="C189" s="19">
        <v>2026</v>
      </c>
    </row>
    <row r="190" spans="1:3" x14ac:dyDescent="0.3">
      <c r="A190" t="s">
        <v>2836</v>
      </c>
      <c r="B190" s="22">
        <v>899</v>
      </c>
      <c r="C190" s="19">
        <v>23174</v>
      </c>
    </row>
    <row r="191" spans="1:3" x14ac:dyDescent="0.3">
      <c r="A191" t="s">
        <v>4455</v>
      </c>
      <c r="B191" s="22">
        <v>8799</v>
      </c>
      <c r="C191" s="19">
        <v>4157</v>
      </c>
    </row>
    <row r="192" spans="1:3" x14ac:dyDescent="0.3">
      <c r="A192" t="s">
        <v>5377</v>
      </c>
      <c r="B192" s="22">
        <v>2199</v>
      </c>
      <c r="C192" s="19">
        <v>2686</v>
      </c>
    </row>
    <row r="193" spans="1:3" x14ac:dyDescent="0.3">
      <c r="A193" t="s">
        <v>2145</v>
      </c>
      <c r="B193" s="22">
        <v>475</v>
      </c>
      <c r="C193" s="19">
        <v>64273</v>
      </c>
    </row>
    <row r="194" spans="1:3" x14ac:dyDescent="0.3">
      <c r="A194" t="s">
        <v>1179</v>
      </c>
      <c r="B194" s="22">
        <v>349</v>
      </c>
      <c r="C194" s="19">
        <v>14896</v>
      </c>
    </row>
    <row r="195" spans="1:3" x14ac:dyDescent="0.3">
      <c r="A195" t="s">
        <v>3656</v>
      </c>
      <c r="B195" s="22">
        <v>199</v>
      </c>
      <c r="C195" s="19">
        <v>270563</v>
      </c>
    </row>
    <row r="196" spans="1:3" x14ac:dyDescent="0.3">
      <c r="A196" t="s">
        <v>4771</v>
      </c>
      <c r="B196" s="22">
        <v>998.06</v>
      </c>
      <c r="C196" s="19">
        <v>7274</v>
      </c>
    </row>
    <row r="197" spans="1:3" x14ac:dyDescent="0.3">
      <c r="A197" t="s">
        <v>3593</v>
      </c>
      <c r="B197" s="22">
        <v>449</v>
      </c>
      <c r="C197" s="19">
        <v>4959</v>
      </c>
    </row>
    <row r="198" spans="1:3" x14ac:dyDescent="0.3">
      <c r="A198" t="s">
        <v>4281</v>
      </c>
      <c r="B198" s="22">
        <v>2199</v>
      </c>
      <c r="C198" s="19">
        <v>9650</v>
      </c>
    </row>
    <row r="199" spans="1:3" x14ac:dyDescent="0.3">
      <c r="A199" t="s">
        <v>3944</v>
      </c>
      <c r="B199" s="22">
        <v>1400</v>
      </c>
      <c r="C199" s="19">
        <v>19998</v>
      </c>
    </row>
    <row r="200" spans="1:3" x14ac:dyDescent="0.3">
      <c r="A200" t="s">
        <v>4656</v>
      </c>
      <c r="B200" s="22">
        <v>3711</v>
      </c>
      <c r="C200" s="19">
        <v>356</v>
      </c>
    </row>
    <row r="201" spans="1:3" x14ac:dyDescent="0.3">
      <c r="A201" t="s">
        <v>127</v>
      </c>
      <c r="B201" s="22">
        <v>398</v>
      </c>
      <c r="C201" s="19">
        <v>24306</v>
      </c>
    </row>
    <row r="202" spans="1:3" x14ac:dyDescent="0.3">
      <c r="A202" t="s">
        <v>1204</v>
      </c>
      <c r="B202" s="22">
        <v>379</v>
      </c>
      <c r="C202" s="19">
        <v>12153</v>
      </c>
    </row>
    <row r="203" spans="1:3" x14ac:dyDescent="0.3">
      <c r="A203" t="s">
        <v>3901</v>
      </c>
      <c r="B203" s="22">
        <v>1819</v>
      </c>
      <c r="C203" s="19">
        <v>7946</v>
      </c>
    </row>
    <row r="204" spans="1:3" x14ac:dyDescent="0.3">
      <c r="A204" t="s">
        <v>3710</v>
      </c>
      <c r="B204" s="22">
        <v>6549</v>
      </c>
      <c r="C204" s="19">
        <v>2961</v>
      </c>
    </row>
    <row r="205" spans="1:3" x14ac:dyDescent="0.3">
      <c r="A205" t="s">
        <v>5454</v>
      </c>
      <c r="B205" s="22">
        <v>2280</v>
      </c>
      <c r="C205" s="19">
        <v>4118</v>
      </c>
    </row>
    <row r="206" spans="1:3" x14ac:dyDescent="0.3">
      <c r="A206" t="s">
        <v>4689</v>
      </c>
      <c r="B206" s="22">
        <v>2249</v>
      </c>
      <c r="C206" s="19">
        <v>3973</v>
      </c>
    </row>
    <row r="207" spans="1:3" x14ac:dyDescent="0.3">
      <c r="A207" t="s">
        <v>2413</v>
      </c>
      <c r="B207" s="22">
        <v>799</v>
      </c>
      <c r="C207" s="19">
        <v>34852</v>
      </c>
    </row>
    <row r="208" spans="1:3" x14ac:dyDescent="0.3">
      <c r="A208" t="s">
        <v>2680</v>
      </c>
      <c r="B208" s="22">
        <v>699</v>
      </c>
      <c r="C208" s="19">
        <v>273189</v>
      </c>
    </row>
    <row r="209" spans="1:3" x14ac:dyDescent="0.3">
      <c r="A209" t="s">
        <v>3161</v>
      </c>
      <c r="B209" s="22">
        <v>1295</v>
      </c>
      <c r="C209" s="19">
        <v>12375</v>
      </c>
    </row>
    <row r="210" spans="1:3" x14ac:dyDescent="0.3">
      <c r="A210" t="s">
        <v>3669</v>
      </c>
      <c r="B210" s="22">
        <v>749</v>
      </c>
      <c r="C210" s="19">
        <v>63350</v>
      </c>
    </row>
    <row r="211" spans="1:3" x14ac:dyDescent="0.3">
      <c r="A211" t="s">
        <v>5369</v>
      </c>
      <c r="B211" s="22">
        <v>199</v>
      </c>
      <c r="C211" s="19">
        <v>1379</v>
      </c>
    </row>
    <row r="212" spans="1:3" x14ac:dyDescent="0.3">
      <c r="A212" t="s">
        <v>5032</v>
      </c>
      <c r="B212" s="22">
        <v>688</v>
      </c>
      <c r="C212" s="19">
        <v>2280</v>
      </c>
    </row>
    <row r="213" spans="1:3" x14ac:dyDescent="0.3">
      <c r="A213" t="s">
        <v>3853</v>
      </c>
      <c r="B213" s="22">
        <v>549</v>
      </c>
      <c r="C213" s="19">
        <v>13029</v>
      </c>
    </row>
    <row r="214" spans="1:3" x14ac:dyDescent="0.3">
      <c r="A214" t="s">
        <v>4063</v>
      </c>
      <c r="B214" s="22">
        <v>9590</v>
      </c>
      <c r="C214" s="19">
        <v>1017</v>
      </c>
    </row>
    <row r="215" spans="1:3" x14ac:dyDescent="0.3">
      <c r="A215" t="s">
        <v>2584</v>
      </c>
      <c r="B215" s="22">
        <v>1495</v>
      </c>
      <c r="C215" s="19">
        <v>7241</v>
      </c>
    </row>
    <row r="216" spans="1:3" x14ac:dyDescent="0.3">
      <c r="A216" t="s">
        <v>4869</v>
      </c>
      <c r="B216" s="22">
        <v>559</v>
      </c>
      <c r="C216" s="19">
        <v>17325</v>
      </c>
    </row>
    <row r="217" spans="1:3" x14ac:dyDescent="0.3">
      <c r="A217" t="s">
        <v>2526</v>
      </c>
      <c r="B217" s="22">
        <v>579</v>
      </c>
      <c r="C217" s="19">
        <v>189104</v>
      </c>
    </row>
    <row r="218" spans="1:3" x14ac:dyDescent="0.3">
      <c r="A218" t="s">
        <v>260</v>
      </c>
      <c r="B218" s="22">
        <v>230</v>
      </c>
      <c r="C218" s="19">
        <v>2960</v>
      </c>
    </row>
    <row r="219" spans="1:3" x14ac:dyDescent="0.3">
      <c r="A219" t="s">
        <v>3490</v>
      </c>
      <c r="B219" s="22">
        <v>770</v>
      </c>
      <c r="C219" s="19">
        <v>2585</v>
      </c>
    </row>
    <row r="220" spans="1:3" x14ac:dyDescent="0.3">
      <c r="A220" t="s">
        <v>3682</v>
      </c>
      <c r="B220" s="22">
        <v>499</v>
      </c>
      <c r="C220" s="19">
        <v>4859</v>
      </c>
    </row>
    <row r="221" spans="1:3" x14ac:dyDescent="0.3">
      <c r="A221" t="s">
        <v>2917</v>
      </c>
      <c r="B221" s="22">
        <v>4449</v>
      </c>
      <c r="C221" s="19">
        <v>25006</v>
      </c>
    </row>
    <row r="222" spans="1:3" x14ac:dyDescent="0.3">
      <c r="A222" t="s">
        <v>1048</v>
      </c>
      <c r="B222" s="22">
        <v>439</v>
      </c>
      <c r="C222" s="19">
        <v>4296</v>
      </c>
    </row>
    <row r="223" spans="1:3" x14ac:dyDescent="0.3">
      <c r="A223" t="s">
        <v>1158</v>
      </c>
      <c r="B223" s="22">
        <v>7999</v>
      </c>
      <c r="C223" s="19">
        <v>3022</v>
      </c>
    </row>
    <row r="224" spans="1:3" x14ac:dyDescent="0.3">
      <c r="A224" t="s">
        <v>4172</v>
      </c>
      <c r="B224" s="22">
        <v>308</v>
      </c>
      <c r="C224" s="19">
        <v>4584</v>
      </c>
    </row>
    <row r="225" spans="1:3" x14ac:dyDescent="0.3">
      <c r="A225" t="s">
        <v>4059</v>
      </c>
      <c r="B225" s="22">
        <v>1099</v>
      </c>
      <c r="C225" s="19">
        <v>4244</v>
      </c>
    </row>
    <row r="226" spans="1:3" x14ac:dyDescent="0.3">
      <c r="A226" t="s">
        <v>906</v>
      </c>
      <c r="B226" s="22">
        <v>209</v>
      </c>
      <c r="C226" s="19">
        <v>18872</v>
      </c>
    </row>
    <row r="227" spans="1:3" x14ac:dyDescent="0.3">
      <c r="A227" t="s">
        <v>2505</v>
      </c>
      <c r="B227" s="22">
        <v>571</v>
      </c>
      <c r="C227" s="19">
        <v>38221</v>
      </c>
    </row>
    <row r="228" spans="1:3" x14ac:dyDescent="0.3">
      <c r="A228" t="s">
        <v>5241</v>
      </c>
      <c r="B228" s="22">
        <v>149</v>
      </c>
      <c r="C228" s="19">
        <v>4074</v>
      </c>
    </row>
    <row r="229" spans="1:3" x14ac:dyDescent="0.3">
      <c r="A229" t="s">
        <v>4565</v>
      </c>
      <c r="B229" s="22">
        <v>5890</v>
      </c>
      <c r="C229" s="19">
        <v>7241</v>
      </c>
    </row>
    <row r="230" spans="1:3" x14ac:dyDescent="0.3">
      <c r="A230" t="s">
        <v>242</v>
      </c>
      <c r="B230" s="22">
        <v>179</v>
      </c>
      <c r="C230" s="19">
        <v>92595</v>
      </c>
    </row>
    <row r="231" spans="1:3" x14ac:dyDescent="0.3">
      <c r="A231" t="s">
        <v>945</v>
      </c>
      <c r="B231" s="22">
        <v>598</v>
      </c>
      <c r="C231" s="19">
        <v>910</v>
      </c>
    </row>
    <row r="232" spans="1:3" x14ac:dyDescent="0.3">
      <c r="A232" t="s">
        <v>4549</v>
      </c>
      <c r="B232" s="22">
        <v>2899</v>
      </c>
      <c r="C232" s="19">
        <v>8958</v>
      </c>
    </row>
    <row r="233" spans="1:3" x14ac:dyDescent="0.3">
      <c r="A233" t="s">
        <v>597</v>
      </c>
      <c r="B233" s="22">
        <v>349</v>
      </c>
      <c r="C233" s="19">
        <v>20850</v>
      </c>
    </row>
    <row r="234" spans="1:3" x14ac:dyDescent="0.3">
      <c r="A234" t="s">
        <v>593</v>
      </c>
      <c r="B234" s="22">
        <v>399</v>
      </c>
      <c r="C234" s="19">
        <v>1951</v>
      </c>
    </row>
    <row r="235" spans="1:3" x14ac:dyDescent="0.3">
      <c r="A235" t="s">
        <v>4012</v>
      </c>
      <c r="B235" s="22">
        <v>2095</v>
      </c>
      <c r="C235" s="19">
        <v>7949</v>
      </c>
    </row>
    <row r="236" spans="1:3" x14ac:dyDescent="0.3">
      <c r="A236" t="s">
        <v>2086</v>
      </c>
      <c r="B236" s="22">
        <v>365</v>
      </c>
      <c r="C236" s="19">
        <v>363711</v>
      </c>
    </row>
    <row r="237" spans="1:3" x14ac:dyDescent="0.3">
      <c r="A237" t="s">
        <v>3431</v>
      </c>
      <c r="B237" s="22">
        <v>657</v>
      </c>
      <c r="C237" s="19">
        <v>13944</v>
      </c>
    </row>
    <row r="238" spans="1:3" x14ac:dyDescent="0.3">
      <c r="A238" t="s">
        <v>233</v>
      </c>
      <c r="B238" s="22">
        <v>398</v>
      </c>
      <c r="C238" s="19">
        <v>185190</v>
      </c>
    </row>
    <row r="239" spans="1:3" x14ac:dyDescent="0.3">
      <c r="A239" t="s">
        <v>4140</v>
      </c>
      <c r="B239" s="22">
        <v>8999</v>
      </c>
      <c r="C239" s="19">
        <v>17994</v>
      </c>
    </row>
    <row r="240" spans="1:3" x14ac:dyDescent="0.3">
      <c r="A240" t="s">
        <v>4783</v>
      </c>
      <c r="B240" s="22">
        <v>8886</v>
      </c>
      <c r="C240" s="19">
        <v>3065</v>
      </c>
    </row>
    <row r="241" spans="1:3" x14ac:dyDescent="0.3">
      <c r="A241" t="s">
        <v>2801</v>
      </c>
      <c r="B241" s="22">
        <v>289</v>
      </c>
      <c r="C241" s="19">
        <v>25886</v>
      </c>
    </row>
    <row r="242" spans="1:3" x14ac:dyDescent="0.3">
      <c r="A242" t="s">
        <v>1414</v>
      </c>
      <c r="B242" s="22">
        <v>349</v>
      </c>
      <c r="C242" s="19">
        <v>46399</v>
      </c>
    </row>
    <row r="243" spans="1:3" x14ac:dyDescent="0.3">
      <c r="A243" t="s">
        <v>3410</v>
      </c>
      <c r="B243" s="22">
        <v>341</v>
      </c>
      <c r="C243" s="19">
        <v>2493</v>
      </c>
    </row>
    <row r="244" spans="1:3" x14ac:dyDescent="0.3">
      <c r="A244" t="s">
        <v>4590</v>
      </c>
      <c r="B244" s="22">
        <v>2742</v>
      </c>
      <c r="C244" s="19">
        <v>11148</v>
      </c>
    </row>
    <row r="245" spans="1:3" x14ac:dyDescent="0.3">
      <c r="A245" t="s">
        <v>2460</v>
      </c>
      <c r="B245" s="22">
        <v>1549</v>
      </c>
      <c r="C245" s="19">
        <v>15137</v>
      </c>
    </row>
    <row r="246" spans="1:3" x14ac:dyDescent="0.3">
      <c r="A246" t="s">
        <v>2592</v>
      </c>
      <c r="B246" s="22">
        <v>440</v>
      </c>
      <c r="C246" s="19">
        <v>8610</v>
      </c>
    </row>
    <row r="247" spans="1:3" x14ac:dyDescent="0.3">
      <c r="A247" t="s">
        <v>2571</v>
      </c>
      <c r="B247" s="22">
        <v>1699</v>
      </c>
      <c r="C247" s="19">
        <v>25488</v>
      </c>
    </row>
    <row r="248" spans="1:3" x14ac:dyDescent="0.3">
      <c r="A248" t="s">
        <v>4095</v>
      </c>
      <c r="B248" s="22">
        <v>3249</v>
      </c>
      <c r="C248" s="19">
        <v>43070</v>
      </c>
    </row>
    <row r="249" spans="1:3" x14ac:dyDescent="0.3">
      <c r="A249" t="s">
        <v>5265</v>
      </c>
      <c r="B249" s="22">
        <v>3180</v>
      </c>
      <c r="C249" s="19">
        <v>6919</v>
      </c>
    </row>
    <row r="250" spans="1:3" x14ac:dyDescent="0.3">
      <c r="A250" t="s">
        <v>1002</v>
      </c>
      <c r="B250" s="22">
        <v>399</v>
      </c>
      <c r="C250" s="19">
        <v>1236</v>
      </c>
    </row>
    <row r="251" spans="1:3" x14ac:dyDescent="0.3">
      <c r="A251" t="s">
        <v>2663</v>
      </c>
      <c r="B251" s="22">
        <v>1529</v>
      </c>
      <c r="C251" s="19">
        <v>68409</v>
      </c>
    </row>
    <row r="252" spans="1:3" x14ac:dyDescent="0.3">
      <c r="A252" t="s">
        <v>3439</v>
      </c>
      <c r="B252" s="22">
        <v>1500</v>
      </c>
      <c r="C252" s="19">
        <v>25996</v>
      </c>
    </row>
    <row r="253" spans="1:3" x14ac:dyDescent="0.3">
      <c r="A253" t="s">
        <v>4107</v>
      </c>
      <c r="B253" s="22">
        <v>3199</v>
      </c>
      <c r="C253" s="19">
        <v>20869</v>
      </c>
    </row>
    <row r="254" spans="1:3" x14ac:dyDescent="0.3">
      <c r="A254" t="s">
        <v>4971</v>
      </c>
      <c r="B254" s="22">
        <v>979</v>
      </c>
      <c r="C254" s="19">
        <v>15252</v>
      </c>
    </row>
    <row r="255" spans="1:3" x14ac:dyDescent="0.3">
      <c r="A255" t="s">
        <v>5245</v>
      </c>
      <c r="B255" s="22">
        <v>5490</v>
      </c>
      <c r="C255" s="19">
        <v>1408</v>
      </c>
    </row>
    <row r="256" spans="1:3" x14ac:dyDescent="0.3">
      <c r="A256" t="s">
        <v>1109</v>
      </c>
      <c r="B256" s="22">
        <v>917</v>
      </c>
      <c r="C256" s="19">
        <v>3300</v>
      </c>
    </row>
    <row r="257" spans="1:3" x14ac:dyDescent="0.3">
      <c r="A257" t="s">
        <v>1083</v>
      </c>
      <c r="B257" s="22">
        <v>269</v>
      </c>
      <c r="C257" s="19">
        <v>35877</v>
      </c>
    </row>
    <row r="258" spans="1:3" x14ac:dyDescent="0.3">
      <c r="A258" t="s">
        <v>5124</v>
      </c>
      <c r="B258" s="22">
        <v>1799</v>
      </c>
      <c r="C258" s="19">
        <v>1888</v>
      </c>
    </row>
    <row r="259" spans="1:3" x14ac:dyDescent="0.3">
      <c r="A259" t="s">
        <v>4913</v>
      </c>
      <c r="B259" s="22">
        <v>1099</v>
      </c>
      <c r="C259" s="19">
        <v>4401</v>
      </c>
    </row>
    <row r="260" spans="1:3" x14ac:dyDescent="0.3">
      <c r="A260" t="s">
        <v>2310</v>
      </c>
      <c r="B260" s="22">
        <v>199</v>
      </c>
      <c r="C260" s="19">
        <v>13568</v>
      </c>
    </row>
    <row r="261" spans="1:3" x14ac:dyDescent="0.3">
      <c r="A261" t="s">
        <v>2172</v>
      </c>
      <c r="B261" s="22">
        <v>798</v>
      </c>
      <c r="C261" s="19">
        <v>68664</v>
      </c>
    </row>
    <row r="262" spans="1:3" x14ac:dyDescent="0.3">
      <c r="A262" t="s">
        <v>5398</v>
      </c>
      <c r="B262" s="22">
        <v>457</v>
      </c>
      <c r="C262" s="19">
        <v>1868</v>
      </c>
    </row>
    <row r="263" spans="1:3" x14ac:dyDescent="0.3">
      <c r="A263" t="s">
        <v>4999</v>
      </c>
      <c r="B263" s="22">
        <v>2790</v>
      </c>
      <c r="C263" s="19">
        <v>588</v>
      </c>
    </row>
    <row r="264" spans="1:3" x14ac:dyDescent="0.3">
      <c r="A264" t="s">
        <v>2361</v>
      </c>
      <c r="B264" s="22">
        <v>329</v>
      </c>
      <c r="C264" s="19">
        <v>33735</v>
      </c>
    </row>
    <row r="265" spans="1:3" x14ac:dyDescent="0.3">
      <c r="A265" t="s">
        <v>145</v>
      </c>
      <c r="B265" s="22">
        <v>897</v>
      </c>
      <c r="C265" s="19">
        <v>62550</v>
      </c>
    </row>
    <row r="266" spans="1:3" x14ac:dyDescent="0.3">
      <c r="A266" t="s">
        <v>65</v>
      </c>
      <c r="B266" s="22">
        <v>598</v>
      </c>
      <c r="C266" s="19">
        <v>188727</v>
      </c>
    </row>
    <row r="267" spans="1:3" x14ac:dyDescent="0.3">
      <c r="A267" t="s">
        <v>2003</v>
      </c>
      <c r="B267" s="22">
        <v>1398</v>
      </c>
      <c r="C267" s="19">
        <v>28807</v>
      </c>
    </row>
    <row r="268" spans="1:3" x14ac:dyDescent="0.3">
      <c r="A268" t="s">
        <v>4405</v>
      </c>
      <c r="B268" s="22">
        <v>3657.66</v>
      </c>
      <c r="C268" s="19">
        <v>12837</v>
      </c>
    </row>
    <row r="269" spans="1:3" x14ac:dyDescent="0.3">
      <c r="A269" t="s">
        <v>3126</v>
      </c>
      <c r="B269" s="22">
        <v>3303</v>
      </c>
      <c r="C269" s="19">
        <v>13544</v>
      </c>
    </row>
    <row r="270" spans="1:3" x14ac:dyDescent="0.3">
      <c r="A270" t="s">
        <v>4505</v>
      </c>
      <c r="B270" s="22">
        <v>2599</v>
      </c>
      <c r="C270" s="19">
        <v>646</v>
      </c>
    </row>
    <row r="271" spans="1:3" x14ac:dyDescent="0.3">
      <c r="A271" t="s">
        <v>3705</v>
      </c>
      <c r="B271" s="22">
        <v>3600</v>
      </c>
      <c r="C271" s="19">
        <v>11924</v>
      </c>
    </row>
    <row r="272" spans="1:3" x14ac:dyDescent="0.3">
      <c r="A272" t="s">
        <v>4901</v>
      </c>
      <c r="B272" s="22">
        <v>3645</v>
      </c>
      <c r="C272" s="19">
        <v>561</v>
      </c>
    </row>
    <row r="273" spans="1:3" x14ac:dyDescent="0.3">
      <c r="A273" t="s">
        <v>5319</v>
      </c>
      <c r="B273" s="22">
        <v>6120</v>
      </c>
      <c r="C273" s="19">
        <v>2751</v>
      </c>
    </row>
    <row r="274" spans="1:3" x14ac:dyDescent="0.3">
      <c r="A274" t="s">
        <v>3806</v>
      </c>
      <c r="B274" s="22">
        <v>2499</v>
      </c>
      <c r="C274" s="19">
        <v>2732</v>
      </c>
    </row>
    <row r="275" spans="1:3" x14ac:dyDescent="0.3">
      <c r="A275" t="s">
        <v>3893</v>
      </c>
      <c r="B275" s="22">
        <v>749</v>
      </c>
      <c r="C275" s="19">
        <v>35693</v>
      </c>
    </row>
    <row r="276" spans="1:3" x14ac:dyDescent="0.3">
      <c r="A276" t="s">
        <v>3611</v>
      </c>
      <c r="B276" s="22">
        <v>849</v>
      </c>
      <c r="C276" s="19">
        <v>91188</v>
      </c>
    </row>
    <row r="277" spans="1:3" x14ac:dyDescent="0.3">
      <c r="A277" t="s">
        <v>5152</v>
      </c>
      <c r="B277" s="22">
        <v>1110</v>
      </c>
      <c r="C277" s="19">
        <v>4022</v>
      </c>
    </row>
    <row r="278" spans="1:3" x14ac:dyDescent="0.3">
      <c r="A278" t="s">
        <v>4652</v>
      </c>
      <c r="B278" s="22">
        <v>600</v>
      </c>
      <c r="C278" s="19">
        <v>2593</v>
      </c>
    </row>
    <row r="279" spans="1:3" x14ac:dyDescent="0.3">
      <c r="A279" t="s">
        <v>1036</v>
      </c>
      <c r="B279" s="22">
        <v>299</v>
      </c>
      <c r="C279" s="19">
        <v>2117</v>
      </c>
    </row>
    <row r="280" spans="1:3" x14ac:dyDescent="0.3">
      <c r="A280" t="s">
        <v>311</v>
      </c>
      <c r="B280" s="22">
        <v>1599</v>
      </c>
      <c r="C280" s="19">
        <v>2727</v>
      </c>
    </row>
    <row r="281" spans="1:3" x14ac:dyDescent="0.3">
      <c r="A281" t="s">
        <v>4351</v>
      </c>
      <c r="B281" s="22">
        <v>999</v>
      </c>
      <c r="C281" s="19">
        <v>4881</v>
      </c>
    </row>
    <row r="282" spans="1:3" x14ac:dyDescent="0.3">
      <c r="A282" t="s">
        <v>2890</v>
      </c>
      <c r="B282" s="22">
        <v>1889</v>
      </c>
      <c r="C282" s="19">
        <v>17394</v>
      </c>
    </row>
    <row r="283" spans="1:3" x14ac:dyDescent="0.3">
      <c r="A283" t="s">
        <v>3451</v>
      </c>
      <c r="B283" s="22">
        <v>1990</v>
      </c>
      <c r="C283" s="19">
        <v>14237</v>
      </c>
    </row>
    <row r="284" spans="1:3" x14ac:dyDescent="0.3">
      <c r="A284" t="s">
        <v>2365</v>
      </c>
      <c r="B284" s="22">
        <v>139</v>
      </c>
      <c r="C284" s="19">
        <v>3044</v>
      </c>
    </row>
    <row r="285" spans="1:3" x14ac:dyDescent="0.3">
      <c r="A285" t="s">
        <v>278</v>
      </c>
      <c r="B285" s="22">
        <v>179</v>
      </c>
      <c r="C285" s="19">
        <v>2201</v>
      </c>
    </row>
    <row r="286" spans="1:3" x14ac:dyDescent="0.3">
      <c r="A286" t="s">
        <v>5217</v>
      </c>
      <c r="B286" s="22">
        <v>1456</v>
      </c>
      <c r="C286" s="19">
        <v>1776</v>
      </c>
    </row>
    <row r="287" spans="1:3" x14ac:dyDescent="0.3">
      <c r="A287" t="s">
        <v>2562</v>
      </c>
      <c r="B287" s="22">
        <v>1999</v>
      </c>
      <c r="C287" s="19">
        <v>63899</v>
      </c>
    </row>
    <row r="288" spans="1:3" x14ac:dyDescent="0.3">
      <c r="A288" t="s">
        <v>4577</v>
      </c>
      <c r="B288" s="22">
        <v>899</v>
      </c>
      <c r="C288" s="19">
        <v>3663</v>
      </c>
    </row>
    <row r="289" spans="1:3" x14ac:dyDescent="0.3">
      <c r="A289" t="s">
        <v>2693</v>
      </c>
      <c r="B289" s="22">
        <v>1299</v>
      </c>
      <c r="C289" s="19">
        <v>27223</v>
      </c>
    </row>
    <row r="290" spans="1:3" x14ac:dyDescent="0.3">
      <c r="A290" t="s">
        <v>2352</v>
      </c>
      <c r="B290" s="22">
        <v>429</v>
      </c>
      <c r="C290" s="19">
        <v>119466</v>
      </c>
    </row>
    <row r="291" spans="1:3" x14ac:dyDescent="0.3">
      <c r="A291" t="s">
        <v>1054</v>
      </c>
      <c r="B291" s="22">
        <v>299</v>
      </c>
      <c r="C291" s="19">
        <v>94363</v>
      </c>
    </row>
    <row r="292" spans="1:3" x14ac:dyDescent="0.3">
      <c r="A292" t="s">
        <v>4602</v>
      </c>
      <c r="B292" s="22">
        <v>1656</v>
      </c>
      <c r="C292" s="19">
        <v>6027</v>
      </c>
    </row>
    <row r="293" spans="1:3" x14ac:dyDescent="0.3">
      <c r="A293" t="s">
        <v>1162</v>
      </c>
      <c r="B293" s="22">
        <v>649</v>
      </c>
      <c r="C293" s="19">
        <v>5451</v>
      </c>
    </row>
    <row r="294" spans="1:3" x14ac:dyDescent="0.3">
      <c r="A294" t="s">
        <v>770</v>
      </c>
      <c r="B294" s="22">
        <v>499</v>
      </c>
      <c r="C294" s="19">
        <v>5451</v>
      </c>
    </row>
    <row r="295" spans="1:3" x14ac:dyDescent="0.3">
      <c r="A295" t="s">
        <v>4967</v>
      </c>
      <c r="B295" s="22">
        <v>3199</v>
      </c>
      <c r="C295" s="19">
        <v>1899</v>
      </c>
    </row>
    <row r="296" spans="1:3" x14ac:dyDescent="0.3">
      <c r="A296" t="s">
        <v>5192</v>
      </c>
      <c r="B296" s="22">
        <v>5865</v>
      </c>
      <c r="C296" s="19">
        <v>2737</v>
      </c>
    </row>
    <row r="297" spans="1:3" x14ac:dyDescent="0.3">
      <c r="A297" t="s">
        <v>794</v>
      </c>
      <c r="B297" s="22">
        <v>709</v>
      </c>
      <c r="C297" s="19">
        <v>178817</v>
      </c>
    </row>
    <row r="298" spans="1:3" x14ac:dyDescent="0.3">
      <c r="A298" t="s">
        <v>2491</v>
      </c>
      <c r="B298" s="22">
        <v>799</v>
      </c>
      <c r="C298" s="19">
        <v>53648</v>
      </c>
    </row>
    <row r="299" spans="1:3" x14ac:dyDescent="0.3">
      <c r="A299" t="s">
        <v>3831</v>
      </c>
      <c r="B299" s="22">
        <v>3499</v>
      </c>
      <c r="C299" s="19">
        <v>25340</v>
      </c>
    </row>
    <row r="300" spans="1:3" x14ac:dyDescent="0.3">
      <c r="A300" t="s">
        <v>3226</v>
      </c>
      <c r="B300" s="22">
        <v>1249</v>
      </c>
      <c r="C300" s="19">
        <v>4598</v>
      </c>
    </row>
    <row r="301" spans="1:3" x14ac:dyDescent="0.3">
      <c r="A301" t="s">
        <v>1634</v>
      </c>
      <c r="B301" s="22">
        <v>738</v>
      </c>
      <c r="C301" s="19">
        <v>65250</v>
      </c>
    </row>
    <row r="302" spans="1:3" x14ac:dyDescent="0.3">
      <c r="A302" t="s">
        <v>2782</v>
      </c>
      <c r="B302" s="22">
        <v>119</v>
      </c>
      <c r="C302" s="19">
        <v>15032</v>
      </c>
    </row>
    <row r="303" spans="1:3" x14ac:dyDescent="0.3">
      <c r="A303" t="s">
        <v>451</v>
      </c>
      <c r="B303" s="22">
        <v>299</v>
      </c>
      <c r="C303" s="19">
        <v>1588</v>
      </c>
    </row>
    <row r="304" spans="1:3" x14ac:dyDescent="0.3">
      <c r="A304" t="s">
        <v>1056</v>
      </c>
      <c r="B304" s="22">
        <v>789</v>
      </c>
      <c r="C304" s="19">
        <v>34540</v>
      </c>
    </row>
    <row r="305" spans="1:3" x14ac:dyDescent="0.3">
      <c r="A305" t="s">
        <v>4367</v>
      </c>
      <c r="B305" s="22">
        <v>4280</v>
      </c>
      <c r="C305" s="19">
        <v>2112</v>
      </c>
    </row>
    <row r="306" spans="1:3" x14ac:dyDescent="0.3">
      <c r="A306" t="s">
        <v>4541</v>
      </c>
      <c r="B306" s="22">
        <v>7799</v>
      </c>
      <c r="C306" s="19">
        <v>3160</v>
      </c>
    </row>
    <row r="307" spans="1:3" x14ac:dyDescent="0.3">
      <c r="A307" t="s">
        <v>1064</v>
      </c>
      <c r="B307" s="22">
        <v>325</v>
      </c>
      <c r="C307" s="19">
        <v>10576</v>
      </c>
    </row>
    <row r="308" spans="1:3" x14ac:dyDescent="0.3">
      <c r="A308" t="s">
        <v>5091</v>
      </c>
      <c r="B308" s="22">
        <v>249</v>
      </c>
      <c r="C308" s="19">
        <v>693</v>
      </c>
    </row>
    <row r="309" spans="1:3" x14ac:dyDescent="0.3">
      <c r="A309" t="s">
        <v>4995</v>
      </c>
      <c r="B309" s="22">
        <v>949</v>
      </c>
      <c r="C309" s="19">
        <v>2311</v>
      </c>
    </row>
    <row r="310" spans="1:3" x14ac:dyDescent="0.3">
      <c r="A310" t="s">
        <v>5385</v>
      </c>
      <c r="B310" s="22">
        <v>253</v>
      </c>
      <c r="C310" s="19">
        <v>2664</v>
      </c>
    </row>
    <row r="311" spans="1:3" x14ac:dyDescent="0.3">
      <c r="A311" t="s">
        <v>5253</v>
      </c>
      <c r="B311" s="22">
        <v>8699</v>
      </c>
      <c r="C311" s="19">
        <v>5891</v>
      </c>
    </row>
    <row r="312" spans="1:3" x14ac:dyDescent="0.3">
      <c r="A312" t="s">
        <v>4355</v>
      </c>
      <c r="B312" s="22">
        <v>3299</v>
      </c>
      <c r="C312" s="19">
        <v>11217</v>
      </c>
    </row>
    <row r="313" spans="1:3" x14ac:dyDescent="0.3">
      <c r="A313" t="s">
        <v>4276</v>
      </c>
      <c r="B313" s="22">
        <v>698</v>
      </c>
      <c r="C313" s="19">
        <v>3160</v>
      </c>
    </row>
    <row r="314" spans="1:3" x14ac:dyDescent="0.3">
      <c r="A314" t="s">
        <v>5045</v>
      </c>
      <c r="B314" s="22">
        <v>2699</v>
      </c>
      <c r="C314" s="19">
        <v>727</v>
      </c>
    </row>
    <row r="315" spans="1:3" x14ac:dyDescent="0.3">
      <c r="A315" t="s">
        <v>2881</v>
      </c>
      <c r="B315" s="22">
        <v>1815</v>
      </c>
      <c r="C315" s="19">
        <v>92925</v>
      </c>
    </row>
    <row r="316" spans="1:3" x14ac:dyDescent="0.3">
      <c r="A316" t="s">
        <v>3264</v>
      </c>
      <c r="B316" s="22">
        <v>330</v>
      </c>
      <c r="C316" s="19">
        <v>8566</v>
      </c>
    </row>
    <row r="317" spans="1:3" x14ac:dyDescent="0.3">
      <c r="A317" t="s">
        <v>5229</v>
      </c>
      <c r="B317" s="22">
        <v>1199</v>
      </c>
      <c r="C317" s="19">
        <v>3858</v>
      </c>
    </row>
    <row r="318" spans="1:3" x14ac:dyDescent="0.3">
      <c r="A318" t="s">
        <v>4255</v>
      </c>
      <c r="B318" s="22">
        <v>1199</v>
      </c>
      <c r="C318" s="19">
        <v>2832</v>
      </c>
    </row>
    <row r="319" spans="1:3" x14ac:dyDescent="0.3">
      <c r="A319" t="s">
        <v>3835</v>
      </c>
      <c r="B319" s="22">
        <v>379</v>
      </c>
      <c r="C319" s="19">
        <v>3096</v>
      </c>
    </row>
    <row r="320" spans="1:3" x14ac:dyDescent="0.3">
      <c r="A320" t="s">
        <v>1801</v>
      </c>
      <c r="B320" s="22">
        <v>599</v>
      </c>
      <c r="C320" s="19">
        <v>18654</v>
      </c>
    </row>
    <row r="321" spans="1:3" x14ac:dyDescent="0.3">
      <c r="A321" t="s">
        <v>1400</v>
      </c>
      <c r="B321" s="22">
        <v>349</v>
      </c>
      <c r="C321" s="19">
        <v>363713</v>
      </c>
    </row>
    <row r="322" spans="1:3" x14ac:dyDescent="0.3">
      <c r="A322" t="s">
        <v>1540</v>
      </c>
      <c r="B322" s="22">
        <v>379</v>
      </c>
      <c r="C322" s="19">
        <v>363713</v>
      </c>
    </row>
    <row r="323" spans="1:3" x14ac:dyDescent="0.3">
      <c r="A323" t="s">
        <v>383</v>
      </c>
      <c r="B323" s="22">
        <v>650</v>
      </c>
      <c r="C323" s="19">
        <v>21152</v>
      </c>
    </row>
    <row r="324" spans="1:3" x14ac:dyDescent="0.3">
      <c r="A324" t="s">
        <v>2342</v>
      </c>
      <c r="B324" s="22">
        <v>2499</v>
      </c>
      <c r="C324" s="19">
        <v>35024</v>
      </c>
    </row>
    <row r="325" spans="1:3" x14ac:dyDescent="0.3">
      <c r="A325" t="s">
        <v>4715</v>
      </c>
      <c r="B325" s="22">
        <v>1699</v>
      </c>
      <c r="C325" s="19">
        <v>4716</v>
      </c>
    </row>
    <row r="326" spans="1:3" x14ac:dyDescent="0.3">
      <c r="A326" t="s">
        <v>1550</v>
      </c>
      <c r="B326" s="22">
        <v>99</v>
      </c>
      <c r="C326" s="19">
        <v>42641</v>
      </c>
    </row>
    <row r="327" spans="1:3" x14ac:dyDescent="0.3">
      <c r="A327" t="s">
        <v>3690</v>
      </c>
      <c r="B327" s="22">
        <v>249</v>
      </c>
      <c r="C327" s="19">
        <v>8427</v>
      </c>
    </row>
    <row r="328" spans="1:3" x14ac:dyDescent="0.3">
      <c r="A328" t="s">
        <v>2065</v>
      </c>
      <c r="B328" s="22">
        <v>89</v>
      </c>
      <c r="C328" s="19">
        <v>9340</v>
      </c>
    </row>
    <row r="329" spans="1:3" x14ac:dyDescent="0.3">
      <c r="A329" t="s">
        <v>4951</v>
      </c>
      <c r="B329" s="22">
        <v>3799</v>
      </c>
      <c r="C329" s="19">
        <v>11935</v>
      </c>
    </row>
    <row r="330" spans="1:3" x14ac:dyDescent="0.3">
      <c r="A330" t="s">
        <v>3914</v>
      </c>
      <c r="B330" s="22">
        <v>349</v>
      </c>
      <c r="C330" s="19">
        <v>15646</v>
      </c>
    </row>
    <row r="331" spans="1:3" x14ac:dyDescent="0.3">
      <c r="A331" t="s">
        <v>4513</v>
      </c>
      <c r="B331" s="22">
        <v>999</v>
      </c>
      <c r="C331" s="19">
        <v>252</v>
      </c>
    </row>
    <row r="332" spans="1:3" x14ac:dyDescent="0.3">
      <c r="A332" t="s">
        <v>3103</v>
      </c>
      <c r="B332" s="22">
        <v>175</v>
      </c>
      <c r="C332" s="19">
        <v>21</v>
      </c>
    </row>
    <row r="333" spans="1:3" x14ac:dyDescent="0.3">
      <c r="A333" t="s">
        <v>5176</v>
      </c>
      <c r="B333" s="22">
        <v>279</v>
      </c>
      <c r="C333" s="19">
        <v>1367</v>
      </c>
    </row>
    <row r="334" spans="1:3" x14ac:dyDescent="0.3">
      <c r="A334" t="s">
        <v>860</v>
      </c>
      <c r="B334" s="22">
        <v>350</v>
      </c>
      <c r="C334" s="19">
        <v>8314</v>
      </c>
    </row>
    <row r="335" spans="1:3" x14ac:dyDescent="0.3">
      <c r="A335" t="s">
        <v>5172</v>
      </c>
      <c r="B335" s="22">
        <v>199</v>
      </c>
      <c r="C335" s="19">
        <v>7945</v>
      </c>
    </row>
    <row r="336" spans="1:3" x14ac:dyDescent="0.3">
      <c r="A336" t="s">
        <v>2925</v>
      </c>
      <c r="B336" s="22">
        <v>629</v>
      </c>
      <c r="C336" s="19">
        <v>6301</v>
      </c>
    </row>
    <row r="337" spans="1:3" x14ac:dyDescent="0.3">
      <c r="A337" t="s">
        <v>5442</v>
      </c>
      <c r="B337" s="22">
        <v>949</v>
      </c>
      <c r="C337" s="19">
        <v>550</v>
      </c>
    </row>
    <row r="338" spans="1:3" x14ac:dyDescent="0.3">
      <c r="A338" t="s">
        <v>3189</v>
      </c>
      <c r="B338" s="22">
        <v>90</v>
      </c>
      <c r="C338" s="19">
        <v>10718</v>
      </c>
    </row>
    <row r="339" spans="1:3" x14ac:dyDescent="0.3">
      <c r="A339" t="s">
        <v>2840</v>
      </c>
      <c r="B339" s="22">
        <v>478</v>
      </c>
      <c r="C339" s="19">
        <v>20218</v>
      </c>
    </row>
    <row r="340" spans="1:3" x14ac:dyDescent="0.3">
      <c r="A340" t="s">
        <v>4706</v>
      </c>
      <c r="B340" s="22">
        <v>6800</v>
      </c>
      <c r="C340" s="19">
        <v>10308</v>
      </c>
    </row>
    <row r="341" spans="1:3" x14ac:dyDescent="0.3">
      <c r="A341" t="s">
        <v>468</v>
      </c>
      <c r="B341" s="22">
        <v>449</v>
      </c>
      <c r="C341" s="19">
        <v>24269</v>
      </c>
    </row>
    <row r="342" spans="1:3" x14ac:dyDescent="0.3">
      <c r="A342" t="s">
        <v>399</v>
      </c>
      <c r="B342" s="22">
        <v>649</v>
      </c>
      <c r="C342" s="19">
        <v>24269</v>
      </c>
    </row>
    <row r="343" spans="1:3" x14ac:dyDescent="0.3">
      <c r="A343" t="s">
        <v>916</v>
      </c>
      <c r="B343" s="22">
        <v>649</v>
      </c>
      <c r="C343" s="19">
        <v>24269</v>
      </c>
    </row>
    <row r="344" spans="1:3" x14ac:dyDescent="0.3">
      <c r="A344" t="s">
        <v>2274</v>
      </c>
      <c r="B344" s="22">
        <v>889</v>
      </c>
      <c r="C344" s="19">
        <v>55747</v>
      </c>
    </row>
    <row r="345" spans="1:3" x14ac:dyDescent="0.3">
      <c r="A345" t="s">
        <v>458</v>
      </c>
      <c r="B345" s="22">
        <v>349</v>
      </c>
      <c r="C345" s="19">
        <v>13120</v>
      </c>
    </row>
    <row r="346" spans="1:3" x14ac:dyDescent="0.3">
      <c r="A346" t="s">
        <v>701</v>
      </c>
      <c r="B346" s="22">
        <v>399</v>
      </c>
      <c r="C346" s="19">
        <v>13120</v>
      </c>
    </row>
    <row r="347" spans="1:3" x14ac:dyDescent="0.3">
      <c r="A347" t="s">
        <v>2282</v>
      </c>
      <c r="B347" s="22">
        <v>569</v>
      </c>
      <c r="C347" s="19">
        <v>9275</v>
      </c>
    </row>
    <row r="348" spans="1:3" x14ac:dyDescent="0.3">
      <c r="A348" t="s">
        <v>2136</v>
      </c>
      <c r="B348" s="22">
        <v>499</v>
      </c>
      <c r="C348" s="19">
        <v>92995</v>
      </c>
    </row>
    <row r="349" spans="1:3" x14ac:dyDescent="0.3">
      <c r="A349" t="s">
        <v>207</v>
      </c>
      <c r="B349" s="22">
        <v>399</v>
      </c>
      <c r="C349" s="19">
        <v>24269</v>
      </c>
    </row>
    <row r="350" spans="1:3" x14ac:dyDescent="0.3">
      <c r="A350" t="s">
        <v>11</v>
      </c>
      <c r="B350" s="22">
        <v>1197</v>
      </c>
      <c r="C350" s="19">
        <v>72808</v>
      </c>
    </row>
    <row r="351" spans="1:3" x14ac:dyDescent="0.3">
      <c r="A351" t="s">
        <v>5205</v>
      </c>
      <c r="B351" s="22">
        <v>1928</v>
      </c>
      <c r="C351" s="19">
        <v>2377</v>
      </c>
    </row>
    <row r="352" spans="1:3" x14ac:dyDescent="0.3">
      <c r="A352" t="s">
        <v>5422</v>
      </c>
      <c r="B352" s="22">
        <v>2320</v>
      </c>
      <c r="C352" s="19">
        <v>195</v>
      </c>
    </row>
    <row r="353" spans="1:3" x14ac:dyDescent="0.3">
      <c r="A353" t="s">
        <v>4955</v>
      </c>
      <c r="B353" s="22">
        <v>640</v>
      </c>
      <c r="C353" s="19">
        <v>5059</v>
      </c>
    </row>
    <row r="354" spans="1:3" x14ac:dyDescent="0.3">
      <c r="A354" t="s">
        <v>2182</v>
      </c>
      <c r="B354" s="22">
        <v>50</v>
      </c>
      <c r="C354" s="19">
        <v>5792</v>
      </c>
    </row>
    <row r="355" spans="1:3" x14ac:dyDescent="0.3">
      <c r="A355" t="s">
        <v>4545</v>
      </c>
      <c r="B355" s="22">
        <v>1599</v>
      </c>
      <c r="C355" s="19">
        <v>1558</v>
      </c>
    </row>
    <row r="356" spans="1:3" x14ac:dyDescent="0.3">
      <c r="A356" t="s">
        <v>3512</v>
      </c>
      <c r="B356" s="22">
        <v>598</v>
      </c>
      <c r="C356" s="19">
        <v>2535</v>
      </c>
    </row>
    <row r="357" spans="1:3" x14ac:dyDescent="0.3">
      <c r="A357" t="s">
        <v>2513</v>
      </c>
      <c r="B357" s="22">
        <v>448</v>
      </c>
      <c r="C357" s="19">
        <v>17348</v>
      </c>
    </row>
    <row r="358" spans="1:3" x14ac:dyDescent="0.3">
      <c r="A358" t="s">
        <v>210</v>
      </c>
      <c r="B358" s="22">
        <v>1998</v>
      </c>
      <c r="C358" s="19">
        <v>24186</v>
      </c>
    </row>
    <row r="359" spans="1:3" x14ac:dyDescent="0.3">
      <c r="A359" t="s">
        <v>675</v>
      </c>
      <c r="B359" s="22">
        <v>1089</v>
      </c>
      <c r="C359" s="19">
        <v>3565</v>
      </c>
    </row>
    <row r="360" spans="1:3" x14ac:dyDescent="0.3">
      <c r="A360" t="s">
        <v>68</v>
      </c>
      <c r="B360" s="22">
        <v>438</v>
      </c>
      <c r="C360" s="19">
        <v>853945</v>
      </c>
    </row>
    <row r="361" spans="1:3" x14ac:dyDescent="0.3">
      <c r="A361" t="s">
        <v>2192</v>
      </c>
      <c r="B361" s="22">
        <v>449</v>
      </c>
      <c r="C361" s="19">
        <v>91770</v>
      </c>
    </row>
    <row r="362" spans="1:3" x14ac:dyDescent="0.3">
      <c r="A362" t="s">
        <v>3464</v>
      </c>
      <c r="B362" s="22">
        <v>1699</v>
      </c>
      <c r="C362" s="19">
        <v>7689</v>
      </c>
    </row>
    <row r="363" spans="1:3" x14ac:dyDescent="0.3">
      <c r="A363" t="s">
        <v>2907</v>
      </c>
      <c r="B363" s="22">
        <v>499</v>
      </c>
      <c r="C363" s="19">
        <v>6742</v>
      </c>
    </row>
    <row r="364" spans="1:3" x14ac:dyDescent="0.3">
      <c r="A364" t="s">
        <v>2397</v>
      </c>
      <c r="B364" s="22">
        <v>309</v>
      </c>
      <c r="C364" s="19">
        <v>8614</v>
      </c>
    </row>
    <row r="365" spans="1:3" x14ac:dyDescent="0.3">
      <c r="A365" t="s">
        <v>2401</v>
      </c>
      <c r="B365" s="22">
        <v>599</v>
      </c>
      <c r="C365" s="19">
        <v>60026</v>
      </c>
    </row>
    <row r="366" spans="1:3" x14ac:dyDescent="0.3">
      <c r="A366" t="s">
        <v>3044</v>
      </c>
      <c r="B366" s="22">
        <v>149</v>
      </c>
      <c r="C366" s="19">
        <v>5057</v>
      </c>
    </row>
    <row r="367" spans="1:3" x14ac:dyDescent="0.3">
      <c r="A367" t="s">
        <v>5112</v>
      </c>
      <c r="B367" s="22">
        <v>889</v>
      </c>
      <c r="C367" s="19">
        <v>6400</v>
      </c>
    </row>
    <row r="368" spans="1:3" x14ac:dyDescent="0.3">
      <c r="A368" t="s">
        <v>5087</v>
      </c>
      <c r="B368" s="22">
        <v>849</v>
      </c>
      <c r="C368" s="19">
        <v>4184</v>
      </c>
    </row>
    <row r="369" spans="1:3" x14ac:dyDescent="0.3">
      <c r="A369" t="s">
        <v>3570</v>
      </c>
      <c r="B369" s="22">
        <v>420</v>
      </c>
      <c r="C369" s="19">
        <v>1926</v>
      </c>
    </row>
    <row r="370" spans="1:3" x14ac:dyDescent="0.3">
      <c r="A370" t="s">
        <v>3406</v>
      </c>
      <c r="B370" s="22">
        <v>269</v>
      </c>
      <c r="C370" s="19">
        <v>1092</v>
      </c>
    </row>
    <row r="371" spans="1:3" x14ac:dyDescent="0.3">
      <c r="A371" t="s">
        <v>2320</v>
      </c>
      <c r="B371" s="22">
        <v>899</v>
      </c>
      <c r="C371" s="19">
        <v>103052</v>
      </c>
    </row>
    <row r="372" spans="1:3" x14ac:dyDescent="0.3">
      <c r="A372" t="s">
        <v>5070</v>
      </c>
      <c r="B372" s="22">
        <v>335</v>
      </c>
      <c r="C372" s="19">
        <v>3195</v>
      </c>
    </row>
    <row r="373" spans="1:3" x14ac:dyDescent="0.3">
      <c r="A373" t="s">
        <v>366</v>
      </c>
      <c r="B373" s="22">
        <v>399</v>
      </c>
      <c r="C373" s="19">
        <v>24269</v>
      </c>
    </row>
    <row r="374" spans="1:3" x14ac:dyDescent="0.3">
      <c r="A374" t="s">
        <v>717</v>
      </c>
      <c r="B374" s="22">
        <v>1399</v>
      </c>
      <c r="C374" s="19">
        <v>23169</v>
      </c>
    </row>
    <row r="375" spans="1:3" x14ac:dyDescent="0.3">
      <c r="A375" t="s">
        <v>791</v>
      </c>
      <c r="B375" s="22">
        <v>5699</v>
      </c>
      <c r="C375" s="19">
        <v>4003</v>
      </c>
    </row>
    <row r="376" spans="1:3" x14ac:dyDescent="0.3">
      <c r="A376" t="s">
        <v>250</v>
      </c>
      <c r="B376" s="22">
        <v>6999</v>
      </c>
      <c r="C376" s="19">
        <v>4003</v>
      </c>
    </row>
    <row r="377" spans="1:3" x14ac:dyDescent="0.3">
      <c r="A377" t="s">
        <v>3931</v>
      </c>
      <c r="B377" s="22">
        <v>6999</v>
      </c>
      <c r="C377" s="19">
        <v>11499</v>
      </c>
    </row>
    <row r="378" spans="1:3" x14ac:dyDescent="0.3">
      <c r="A378" t="s">
        <v>4184</v>
      </c>
      <c r="B378" s="22">
        <v>245</v>
      </c>
      <c r="C378" s="19">
        <v>1660</v>
      </c>
    </row>
    <row r="379" spans="1:3" x14ac:dyDescent="0.3">
      <c r="A379" t="s">
        <v>2765</v>
      </c>
      <c r="B379" s="22">
        <v>549</v>
      </c>
      <c r="C379" s="19">
        <v>6422</v>
      </c>
    </row>
    <row r="380" spans="1:3" x14ac:dyDescent="0.3">
      <c r="A380" t="s">
        <v>4410</v>
      </c>
      <c r="B380" s="22">
        <v>1699</v>
      </c>
      <c r="C380" s="19">
        <v>8873</v>
      </c>
    </row>
    <row r="381" spans="1:3" x14ac:dyDescent="0.3">
      <c r="A381" t="s">
        <v>2225</v>
      </c>
      <c r="B381" s="22">
        <v>799</v>
      </c>
      <c r="C381" s="19">
        <v>27139</v>
      </c>
    </row>
    <row r="382" spans="1:3" x14ac:dyDescent="0.3">
      <c r="A382" t="s">
        <v>1648</v>
      </c>
      <c r="B382" s="22">
        <v>134</v>
      </c>
      <c r="C382" s="19">
        <v>16685</v>
      </c>
    </row>
    <row r="383" spans="1:3" x14ac:dyDescent="0.3">
      <c r="A383" t="s">
        <v>2854</v>
      </c>
      <c r="B383" s="22">
        <v>1799</v>
      </c>
      <c r="C383" s="19">
        <v>41226</v>
      </c>
    </row>
    <row r="384" spans="1:3" x14ac:dyDescent="0.3">
      <c r="A384" t="s">
        <v>3642</v>
      </c>
      <c r="B384" s="22">
        <v>455</v>
      </c>
      <c r="C384" s="19">
        <v>3578</v>
      </c>
    </row>
    <row r="385" spans="1:3" x14ac:dyDescent="0.3">
      <c r="A385" t="s">
        <v>4397</v>
      </c>
      <c r="B385" s="22">
        <v>799</v>
      </c>
      <c r="C385" s="19">
        <v>2138</v>
      </c>
    </row>
    <row r="386" spans="1:3" x14ac:dyDescent="0.3">
      <c r="A386" t="s">
        <v>5364</v>
      </c>
      <c r="B386" s="22">
        <v>1982.84</v>
      </c>
      <c r="C386" s="19">
        <v>5873</v>
      </c>
    </row>
    <row r="387" spans="1:3" x14ac:dyDescent="0.3">
      <c r="A387" t="s">
        <v>4294</v>
      </c>
      <c r="B387" s="22">
        <v>1199</v>
      </c>
      <c r="C387" s="19">
        <v>2206</v>
      </c>
    </row>
    <row r="388" spans="1:3" x14ac:dyDescent="0.3">
      <c r="A388" t="s">
        <v>3307</v>
      </c>
      <c r="B388" s="22">
        <v>397</v>
      </c>
      <c r="C388" s="19">
        <v>3025</v>
      </c>
    </row>
    <row r="389" spans="1:3" x14ac:dyDescent="0.3">
      <c r="A389" t="s">
        <v>5148</v>
      </c>
      <c r="B389" s="22">
        <v>8599</v>
      </c>
      <c r="C389" s="19">
        <v>9734</v>
      </c>
    </row>
    <row r="390" spans="1:3" x14ac:dyDescent="0.3">
      <c r="A390" t="s">
        <v>3359</v>
      </c>
      <c r="B390" s="22">
        <v>549</v>
      </c>
      <c r="C390" s="19">
        <v>1367</v>
      </c>
    </row>
    <row r="391" spans="1:3" x14ac:dyDescent="0.3">
      <c r="A391" t="s">
        <v>238</v>
      </c>
      <c r="B391" s="22">
        <v>2398</v>
      </c>
      <c r="C391" s="19">
        <v>49560</v>
      </c>
    </row>
    <row r="392" spans="1:3" x14ac:dyDescent="0.3">
      <c r="A392" t="s">
        <v>953</v>
      </c>
      <c r="B392" s="22">
        <v>159</v>
      </c>
      <c r="C392" s="19">
        <v>14184</v>
      </c>
    </row>
    <row r="393" spans="1:3" x14ac:dyDescent="0.3">
      <c r="A393" t="s">
        <v>1463</v>
      </c>
      <c r="B393" s="22">
        <v>139</v>
      </c>
      <c r="C393" s="19">
        <v>14185</v>
      </c>
    </row>
    <row r="394" spans="1:3" x14ac:dyDescent="0.3">
      <c r="A394" t="s">
        <v>2356</v>
      </c>
      <c r="B394" s="22">
        <v>100</v>
      </c>
      <c r="C394" s="19">
        <v>9638</v>
      </c>
    </row>
    <row r="395" spans="1:3" x14ac:dyDescent="0.3">
      <c r="A395" t="s">
        <v>2130</v>
      </c>
      <c r="B395" s="22">
        <v>1220</v>
      </c>
      <c r="C395" s="19">
        <v>107151</v>
      </c>
    </row>
    <row r="396" spans="1:3" x14ac:dyDescent="0.3">
      <c r="A396" t="s">
        <v>5058</v>
      </c>
      <c r="B396" s="22">
        <v>295</v>
      </c>
      <c r="C396" s="19">
        <v>1644</v>
      </c>
    </row>
    <row r="397" spans="1:3" x14ac:dyDescent="0.3">
      <c r="A397" t="s">
        <v>1753</v>
      </c>
      <c r="B397" s="22">
        <v>269</v>
      </c>
      <c r="C397" s="19">
        <v>28978</v>
      </c>
    </row>
    <row r="398" spans="1:3" x14ac:dyDescent="0.3">
      <c r="A398" t="s">
        <v>2290</v>
      </c>
      <c r="B398" s="22">
        <v>149</v>
      </c>
      <c r="C398" s="19">
        <v>644</v>
      </c>
    </row>
    <row r="399" spans="1:3" x14ac:dyDescent="0.3">
      <c r="A399" t="s">
        <v>2057</v>
      </c>
      <c r="B399" s="22">
        <v>599</v>
      </c>
      <c r="C399" s="19">
        <v>14560</v>
      </c>
    </row>
    <row r="400" spans="1:3" x14ac:dyDescent="0.3">
      <c r="A400" t="s">
        <v>3762</v>
      </c>
      <c r="B400" s="22">
        <v>699</v>
      </c>
      <c r="C400" s="19">
        <v>8090</v>
      </c>
    </row>
    <row r="401" spans="1:3" x14ac:dyDescent="0.3">
      <c r="A401" t="s">
        <v>4124</v>
      </c>
      <c r="B401" s="22">
        <v>1499</v>
      </c>
      <c r="C401" s="19">
        <v>6355</v>
      </c>
    </row>
    <row r="402" spans="1:3" x14ac:dyDescent="0.3">
      <c r="A402" t="s">
        <v>3619</v>
      </c>
      <c r="B402" s="22">
        <v>298</v>
      </c>
      <c r="C402" s="19">
        <v>1552</v>
      </c>
    </row>
    <row r="403" spans="1:3" x14ac:dyDescent="0.3">
      <c r="A403" t="s">
        <v>2196</v>
      </c>
      <c r="B403" s="22">
        <v>399</v>
      </c>
      <c r="C403" s="19">
        <v>206</v>
      </c>
    </row>
    <row r="404" spans="1:3" x14ac:dyDescent="0.3">
      <c r="A404" t="s">
        <v>4942</v>
      </c>
      <c r="B404" s="22">
        <v>12609</v>
      </c>
      <c r="C404" s="19">
        <v>2288</v>
      </c>
    </row>
    <row r="405" spans="1:3" x14ac:dyDescent="0.3">
      <c r="A405" t="s">
        <v>3498</v>
      </c>
      <c r="B405" s="22">
        <v>249</v>
      </c>
      <c r="C405" s="19">
        <v>5985</v>
      </c>
    </row>
    <row r="406" spans="1:3" x14ac:dyDescent="0.3">
      <c r="A406" t="s">
        <v>4586</v>
      </c>
      <c r="B406" s="22">
        <v>6236</v>
      </c>
      <c r="C406" s="19">
        <v>3552</v>
      </c>
    </row>
    <row r="407" spans="1:3" x14ac:dyDescent="0.3">
      <c r="A407" t="s">
        <v>1594</v>
      </c>
      <c r="B407" s="22">
        <v>3598</v>
      </c>
      <c r="C407" s="19">
        <v>37356</v>
      </c>
    </row>
    <row r="408" spans="1:3" x14ac:dyDescent="0.3">
      <c r="A408" t="s">
        <v>1218</v>
      </c>
      <c r="B408" s="22">
        <v>499</v>
      </c>
      <c r="C408" s="19">
        <v>2165</v>
      </c>
    </row>
    <row r="409" spans="1:3" x14ac:dyDescent="0.3">
      <c r="A409" t="s">
        <v>4338</v>
      </c>
      <c r="B409" s="22">
        <v>260</v>
      </c>
      <c r="C409" s="19">
        <v>13127</v>
      </c>
    </row>
    <row r="410" spans="1:3" x14ac:dyDescent="0.3">
      <c r="A410" t="s">
        <v>1167</v>
      </c>
      <c r="B410" s="22">
        <v>609</v>
      </c>
      <c r="C410" s="19">
        <v>1029</v>
      </c>
    </row>
    <row r="411" spans="1:3" x14ac:dyDescent="0.3">
      <c r="A411" t="s">
        <v>3426</v>
      </c>
      <c r="B411" s="22">
        <v>326</v>
      </c>
      <c r="C411" s="19">
        <v>10773</v>
      </c>
    </row>
    <row r="412" spans="1:3" x14ac:dyDescent="0.3">
      <c r="A412" t="s">
        <v>3064</v>
      </c>
      <c r="B412" s="22">
        <v>199</v>
      </c>
      <c r="C412" s="19">
        <v>9998</v>
      </c>
    </row>
    <row r="413" spans="1:3" x14ac:dyDescent="0.3">
      <c r="A413" t="s">
        <v>3848</v>
      </c>
      <c r="B413" s="22">
        <v>1299</v>
      </c>
      <c r="C413" s="19">
        <v>40106</v>
      </c>
    </row>
    <row r="414" spans="1:3" x14ac:dyDescent="0.3">
      <c r="A414" t="s">
        <v>4816</v>
      </c>
      <c r="B414" s="22">
        <v>717</v>
      </c>
      <c r="C414" s="19">
        <v>4867</v>
      </c>
    </row>
    <row r="415" spans="1:3" x14ac:dyDescent="0.3">
      <c r="A415" t="s">
        <v>1644</v>
      </c>
      <c r="B415" s="22">
        <v>599</v>
      </c>
      <c r="C415" s="19">
        <v>161679</v>
      </c>
    </row>
    <row r="416" spans="1:3" x14ac:dyDescent="0.3">
      <c r="A416" t="s">
        <v>3030</v>
      </c>
      <c r="B416" s="22">
        <v>120</v>
      </c>
      <c r="C416" s="19">
        <v>4308</v>
      </c>
    </row>
    <row r="417" spans="1:3" x14ac:dyDescent="0.3">
      <c r="A417" t="s">
        <v>2234</v>
      </c>
      <c r="B417" s="22">
        <v>519</v>
      </c>
      <c r="C417" s="19">
        <v>30058</v>
      </c>
    </row>
    <row r="418" spans="1:3" x14ac:dyDescent="0.3">
      <c r="A418" t="s">
        <v>4735</v>
      </c>
      <c r="B418" s="22">
        <v>3859</v>
      </c>
      <c r="C418" s="19">
        <v>8095</v>
      </c>
    </row>
    <row r="419" spans="1:3" x14ac:dyDescent="0.3">
      <c r="A419" t="s">
        <v>4298</v>
      </c>
      <c r="B419" s="22">
        <v>1399</v>
      </c>
      <c r="C419" s="19">
        <v>9349</v>
      </c>
    </row>
    <row r="420" spans="1:3" x14ac:dyDescent="0.3">
      <c r="A420" t="s">
        <v>3810</v>
      </c>
      <c r="B420" s="22">
        <v>1665</v>
      </c>
      <c r="C420" s="19">
        <v>14368</v>
      </c>
    </row>
    <row r="421" spans="1:3" x14ac:dyDescent="0.3">
      <c r="A421" t="s">
        <v>3241</v>
      </c>
      <c r="B421" s="22">
        <v>596</v>
      </c>
      <c r="C421" s="19">
        <v>3219</v>
      </c>
    </row>
    <row r="422" spans="1:3" x14ac:dyDescent="0.3">
      <c r="A422" t="s">
        <v>5311</v>
      </c>
      <c r="B422" s="22">
        <v>809</v>
      </c>
      <c r="C422" s="19">
        <v>710</v>
      </c>
    </row>
    <row r="423" spans="1:3" x14ac:dyDescent="0.3">
      <c r="A423" t="s">
        <v>4334</v>
      </c>
      <c r="B423" s="22">
        <v>664</v>
      </c>
      <c r="C423" s="19">
        <v>2198</v>
      </c>
    </row>
    <row r="424" spans="1:3" x14ac:dyDescent="0.3">
      <c r="A424" t="s">
        <v>2126</v>
      </c>
      <c r="B424" s="22">
        <v>149</v>
      </c>
      <c r="C424" s="19">
        <v>21764</v>
      </c>
    </row>
    <row r="425" spans="1:3" x14ac:dyDescent="0.3">
      <c r="A425" t="s">
        <v>3364</v>
      </c>
      <c r="B425" s="22">
        <v>749</v>
      </c>
      <c r="C425" s="19">
        <v>13199</v>
      </c>
    </row>
    <row r="426" spans="1:3" x14ac:dyDescent="0.3">
      <c r="A426" t="s">
        <v>5011</v>
      </c>
      <c r="B426" s="22">
        <v>8699</v>
      </c>
      <c r="C426" s="19">
        <v>3195</v>
      </c>
    </row>
    <row r="427" spans="1:3" x14ac:dyDescent="0.3">
      <c r="A427" t="s">
        <v>2157</v>
      </c>
      <c r="B427" s="22">
        <v>329</v>
      </c>
      <c r="C427" s="19">
        <v>77027</v>
      </c>
    </row>
    <row r="428" spans="1:3" x14ac:dyDescent="0.3">
      <c r="A428" t="s">
        <v>3272</v>
      </c>
      <c r="B428" s="22">
        <v>1234</v>
      </c>
      <c r="C428" s="19">
        <v>16680</v>
      </c>
    </row>
    <row r="429" spans="1:3" x14ac:dyDescent="0.3">
      <c r="A429" t="s">
        <v>2384</v>
      </c>
      <c r="B429" s="22">
        <v>656</v>
      </c>
      <c r="C429" s="19">
        <v>25903</v>
      </c>
    </row>
    <row r="430" spans="1:3" x14ac:dyDescent="0.3">
      <c r="A430" t="s">
        <v>5132</v>
      </c>
      <c r="B430" s="22">
        <v>1799</v>
      </c>
      <c r="C430" s="19">
        <v>1846</v>
      </c>
    </row>
    <row r="431" spans="1:3" x14ac:dyDescent="0.3">
      <c r="A431" t="s">
        <v>5007</v>
      </c>
      <c r="B431" s="22">
        <v>2237.81</v>
      </c>
      <c r="C431" s="19">
        <v>11004</v>
      </c>
    </row>
    <row r="432" spans="1:3" x14ac:dyDescent="0.3">
      <c r="A432" t="s">
        <v>971</v>
      </c>
      <c r="B432" s="22">
        <v>299</v>
      </c>
      <c r="C432" s="19">
        <v>466</v>
      </c>
    </row>
    <row r="433" spans="1:3" x14ac:dyDescent="0.3">
      <c r="A433" t="s">
        <v>2717</v>
      </c>
      <c r="B433" s="22">
        <v>1349</v>
      </c>
      <c r="C433" s="19">
        <v>7113</v>
      </c>
    </row>
    <row r="434" spans="1:3" x14ac:dyDescent="0.3">
      <c r="A434" t="s">
        <v>1277</v>
      </c>
      <c r="B434" s="22">
        <v>299</v>
      </c>
      <c r="C434" s="19">
        <v>171</v>
      </c>
    </row>
    <row r="435" spans="1:3" x14ac:dyDescent="0.3">
      <c r="A435" t="s">
        <v>3661</v>
      </c>
      <c r="B435" s="22">
        <v>749</v>
      </c>
      <c r="C435" s="19">
        <v>31783</v>
      </c>
    </row>
    <row r="436" spans="1:3" x14ac:dyDescent="0.3">
      <c r="A436" t="s">
        <v>3652</v>
      </c>
      <c r="B436" s="22">
        <v>293</v>
      </c>
      <c r="C436" s="19">
        <v>44994</v>
      </c>
    </row>
    <row r="437" spans="1:3" x14ac:dyDescent="0.3">
      <c r="A437" t="s">
        <v>667</v>
      </c>
      <c r="B437" s="22">
        <v>637</v>
      </c>
      <c r="C437" s="19">
        <v>24</v>
      </c>
    </row>
    <row r="438" spans="1:3" x14ac:dyDescent="0.3">
      <c r="A438" t="s">
        <v>2809</v>
      </c>
      <c r="B438" s="22">
        <v>5599</v>
      </c>
      <c r="C438" s="19">
        <v>73005</v>
      </c>
    </row>
    <row r="439" spans="1:3" x14ac:dyDescent="0.3">
      <c r="A439" t="s">
        <v>3185</v>
      </c>
      <c r="B439" s="22">
        <v>250</v>
      </c>
      <c r="C439" s="19">
        <v>2628</v>
      </c>
    </row>
    <row r="440" spans="1:3" x14ac:dyDescent="0.3">
      <c r="A440" t="s">
        <v>1042</v>
      </c>
      <c r="B440" s="22">
        <v>96</v>
      </c>
      <c r="C440" s="19">
        <v>1796</v>
      </c>
    </row>
    <row r="441" spans="1:3" x14ac:dyDescent="0.3">
      <c r="A441" t="s">
        <v>3637</v>
      </c>
      <c r="B441" s="22">
        <v>1199</v>
      </c>
      <c r="C441" s="19">
        <v>18543</v>
      </c>
    </row>
    <row r="442" spans="1:3" x14ac:dyDescent="0.3">
      <c r="A442" t="s">
        <v>4991</v>
      </c>
      <c r="B442" s="22">
        <v>7799</v>
      </c>
      <c r="C442" s="19">
        <v>5160</v>
      </c>
    </row>
    <row r="443" spans="1:3" x14ac:dyDescent="0.3">
      <c r="A443" t="s">
        <v>5373</v>
      </c>
      <c r="B443" s="22">
        <v>1180</v>
      </c>
      <c r="C443" s="19">
        <v>1527</v>
      </c>
    </row>
    <row r="444" spans="1:3" x14ac:dyDescent="0.3">
      <c r="A444" t="s">
        <v>3579</v>
      </c>
      <c r="B444" s="22">
        <v>199</v>
      </c>
      <c r="C444" s="19">
        <v>7333</v>
      </c>
    </row>
    <row r="445" spans="1:3" x14ac:dyDescent="0.3">
      <c r="A445" t="s">
        <v>4501</v>
      </c>
      <c r="B445" s="22">
        <v>1899</v>
      </c>
      <c r="C445" s="19">
        <v>3842</v>
      </c>
    </row>
    <row r="446" spans="1:3" x14ac:dyDescent="0.3">
      <c r="A446" t="s">
        <v>2648</v>
      </c>
      <c r="B446" s="22">
        <v>899</v>
      </c>
      <c r="C446" s="19">
        <v>30469</v>
      </c>
    </row>
    <row r="447" spans="1:3" x14ac:dyDescent="0.3">
      <c r="A447" t="s">
        <v>3623</v>
      </c>
      <c r="B447" s="22">
        <v>1499</v>
      </c>
      <c r="C447" s="19">
        <v>25262</v>
      </c>
    </row>
    <row r="448" spans="1:3" x14ac:dyDescent="0.3">
      <c r="A448" t="s">
        <v>3414</v>
      </c>
      <c r="B448" s="22">
        <v>2499</v>
      </c>
      <c r="C448" s="19">
        <v>12679</v>
      </c>
    </row>
    <row r="449" spans="1:3" x14ac:dyDescent="0.3">
      <c r="A449" t="s">
        <v>1679</v>
      </c>
      <c r="B449" s="22">
        <v>20999</v>
      </c>
      <c r="C449" s="19">
        <v>9499</v>
      </c>
    </row>
    <row r="450" spans="1:3" x14ac:dyDescent="0.3">
      <c r="A450" t="s">
        <v>1640</v>
      </c>
      <c r="B450" s="22">
        <v>15499</v>
      </c>
      <c r="C450" s="19">
        <v>19252</v>
      </c>
    </row>
    <row r="451" spans="1:3" x14ac:dyDescent="0.3">
      <c r="A451" t="s">
        <v>1517</v>
      </c>
      <c r="B451" s="22">
        <v>28999</v>
      </c>
      <c r="C451" s="19">
        <v>20311</v>
      </c>
    </row>
    <row r="452" spans="1:3" x14ac:dyDescent="0.3">
      <c r="A452" t="s">
        <v>1542</v>
      </c>
      <c r="B452" s="22">
        <v>13999</v>
      </c>
      <c r="C452" s="19">
        <v>19252</v>
      </c>
    </row>
    <row r="453" spans="1:3" x14ac:dyDescent="0.3">
      <c r="A453" t="s">
        <v>1825</v>
      </c>
      <c r="B453" s="22">
        <v>19999</v>
      </c>
      <c r="C453" s="19">
        <v>9499</v>
      </c>
    </row>
    <row r="454" spans="1:3" x14ac:dyDescent="0.3">
      <c r="A454" t="s">
        <v>1395</v>
      </c>
      <c r="B454" s="22">
        <v>698</v>
      </c>
      <c r="C454" s="19">
        <v>28565</v>
      </c>
    </row>
    <row r="455" spans="1:3" x14ac:dyDescent="0.3">
      <c r="A455" t="s">
        <v>1449</v>
      </c>
      <c r="B455" s="22">
        <v>16499</v>
      </c>
      <c r="C455" s="19">
        <v>21350</v>
      </c>
    </row>
    <row r="456" spans="1:3" x14ac:dyDescent="0.3">
      <c r="A456" t="s">
        <v>3962</v>
      </c>
      <c r="B456" s="22">
        <v>899</v>
      </c>
      <c r="C456" s="19">
        <v>17424</v>
      </c>
    </row>
    <row r="457" spans="1:3" x14ac:dyDescent="0.3">
      <c r="A457" t="s">
        <v>1789</v>
      </c>
      <c r="B457" s="22">
        <v>15499</v>
      </c>
      <c r="C457" s="19">
        <v>19253</v>
      </c>
    </row>
    <row r="458" spans="1:3" x14ac:dyDescent="0.3">
      <c r="A458" t="s">
        <v>1660</v>
      </c>
      <c r="B458" s="22">
        <v>13999</v>
      </c>
      <c r="C458" s="19">
        <v>19252</v>
      </c>
    </row>
    <row r="459" spans="1:3" x14ac:dyDescent="0.3">
      <c r="A459" t="s">
        <v>1691</v>
      </c>
      <c r="B459" s="22">
        <v>17999</v>
      </c>
      <c r="C459" s="19">
        <v>21350</v>
      </c>
    </row>
    <row r="460" spans="1:3" x14ac:dyDescent="0.3">
      <c r="A460" t="s">
        <v>1638</v>
      </c>
      <c r="B460" s="22">
        <v>15499</v>
      </c>
      <c r="C460" s="19">
        <v>19252</v>
      </c>
    </row>
    <row r="461" spans="1:3" x14ac:dyDescent="0.3">
      <c r="A461" t="s">
        <v>1957</v>
      </c>
      <c r="B461" s="22">
        <v>29990</v>
      </c>
      <c r="C461" s="19">
        <v>8399</v>
      </c>
    </row>
    <row r="462" spans="1:3" x14ac:dyDescent="0.3">
      <c r="A462" t="s">
        <v>1815</v>
      </c>
      <c r="B462" s="22">
        <v>20999</v>
      </c>
      <c r="C462" s="19">
        <v>9499</v>
      </c>
    </row>
    <row r="463" spans="1:3" x14ac:dyDescent="0.3">
      <c r="A463" t="s">
        <v>1475</v>
      </c>
      <c r="B463" s="22">
        <v>15499</v>
      </c>
      <c r="C463" s="19">
        <v>19252</v>
      </c>
    </row>
    <row r="464" spans="1:3" x14ac:dyDescent="0.3">
      <c r="A464" t="s">
        <v>1723</v>
      </c>
      <c r="B464" s="22">
        <v>16499</v>
      </c>
      <c r="C464" s="19">
        <v>21350</v>
      </c>
    </row>
    <row r="465" spans="1:3" x14ac:dyDescent="0.3">
      <c r="A465" t="s">
        <v>4196</v>
      </c>
      <c r="B465" s="22">
        <v>699</v>
      </c>
      <c r="C465" s="19">
        <v>8446</v>
      </c>
    </row>
    <row r="466" spans="1:3" x14ac:dyDescent="0.3">
      <c r="A466" t="s">
        <v>4164</v>
      </c>
      <c r="B466" s="22">
        <v>2088</v>
      </c>
      <c r="C466" s="19">
        <v>5292</v>
      </c>
    </row>
    <row r="467" spans="1:3" x14ac:dyDescent="0.3">
      <c r="A467" t="s">
        <v>2858</v>
      </c>
      <c r="B467" s="22">
        <v>425</v>
      </c>
      <c r="C467" s="19">
        <v>2581</v>
      </c>
    </row>
    <row r="468" spans="1:3" x14ac:dyDescent="0.3">
      <c r="A468" t="s">
        <v>3627</v>
      </c>
      <c r="B468" s="22">
        <v>649</v>
      </c>
      <c r="C468" s="19">
        <v>123365</v>
      </c>
    </row>
    <row r="469" spans="1:3" x14ac:dyDescent="0.3">
      <c r="A469" t="s">
        <v>3823</v>
      </c>
      <c r="B469" s="22">
        <v>1260</v>
      </c>
      <c r="C469" s="19">
        <v>2891</v>
      </c>
    </row>
    <row r="470" spans="1:3" x14ac:dyDescent="0.3">
      <c r="A470" t="s">
        <v>4557</v>
      </c>
      <c r="B470" s="22">
        <v>3299</v>
      </c>
      <c r="C470" s="19">
        <v>1393</v>
      </c>
    </row>
    <row r="471" spans="1:3" x14ac:dyDescent="0.3">
      <c r="A471" t="s">
        <v>3035</v>
      </c>
      <c r="B471" s="22">
        <v>1490</v>
      </c>
      <c r="C471" s="19">
        <v>10652</v>
      </c>
    </row>
    <row r="472" spans="1:3" x14ac:dyDescent="0.3">
      <c r="A472" t="s">
        <v>3212</v>
      </c>
      <c r="B472" s="22">
        <v>900</v>
      </c>
      <c r="C472" s="19">
        <v>36384</v>
      </c>
    </row>
    <row r="473" spans="1:3" x14ac:dyDescent="0.3">
      <c r="A473" t="s">
        <v>2121</v>
      </c>
      <c r="B473" s="22">
        <v>349</v>
      </c>
      <c r="C473" s="19">
        <v>24791</v>
      </c>
    </row>
    <row r="474" spans="1:3" x14ac:dyDescent="0.3">
      <c r="A474" t="s">
        <v>3316</v>
      </c>
      <c r="B474" s="22">
        <v>1679</v>
      </c>
      <c r="C474" s="19">
        <v>72563</v>
      </c>
    </row>
    <row r="475" spans="1:3" x14ac:dyDescent="0.3">
      <c r="A475" t="s">
        <v>217</v>
      </c>
      <c r="B475" s="22">
        <v>666</v>
      </c>
      <c r="C475" s="19">
        <v>19584</v>
      </c>
    </row>
    <row r="476" spans="1:3" x14ac:dyDescent="0.3">
      <c r="A476" t="s">
        <v>179</v>
      </c>
      <c r="B476" s="22">
        <v>2697</v>
      </c>
      <c r="C476" s="19">
        <v>40656</v>
      </c>
    </row>
    <row r="477" spans="1:3" x14ac:dyDescent="0.3">
      <c r="A477" t="s">
        <v>2530</v>
      </c>
      <c r="B477" s="22">
        <v>2499</v>
      </c>
      <c r="C477" s="19">
        <v>93112</v>
      </c>
    </row>
    <row r="478" spans="1:3" x14ac:dyDescent="0.3">
      <c r="A478" t="s">
        <v>5120</v>
      </c>
      <c r="B478" s="22">
        <v>1190</v>
      </c>
      <c r="C478" s="19">
        <v>1181</v>
      </c>
    </row>
    <row r="479" spans="1:3" x14ac:dyDescent="0.3">
      <c r="A479" t="s">
        <v>5261</v>
      </c>
      <c r="B479" s="22">
        <v>1745</v>
      </c>
      <c r="C479" s="19">
        <v>14160</v>
      </c>
    </row>
    <row r="480" spans="1:3" x14ac:dyDescent="0.3">
      <c r="A480" t="s">
        <v>4747</v>
      </c>
      <c r="B480" s="22">
        <v>6525</v>
      </c>
      <c r="C480" s="19">
        <v>5137</v>
      </c>
    </row>
    <row r="481" spans="1:3" x14ac:dyDescent="0.3">
      <c r="A481" t="s">
        <v>4427</v>
      </c>
      <c r="B481" s="22">
        <v>8199</v>
      </c>
      <c r="C481" s="19">
        <v>18497</v>
      </c>
    </row>
    <row r="482" spans="1:3" x14ac:dyDescent="0.3">
      <c r="A482" t="s">
        <v>4517</v>
      </c>
      <c r="B482" s="22">
        <v>1999</v>
      </c>
      <c r="C482" s="19">
        <v>780</v>
      </c>
    </row>
    <row r="483" spans="1:3" x14ac:dyDescent="0.3">
      <c r="A483" t="s">
        <v>3468</v>
      </c>
      <c r="B483" s="22">
        <v>2299</v>
      </c>
      <c r="C483" s="19">
        <v>5554</v>
      </c>
    </row>
    <row r="484" spans="1:3" x14ac:dyDescent="0.3">
      <c r="A484" t="s">
        <v>2658</v>
      </c>
      <c r="B484" s="22">
        <v>549</v>
      </c>
      <c r="C484" s="19">
        <v>7758</v>
      </c>
    </row>
    <row r="485" spans="1:3" x14ac:dyDescent="0.3">
      <c r="A485" t="s">
        <v>3157</v>
      </c>
      <c r="B485" s="22">
        <v>549</v>
      </c>
      <c r="C485" s="19">
        <v>5556</v>
      </c>
    </row>
    <row r="486" spans="1:3" x14ac:dyDescent="0.3">
      <c r="A486" t="s">
        <v>2509</v>
      </c>
      <c r="B486" s="22">
        <v>549</v>
      </c>
      <c r="C486" s="19">
        <v>64705</v>
      </c>
    </row>
    <row r="487" spans="1:3" x14ac:dyDescent="0.3">
      <c r="A487" t="s">
        <v>4861</v>
      </c>
      <c r="B487" s="22">
        <v>299</v>
      </c>
      <c r="C487" s="19">
        <v>314</v>
      </c>
    </row>
    <row r="488" spans="1:3" x14ac:dyDescent="0.3">
      <c r="A488" t="s">
        <v>3723</v>
      </c>
      <c r="B488" s="22">
        <v>1199</v>
      </c>
      <c r="C488" s="19">
        <v>14030</v>
      </c>
    </row>
    <row r="489" spans="1:3" x14ac:dyDescent="0.3">
      <c r="A489" t="s">
        <v>5003</v>
      </c>
      <c r="B489" s="22">
        <v>645</v>
      </c>
      <c r="C489" s="19">
        <v>3271</v>
      </c>
    </row>
    <row r="490" spans="1:3" x14ac:dyDescent="0.3">
      <c r="A490" t="s">
        <v>649</v>
      </c>
      <c r="B490" s="22">
        <v>499</v>
      </c>
      <c r="C490" s="19">
        <v>30411</v>
      </c>
    </row>
    <row r="491" spans="1:3" x14ac:dyDescent="0.3">
      <c r="A491" t="s">
        <v>3144</v>
      </c>
      <c r="B491" s="22">
        <v>599</v>
      </c>
      <c r="C491" s="19">
        <v>7601</v>
      </c>
    </row>
    <row r="492" spans="1:3" x14ac:dyDescent="0.3">
      <c r="A492" t="s">
        <v>2616</v>
      </c>
      <c r="B492" s="22">
        <v>1499</v>
      </c>
      <c r="C492" s="19">
        <v>92588</v>
      </c>
    </row>
    <row r="493" spans="1:3" x14ac:dyDescent="0.3">
      <c r="A493" t="s">
        <v>932</v>
      </c>
      <c r="B493" s="22">
        <v>1249</v>
      </c>
      <c r="C493" s="19">
        <v>7636</v>
      </c>
    </row>
    <row r="494" spans="1:3" x14ac:dyDescent="0.3">
      <c r="A494" t="s">
        <v>2653</v>
      </c>
      <c r="B494" s="22">
        <v>449</v>
      </c>
      <c r="C494" s="19">
        <v>9940</v>
      </c>
    </row>
    <row r="495" spans="1:3" x14ac:dyDescent="0.3">
      <c r="A495" t="s">
        <v>2823</v>
      </c>
      <c r="B495" s="22">
        <v>449</v>
      </c>
      <c r="C495" s="19">
        <v>11330</v>
      </c>
    </row>
    <row r="496" spans="1:3" x14ac:dyDescent="0.3">
      <c r="A496" t="s">
        <v>3294</v>
      </c>
      <c r="B496" s="22">
        <v>449</v>
      </c>
      <c r="C496" s="19">
        <v>9701</v>
      </c>
    </row>
    <row r="497" spans="1:3" x14ac:dyDescent="0.3">
      <c r="A497" t="s">
        <v>2566</v>
      </c>
      <c r="B497" s="22">
        <v>399</v>
      </c>
      <c r="C497" s="19">
        <v>5730</v>
      </c>
    </row>
    <row r="498" spans="1:3" x14ac:dyDescent="0.3">
      <c r="A498" t="s">
        <v>4214</v>
      </c>
      <c r="B498" s="22">
        <v>5499</v>
      </c>
      <c r="C498" s="19">
        <v>4353</v>
      </c>
    </row>
    <row r="499" spans="1:3" x14ac:dyDescent="0.3">
      <c r="A499" t="s">
        <v>3021</v>
      </c>
      <c r="B499" s="22">
        <v>549</v>
      </c>
      <c r="C499" s="19">
        <v>11006</v>
      </c>
    </row>
    <row r="500" spans="1:3" x14ac:dyDescent="0.3">
      <c r="A500" t="s">
        <v>4775</v>
      </c>
      <c r="B500" s="22">
        <v>1099</v>
      </c>
      <c r="C500" s="19">
        <v>5911</v>
      </c>
    </row>
    <row r="501" spans="1:3" x14ac:dyDescent="0.3">
      <c r="A501" t="s">
        <v>2877</v>
      </c>
      <c r="B501" s="22">
        <v>1499</v>
      </c>
      <c r="C501" s="19">
        <v>8656</v>
      </c>
    </row>
    <row r="502" spans="1:3" x14ac:dyDescent="0.3">
      <c r="A502" t="s">
        <v>839</v>
      </c>
      <c r="B502" s="22">
        <v>239</v>
      </c>
      <c r="C502" s="19">
        <v>2640</v>
      </c>
    </row>
    <row r="503" spans="1:3" x14ac:dyDescent="0.3">
      <c r="A503" t="s">
        <v>4271</v>
      </c>
      <c r="B503" s="22">
        <v>9970</v>
      </c>
      <c r="C503" s="19">
        <v>4049</v>
      </c>
    </row>
    <row r="504" spans="1:3" x14ac:dyDescent="0.3">
      <c r="A504" t="s">
        <v>4573</v>
      </c>
      <c r="B504" s="22">
        <v>351</v>
      </c>
      <c r="C504" s="19">
        <v>1470</v>
      </c>
    </row>
    <row r="505" spans="1:3" x14ac:dyDescent="0.3">
      <c r="A505" t="s">
        <v>3775</v>
      </c>
      <c r="B505" s="22">
        <v>351</v>
      </c>
      <c r="C505" s="19">
        <v>5380</v>
      </c>
    </row>
    <row r="506" spans="1:3" x14ac:dyDescent="0.3">
      <c r="A506" t="s">
        <v>3202</v>
      </c>
      <c r="B506" s="22">
        <v>899</v>
      </c>
      <c r="C506" s="19">
        <v>10751</v>
      </c>
    </row>
    <row r="507" spans="1:3" x14ac:dyDescent="0.3">
      <c r="A507" t="s">
        <v>2294</v>
      </c>
      <c r="B507" s="22">
        <v>399</v>
      </c>
      <c r="C507" s="19">
        <v>18139</v>
      </c>
    </row>
    <row r="508" spans="1:3" x14ac:dyDescent="0.3">
      <c r="A508" t="s">
        <v>2388</v>
      </c>
      <c r="B508" s="22">
        <v>1109</v>
      </c>
      <c r="C508" s="19">
        <v>53464</v>
      </c>
    </row>
    <row r="509" spans="1:3" x14ac:dyDescent="0.3">
      <c r="A509" t="s">
        <v>4841</v>
      </c>
      <c r="B509" s="22">
        <v>1049</v>
      </c>
      <c r="C509" s="19">
        <v>638</v>
      </c>
    </row>
    <row r="510" spans="1:3" x14ac:dyDescent="0.3">
      <c r="A510" t="s">
        <v>679</v>
      </c>
      <c r="B510" s="22">
        <v>339</v>
      </c>
      <c r="C510" s="19">
        <v>6255</v>
      </c>
    </row>
    <row r="511" spans="1:3" x14ac:dyDescent="0.3">
      <c r="A511" t="s">
        <v>1000</v>
      </c>
      <c r="B511" s="22">
        <v>339</v>
      </c>
      <c r="C511" s="19">
        <v>6255</v>
      </c>
    </row>
    <row r="512" spans="1:3" x14ac:dyDescent="0.3">
      <c r="A512" t="s">
        <v>697</v>
      </c>
      <c r="B512" s="22">
        <v>299</v>
      </c>
      <c r="C512" s="19">
        <v>1193</v>
      </c>
    </row>
    <row r="513" spans="1:3" x14ac:dyDescent="0.3">
      <c r="A513" t="s">
        <v>5307</v>
      </c>
      <c r="B513" s="22">
        <v>369</v>
      </c>
      <c r="C513" s="19">
        <v>82</v>
      </c>
    </row>
    <row r="514" spans="1:3" x14ac:dyDescent="0.3">
      <c r="A514" t="s">
        <v>4648</v>
      </c>
      <c r="B514" s="22">
        <v>850</v>
      </c>
      <c r="C514" s="19">
        <v>7619</v>
      </c>
    </row>
    <row r="515" spans="1:3" x14ac:dyDescent="0.3">
      <c r="A515" t="s">
        <v>4371</v>
      </c>
      <c r="B515" s="22">
        <v>189</v>
      </c>
      <c r="C515" s="19">
        <v>2737</v>
      </c>
    </row>
    <row r="516" spans="1:3" x14ac:dyDescent="0.3">
      <c r="A516" t="s">
        <v>2827</v>
      </c>
      <c r="B516" s="22">
        <v>999</v>
      </c>
      <c r="C516" s="19">
        <v>27441</v>
      </c>
    </row>
    <row r="517" spans="1:3" x14ac:dyDescent="0.3">
      <c r="A517" t="s">
        <v>3906</v>
      </c>
      <c r="B517" s="22">
        <v>1199</v>
      </c>
      <c r="C517" s="19">
        <v>1765</v>
      </c>
    </row>
    <row r="518" spans="1:3" x14ac:dyDescent="0.3">
      <c r="A518" t="s">
        <v>93</v>
      </c>
      <c r="B518" s="22">
        <v>498</v>
      </c>
      <c r="C518" s="19">
        <v>87988</v>
      </c>
    </row>
    <row r="519" spans="1:3" x14ac:dyDescent="0.3">
      <c r="A519" t="s">
        <v>57</v>
      </c>
      <c r="B519" s="22">
        <v>398</v>
      </c>
      <c r="C519" s="19">
        <v>87988</v>
      </c>
    </row>
    <row r="520" spans="1:3" x14ac:dyDescent="0.3">
      <c r="A520" t="s">
        <v>577</v>
      </c>
      <c r="B520" s="22">
        <v>689</v>
      </c>
      <c r="C520" s="19">
        <v>42301</v>
      </c>
    </row>
    <row r="521" spans="1:3" x14ac:dyDescent="0.3">
      <c r="A521" t="s">
        <v>446</v>
      </c>
      <c r="B521" s="22">
        <v>849</v>
      </c>
      <c r="C521" s="19">
        <v>6547</v>
      </c>
    </row>
    <row r="522" spans="1:3" x14ac:dyDescent="0.3">
      <c r="A522" t="s">
        <v>621</v>
      </c>
      <c r="B522" s="22">
        <v>999</v>
      </c>
      <c r="C522" s="19">
        <v>5492</v>
      </c>
    </row>
    <row r="523" spans="1:3" x14ac:dyDescent="0.3">
      <c r="A523" t="s">
        <v>245</v>
      </c>
      <c r="B523" s="22">
        <v>2397</v>
      </c>
      <c r="C523" s="19">
        <v>24564</v>
      </c>
    </row>
    <row r="524" spans="1:3" x14ac:dyDescent="0.3">
      <c r="A524" t="s">
        <v>4979</v>
      </c>
      <c r="B524" s="22">
        <v>3710</v>
      </c>
      <c r="C524" s="19">
        <v>1662</v>
      </c>
    </row>
    <row r="525" spans="1:3" x14ac:dyDescent="0.3">
      <c r="A525" t="s">
        <v>3819</v>
      </c>
      <c r="B525" s="22">
        <v>1799</v>
      </c>
      <c r="C525" s="19">
        <v>9791</v>
      </c>
    </row>
    <row r="526" spans="1:3" x14ac:dyDescent="0.3">
      <c r="A526" t="s">
        <v>83</v>
      </c>
      <c r="B526" s="22">
        <v>1047</v>
      </c>
      <c r="C526" s="19">
        <v>56271</v>
      </c>
    </row>
    <row r="527" spans="1:3" x14ac:dyDescent="0.3">
      <c r="A527" t="s">
        <v>4622</v>
      </c>
      <c r="B527" s="22">
        <v>1049</v>
      </c>
      <c r="C527" s="19">
        <v>328</v>
      </c>
    </row>
    <row r="528" spans="1:3" x14ac:dyDescent="0.3">
      <c r="A528" t="s">
        <v>3715</v>
      </c>
      <c r="B528" s="22">
        <v>1625</v>
      </c>
      <c r="C528" s="19">
        <v>23484</v>
      </c>
    </row>
    <row r="529" spans="1:3" x14ac:dyDescent="0.3">
      <c r="A529" t="s">
        <v>923</v>
      </c>
      <c r="B529" s="22">
        <v>399</v>
      </c>
      <c r="C529" s="19">
        <v>1161</v>
      </c>
    </row>
    <row r="530" spans="1:3" x14ac:dyDescent="0.3">
      <c r="A530" t="s">
        <v>4380</v>
      </c>
      <c r="B530" s="22">
        <v>199</v>
      </c>
      <c r="C530" s="19">
        <v>10234</v>
      </c>
    </row>
    <row r="531" spans="1:3" x14ac:dyDescent="0.3">
      <c r="A531" t="s">
        <v>4251</v>
      </c>
      <c r="B531" s="22">
        <v>3199</v>
      </c>
      <c r="C531" s="19">
        <v>3242</v>
      </c>
    </row>
    <row r="532" spans="1:3" x14ac:dyDescent="0.3">
      <c r="A532" t="s">
        <v>3922</v>
      </c>
      <c r="B532" s="22">
        <v>799</v>
      </c>
      <c r="C532" s="19">
        <v>9695</v>
      </c>
    </row>
    <row r="533" spans="1:3" x14ac:dyDescent="0.3">
      <c r="A533" t="s">
        <v>4285</v>
      </c>
      <c r="B533" s="22">
        <v>320</v>
      </c>
      <c r="C533" s="19">
        <v>3846</v>
      </c>
    </row>
    <row r="534" spans="1:3" x14ac:dyDescent="0.3">
      <c r="A534" t="s">
        <v>2333</v>
      </c>
      <c r="B534" s="22">
        <v>681</v>
      </c>
      <c r="C534" s="19">
        <v>8258</v>
      </c>
    </row>
    <row r="535" spans="1:3" x14ac:dyDescent="0.3">
      <c r="A535" t="s">
        <v>3008</v>
      </c>
      <c r="B535" s="22">
        <v>328</v>
      </c>
      <c r="C535" s="19">
        <v>3441</v>
      </c>
    </row>
    <row r="536" spans="1:3" x14ac:dyDescent="0.3">
      <c r="A536" t="s">
        <v>3481</v>
      </c>
      <c r="B536" s="22">
        <v>1490</v>
      </c>
      <c r="C536" s="19">
        <v>98250</v>
      </c>
    </row>
    <row r="537" spans="1:3" x14ac:dyDescent="0.3">
      <c r="A537" t="s">
        <v>890</v>
      </c>
      <c r="B537" s="22">
        <v>299</v>
      </c>
      <c r="C537" s="19">
        <v>928</v>
      </c>
    </row>
    <row r="538" spans="1:3" x14ac:dyDescent="0.3">
      <c r="A538" t="s">
        <v>1687</v>
      </c>
      <c r="B538" s="22">
        <v>12490</v>
      </c>
      <c r="C538" s="19">
        <v>58506</v>
      </c>
    </row>
    <row r="539" spans="1:3" x14ac:dyDescent="0.3">
      <c r="A539" t="s">
        <v>3396</v>
      </c>
      <c r="B539" s="22">
        <v>999</v>
      </c>
      <c r="C539" s="19">
        <v>7317</v>
      </c>
    </row>
    <row r="540" spans="1:3" x14ac:dyDescent="0.3">
      <c r="A540" t="s">
        <v>2242</v>
      </c>
      <c r="B540" s="22">
        <v>1295</v>
      </c>
      <c r="C540" s="19">
        <v>5760</v>
      </c>
    </row>
    <row r="541" spans="1:3" x14ac:dyDescent="0.3">
      <c r="A541" t="s">
        <v>1281</v>
      </c>
      <c r="B541" s="22">
        <v>14999</v>
      </c>
      <c r="C541" s="19">
        <v>27508</v>
      </c>
    </row>
    <row r="542" spans="1:3" x14ac:dyDescent="0.3">
      <c r="A542" t="s">
        <v>3508</v>
      </c>
      <c r="B542" s="22">
        <v>599</v>
      </c>
      <c r="C542" s="19">
        <v>2301</v>
      </c>
    </row>
    <row r="543" spans="1:3" x14ac:dyDescent="0.3">
      <c r="A543" t="s">
        <v>3538</v>
      </c>
      <c r="B543" s="22">
        <v>1149</v>
      </c>
      <c r="C543" s="19">
        <v>4723</v>
      </c>
    </row>
    <row r="544" spans="1:3" x14ac:dyDescent="0.3">
      <c r="A544" t="s">
        <v>3566</v>
      </c>
      <c r="B544" s="22">
        <v>1519</v>
      </c>
      <c r="C544" s="19">
        <v>408</v>
      </c>
    </row>
    <row r="545" spans="1:3" x14ac:dyDescent="0.3">
      <c r="A545" t="s">
        <v>2989</v>
      </c>
      <c r="B545" s="22">
        <v>149</v>
      </c>
      <c r="C545" s="19">
        <v>2523</v>
      </c>
    </row>
    <row r="546" spans="1:3" x14ac:dyDescent="0.3">
      <c r="A546" t="s">
        <v>1835</v>
      </c>
      <c r="B546" s="22">
        <v>329</v>
      </c>
      <c r="C546" s="19">
        <v>3492</v>
      </c>
    </row>
    <row r="547" spans="1:3" x14ac:dyDescent="0.3">
      <c r="A547" t="s">
        <v>820</v>
      </c>
      <c r="B547" s="22">
        <v>999</v>
      </c>
      <c r="C547" s="19">
        <v>7318</v>
      </c>
    </row>
    <row r="548" spans="1:3" x14ac:dyDescent="0.3">
      <c r="A548" t="s">
        <v>522</v>
      </c>
      <c r="B548" s="22">
        <v>1599</v>
      </c>
      <c r="C548" s="19">
        <v>1951</v>
      </c>
    </row>
    <row r="549" spans="1:3" x14ac:dyDescent="0.3">
      <c r="A549" t="s">
        <v>977</v>
      </c>
      <c r="B549" s="22">
        <v>599</v>
      </c>
      <c r="C549" s="19">
        <v>474</v>
      </c>
    </row>
    <row r="550" spans="1:3" x14ac:dyDescent="0.3">
      <c r="A550" t="s">
        <v>660</v>
      </c>
      <c r="B550" s="22">
        <v>1499</v>
      </c>
      <c r="C550" s="19">
        <v>1951</v>
      </c>
    </row>
    <row r="551" spans="1:3" x14ac:dyDescent="0.3">
      <c r="A551" t="s">
        <v>692</v>
      </c>
      <c r="B551" s="22">
        <v>599</v>
      </c>
      <c r="C551" s="19">
        <v>577</v>
      </c>
    </row>
    <row r="552" spans="1:3" x14ac:dyDescent="0.3">
      <c r="A552" t="s">
        <v>1066</v>
      </c>
      <c r="B552" s="22">
        <v>1299</v>
      </c>
      <c r="C552" s="19">
        <v>7318</v>
      </c>
    </row>
    <row r="553" spans="1:3" x14ac:dyDescent="0.3">
      <c r="A553" t="s">
        <v>2440</v>
      </c>
      <c r="B553" s="22">
        <v>1299</v>
      </c>
      <c r="C553" s="19">
        <v>23022</v>
      </c>
    </row>
    <row r="554" spans="1:3" x14ac:dyDescent="0.3">
      <c r="A554" t="s">
        <v>110</v>
      </c>
      <c r="B554" s="22">
        <v>558</v>
      </c>
      <c r="C554" s="19">
        <v>21924</v>
      </c>
    </row>
    <row r="555" spans="1:3" x14ac:dyDescent="0.3">
      <c r="A555" t="s">
        <v>2369</v>
      </c>
      <c r="B555" s="22">
        <v>1199</v>
      </c>
      <c r="C555" s="19">
        <v>33584</v>
      </c>
    </row>
    <row r="556" spans="1:3" x14ac:dyDescent="0.3">
      <c r="A556" t="s">
        <v>2347</v>
      </c>
      <c r="B556" s="22">
        <v>1799</v>
      </c>
      <c r="C556" s="19">
        <v>55192</v>
      </c>
    </row>
    <row r="557" spans="1:3" x14ac:dyDescent="0.3">
      <c r="A557" t="s">
        <v>605</v>
      </c>
      <c r="B557" s="22">
        <v>1699</v>
      </c>
      <c r="C557" s="19">
        <v>24780</v>
      </c>
    </row>
    <row r="558" spans="1:3" x14ac:dyDescent="0.3">
      <c r="A558" t="s">
        <v>1770</v>
      </c>
      <c r="B558" s="22">
        <v>499</v>
      </c>
      <c r="C558" s="19">
        <v>21916</v>
      </c>
    </row>
    <row r="559" spans="1:3" x14ac:dyDescent="0.3">
      <c r="A559" t="s">
        <v>73</v>
      </c>
      <c r="B559" s="22">
        <v>1050</v>
      </c>
      <c r="C559" s="19">
        <v>6787</v>
      </c>
    </row>
    <row r="560" spans="1:3" x14ac:dyDescent="0.3">
      <c r="A560" t="s">
        <v>1561</v>
      </c>
      <c r="B560" s="22">
        <v>198</v>
      </c>
      <c r="C560" s="19">
        <v>2792</v>
      </c>
    </row>
    <row r="561" spans="1:3" x14ac:dyDescent="0.3">
      <c r="A561" t="s">
        <v>4921</v>
      </c>
      <c r="B561" s="22">
        <v>1649</v>
      </c>
      <c r="C561" s="19">
        <v>2162</v>
      </c>
    </row>
    <row r="562" spans="1:3" x14ac:dyDescent="0.3">
      <c r="A562" t="s">
        <v>1588</v>
      </c>
      <c r="B562" s="22">
        <v>599</v>
      </c>
      <c r="C562" s="19">
        <v>83996</v>
      </c>
    </row>
    <row r="563" spans="1:3" x14ac:dyDescent="0.3">
      <c r="A563" t="s">
        <v>5221</v>
      </c>
      <c r="B563" s="22">
        <v>3349</v>
      </c>
      <c r="C563" s="19">
        <v>4200</v>
      </c>
    </row>
    <row r="564" spans="1:3" x14ac:dyDescent="0.3">
      <c r="A564" t="s">
        <v>2844</v>
      </c>
      <c r="B564" s="22">
        <v>1399</v>
      </c>
      <c r="C564" s="19">
        <v>11074</v>
      </c>
    </row>
    <row r="565" spans="1:3" x14ac:dyDescent="0.3">
      <c r="A565" t="s">
        <v>4755</v>
      </c>
      <c r="B565" s="22">
        <v>1189</v>
      </c>
      <c r="C565" s="19">
        <v>618</v>
      </c>
    </row>
    <row r="566" spans="1:3" x14ac:dyDescent="0.3">
      <c r="A566" t="s">
        <v>1315</v>
      </c>
      <c r="B566" s="22">
        <v>1519</v>
      </c>
      <c r="C566" s="19">
        <v>19763</v>
      </c>
    </row>
    <row r="567" spans="1:3" x14ac:dyDescent="0.3">
      <c r="A567" t="s">
        <v>3460</v>
      </c>
      <c r="B567" s="22">
        <v>165</v>
      </c>
      <c r="C567" s="19">
        <v>1674</v>
      </c>
    </row>
    <row r="568" spans="1:3" x14ac:dyDescent="0.3">
      <c r="A568" t="s">
        <v>3562</v>
      </c>
      <c r="B568" s="22">
        <v>120</v>
      </c>
      <c r="C568" s="19">
        <v>4951</v>
      </c>
    </row>
    <row r="569" spans="1:3" x14ac:dyDescent="0.3">
      <c r="A569" t="s">
        <v>2535</v>
      </c>
      <c r="B569" s="22">
        <v>1199</v>
      </c>
      <c r="C569" s="19">
        <v>47521</v>
      </c>
    </row>
    <row r="570" spans="1:3" x14ac:dyDescent="0.3">
      <c r="A570" t="s">
        <v>4553</v>
      </c>
      <c r="B570" s="22">
        <v>9799</v>
      </c>
      <c r="C570" s="19">
        <v>13251</v>
      </c>
    </row>
    <row r="571" spans="1:3" x14ac:dyDescent="0.3">
      <c r="A571" t="s">
        <v>3153</v>
      </c>
      <c r="B571" s="22">
        <v>1499</v>
      </c>
      <c r="C571" s="19">
        <v>42775</v>
      </c>
    </row>
    <row r="572" spans="1:3" x14ac:dyDescent="0.3">
      <c r="A572" t="s">
        <v>2221</v>
      </c>
      <c r="B572" s="22">
        <v>699</v>
      </c>
      <c r="C572" s="19">
        <v>15295</v>
      </c>
    </row>
    <row r="573" spans="1:3" x14ac:dyDescent="0.3">
      <c r="A573" t="s">
        <v>1299</v>
      </c>
      <c r="B573" s="22">
        <v>24499</v>
      </c>
      <c r="C573" s="19">
        <v>3518</v>
      </c>
    </row>
    <row r="574" spans="1:3" x14ac:dyDescent="0.3">
      <c r="A574" t="s">
        <v>3889</v>
      </c>
      <c r="B574" s="22">
        <v>599</v>
      </c>
      <c r="C574" s="19">
        <v>16166</v>
      </c>
    </row>
    <row r="575" spans="1:3" x14ac:dyDescent="0.3">
      <c r="A575" t="s">
        <v>4463</v>
      </c>
      <c r="B575" s="22">
        <v>1199</v>
      </c>
      <c r="C575" s="19">
        <v>4580</v>
      </c>
    </row>
    <row r="576" spans="1:3" x14ac:dyDescent="0.3">
      <c r="A576" t="s">
        <v>3387</v>
      </c>
      <c r="B576" s="22">
        <v>699</v>
      </c>
      <c r="C576" s="19">
        <v>6183</v>
      </c>
    </row>
    <row r="577" spans="1:3" x14ac:dyDescent="0.3">
      <c r="A577" t="s">
        <v>5200</v>
      </c>
      <c r="B577" s="22">
        <v>1099</v>
      </c>
      <c r="C577" s="19">
        <v>1065</v>
      </c>
    </row>
    <row r="578" spans="1:3" x14ac:dyDescent="0.3">
      <c r="A578" t="s">
        <v>662</v>
      </c>
      <c r="B578" s="22">
        <v>9490</v>
      </c>
      <c r="C578" s="19">
        <v>10480</v>
      </c>
    </row>
    <row r="579" spans="1:3" x14ac:dyDescent="0.3">
      <c r="A579" t="s">
        <v>2074</v>
      </c>
      <c r="B579" s="22">
        <v>314</v>
      </c>
      <c r="C579" s="19">
        <v>28978</v>
      </c>
    </row>
    <row r="580" spans="1:3" x14ac:dyDescent="0.3">
      <c r="A580" t="s">
        <v>3785</v>
      </c>
      <c r="B580" s="22">
        <v>719</v>
      </c>
      <c r="C580" s="19">
        <v>17218</v>
      </c>
    </row>
    <row r="581" spans="1:3" x14ac:dyDescent="0.3">
      <c r="A581" t="s">
        <v>5348</v>
      </c>
      <c r="B581" s="22">
        <v>219</v>
      </c>
      <c r="C581" s="19">
        <v>1108</v>
      </c>
    </row>
    <row r="582" spans="1:3" x14ac:dyDescent="0.3">
      <c r="A582" t="s">
        <v>1622</v>
      </c>
      <c r="B582" s="22">
        <v>249</v>
      </c>
      <c r="C582" s="19">
        <v>14404</v>
      </c>
    </row>
    <row r="583" spans="1:3" x14ac:dyDescent="0.3">
      <c r="A583" t="s">
        <v>131</v>
      </c>
      <c r="B583" s="22">
        <v>14999</v>
      </c>
      <c r="C583" s="19">
        <v>34899</v>
      </c>
    </row>
    <row r="584" spans="1:3" x14ac:dyDescent="0.3">
      <c r="A584" t="s">
        <v>2963</v>
      </c>
      <c r="B584" s="22">
        <v>349</v>
      </c>
      <c r="C584" s="19">
        <v>6676</v>
      </c>
    </row>
    <row r="585" spans="1:3" x14ac:dyDescent="0.3">
      <c r="A585" t="s">
        <v>1989</v>
      </c>
      <c r="B585" s="22">
        <v>240</v>
      </c>
      <c r="C585" s="19">
        <v>12982</v>
      </c>
    </row>
    <row r="586" spans="1:3" x14ac:dyDescent="0.3">
      <c r="A586" t="s">
        <v>1273</v>
      </c>
      <c r="B586" s="22">
        <v>199</v>
      </c>
      <c r="C586" s="19">
        <v>538</v>
      </c>
    </row>
    <row r="587" spans="1:3" x14ac:dyDescent="0.3">
      <c r="A587" t="s">
        <v>4795</v>
      </c>
      <c r="B587" s="22">
        <v>13999</v>
      </c>
      <c r="C587" s="19">
        <v>8948</v>
      </c>
    </row>
    <row r="588" spans="1:3" x14ac:dyDescent="0.3">
      <c r="A588" t="s">
        <v>1940</v>
      </c>
      <c r="B588" s="22">
        <v>298</v>
      </c>
      <c r="C588" s="19">
        <v>21666</v>
      </c>
    </row>
    <row r="589" spans="1:3" x14ac:dyDescent="0.3">
      <c r="A589" t="s">
        <v>2738</v>
      </c>
      <c r="B589" s="22">
        <v>1792</v>
      </c>
      <c r="C589" s="19">
        <v>26194</v>
      </c>
    </row>
    <row r="590" spans="1:3" x14ac:dyDescent="0.3">
      <c r="A590" t="s">
        <v>4639</v>
      </c>
      <c r="B590" s="22">
        <v>664</v>
      </c>
      <c r="C590" s="19">
        <v>925</v>
      </c>
    </row>
    <row r="591" spans="1:3" x14ac:dyDescent="0.3">
      <c r="A591" t="s">
        <v>273</v>
      </c>
      <c r="B591" s="22">
        <v>308</v>
      </c>
      <c r="C591" s="19">
        <v>14128</v>
      </c>
    </row>
    <row r="592" spans="1:3" x14ac:dyDescent="0.3">
      <c r="A592" t="s">
        <v>32</v>
      </c>
      <c r="B592" s="22">
        <v>462</v>
      </c>
      <c r="C592" s="19">
        <v>50715</v>
      </c>
    </row>
    <row r="593" spans="1:3" x14ac:dyDescent="0.3">
      <c r="A593" t="s">
        <v>60</v>
      </c>
      <c r="B593" s="22">
        <v>462</v>
      </c>
      <c r="C593" s="19">
        <v>40173</v>
      </c>
    </row>
    <row r="594" spans="1:3" x14ac:dyDescent="0.3">
      <c r="A594" t="s">
        <v>2405</v>
      </c>
      <c r="B594" s="22">
        <v>299</v>
      </c>
      <c r="C594" s="19">
        <v>3066</v>
      </c>
    </row>
    <row r="595" spans="1:3" x14ac:dyDescent="0.3">
      <c r="A595" t="s">
        <v>2756</v>
      </c>
      <c r="B595" s="22">
        <v>1199</v>
      </c>
      <c r="C595" s="19">
        <v>25910</v>
      </c>
    </row>
    <row r="596" spans="1:3" x14ac:dyDescent="0.3">
      <c r="A596" t="s">
        <v>3910</v>
      </c>
      <c r="B596" s="22">
        <v>3249</v>
      </c>
      <c r="C596" s="19">
        <v>14062</v>
      </c>
    </row>
    <row r="597" spans="1:3" x14ac:dyDescent="0.3">
      <c r="A597" t="s">
        <v>4905</v>
      </c>
      <c r="B597" s="22">
        <v>375</v>
      </c>
      <c r="C597" s="19">
        <v>1988</v>
      </c>
    </row>
    <row r="598" spans="1:3" x14ac:dyDescent="0.3">
      <c r="A598" t="s">
        <v>437</v>
      </c>
      <c r="B598" s="22">
        <v>719</v>
      </c>
      <c r="C598" s="19">
        <v>1045</v>
      </c>
    </row>
    <row r="599" spans="1:3" x14ac:dyDescent="0.3">
      <c r="A599" t="s">
        <v>2622</v>
      </c>
      <c r="B599" s="22">
        <v>599</v>
      </c>
      <c r="C599" s="19">
        <v>15790</v>
      </c>
    </row>
    <row r="600" spans="1:3" x14ac:dyDescent="0.3">
      <c r="A600" t="s">
        <v>870</v>
      </c>
      <c r="B600" s="22">
        <v>204</v>
      </c>
      <c r="C600" s="19">
        <v>339</v>
      </c>
    </row>
    <row r="601" spans="1:3" x14ac:dyDescent="0.3">
      <c r="A601" t="s">
        <v>4635</v>
      </c>
      <c r="B601" s="22">
        <v>1699</v>
      </c>
      <c r="C601" s="19">
        <v>7988</v>
      </c>
    </row>
    <row r="602" spans="1:3" x14ac:dyDescent="0.3">
      <c r="A602" t="s">
        <v>3247</v>
      </c>
      <c r="B602" s="22">
        <v>4999</v>
      </c>
      <c r="C602" s="19">
        <v>4541</v>
      </c>
    </row>
    <row r="603" spans="1:3" x14ac:dyDescent="0.3">
      <c r="A603" t="s">
        <v>613</v>
      </c>
      <c r="B603" s="22">
        <v>9999</v>
      </c>
      <c r="C603" s="19">
        <v>6088</v>
      </c>
    </row>
    <row r="604" spans="1:3" x14ac:dyDescent="0.3">
      <c r="A604" t="s">
        <v>1052</v>
      </c>
      <c r="B604" s="22">
        <v>299</v>
      </c>
      <c r="C604" s="19">
        <v>2651</v>
      </c>
    </row>
    <row r="605" spans="1:3" x14ac:dyDescent="0.3">
      <c r="A605" t="s">
        <v>725</v>
      </c>
      <c r="B605" s="22">
        <v>325</v>
      </c>
      <c r="C605" s="19">
        <v>2651</v>
      </c>
    </row>
    <row r="606" spans="1:3" x14ac:dyDescent="0.3">
      <c r="A606" t="s">
        <v>3330</v>
      </c>
      <c r="B606" s="22">
        <v>379</v>
      </c>
      <c r="C606" s="19">
        <v>4149</v>
      </c>
    </row>
    <row r="607" spans="1:3" x14ac:dyDescent="0.3">
      <c r="A607" t="s">
        <v>2452</v>
      </c>
      <c r="B607" s="22">
        <v>828</v>
      </c>
      <c r="C607" s="19">
        <v>4567</v>
      </c>
    </row>
    <row r="608" spans="1:3" x14ac:dyDescent="0.3">
      <c r="A608" t="s">
        <v>2263</v>
      </c>
      <c r="B608" s="22">
        <v>717</v>
      </c>
      <c r="C608" s="19">
        <v>7199</v>
      </c>
    </row>
    <row r="609" spans="1:3" x14ac:dyDescent="0.3">
      <c r="A609" t="s">
        <v>3601</v>
      </c>
      <c r="B609" s="22">
        <v>499</v>
      </c>
      <c r="C609" s="19">
        <v>1462</v>
      </c>
    </row>
    <row r="610" spans="1:3" x14ac:dyDescent="0.3">
      <c r="A610" t="s">
        <v>2286</v>
      </c>
      <c r="B610" s="22">
        <v>1499</v>
      </c>
      <c r="C610" s="19">
        <v>28324</v>
      </c>
    </row>
    <row r="611" spans="1:3" x14ac:dyDescent="0.3">
      <c r="A611" t="s">
        <v>3048</v>
      </c>
      <c r="B611" s="22">
        <v>575</v>
      </c>
      <c r="C611" s="19">
        <v>8537</v>
      </c>
    </row>
    <row r="612" spans="1:3" x14ac:dyDescent="0.3">
      <c r="A612" t="s">
        <v>3949</v>
      </c>
      <c r="B612" s="22">
        <v>355</v>
      </c>
      <c r="C612" s="19">
        <v>1051</v>
      </c>
    </row>
    <row r="613" spans="1:3" x14ac:dyDescent="0.3">
      <c r="A613" t="s">
        <v>1567</v>
      </c>
      <c r="B613" s="22">
        <v>299</v>
      </c>
      <c r="C613" s="19">
        <v>18202</v>
      </c>
    </row>
    <row r="614" spans="1:3" x14ac:dyDescent="0.3">
      <c r="A614" t="s">
        <v>1387</v>
      </c>
      <c r="B614" s="22">
        <v>599</v>
      </c>
      <c r="C614" s="19">
        <v>58162</v>
      </c>
    </row>
    <row r="615" spans="1:3" x14ac:dyDescent="0.3">
      <c r="A615" t="s">
        <v>3418</v>
      </c>
      <c r="B615" s="22">
        <v>5899</v>
      </c>
      <c r="C615" s="19">
        <v>4199</v>
      </c>
    </row>
    <row r="616" spans="1:3" x14ac:dyDescent="0.3">
      <c r="A616" t="s">
        <v>3112</v>
      </c>
      <c r="B616" s="22">
        <v>3999</v>
      </c>
      <c r="C616" s="19">
        <v>21762</v>
      </c>
    </row>
    <row r="617" spans="1:3" x14ac:dyDescent="0.3">
      <c r="A617" t="s">
        <v>941</v>
      </c>
      <c r="B617" s="22">
        <v>209</v>
      </c>
      <c r="C617" s="19">
        <v>479</v>
      </c>
    </row>
    <row r="618" spans="1:3" x14ac:dyDescent="0.3">
      <c r="A618" t="s">
        <v>47</v>
      </c>
      <c r="B618" s="22">
        <v>687</v>
      </c>
      <c r="C618" s="19">
        <v>91233</v>
      </c>
    </row>
    <row r="619" spans="1:3" x14ac:dyDescent="0.3">
      <c r="A619" t="s">
        <v>101</v>
      </c>
      <c r="B619" s="22">
        <v>26980</v>
      </c>
      <c r="C619" s="19">
        <v>23952</v>
      </c>
    </row>
    <row r="620" spans="1:3" x14ac:dyDescent="0.3">
      <c r="A620" t="s">
        <v>3939</v>
      </c>
      <c r="B620" s="22">
        <v>89</v>
      </c>
      <c r="C620" s="19">
        <v>19621</v>
      </c>
    </row>
    <row r="621" spans="1:3" x14ac:dyDescent="0.3">
      <c r="A621" t="s">
        <v>2517</v>
      </c>
      <c r="B621" s="22">
        <v>1499</v>
      </c>
      <c r="C621" s="19">
        <v>87798</v>
      </c>
    </row>
    <row r="622" spans="1:3" x14ac:dyDescent="0.3">
      <c r="A622" t="s">
        <v>1289</v>
      </c>
      <c r="B622" s="22">
        <v>24990</v>
      </c>
      <c r="C622" s="19">
        <v>2951</v>
      </c>
    </row>
    <row r="623" spans="1:3" x14ac:dyDescent="0.3">
      <c r="A623" t="s">
        <v>3303</v>
      </c>
      <c r="B623" s="22">
        <v>1199</v>
      </c>
      <c r="C623" s="19">
        <v>10725</v>
      </c>
    </row>
    <row r="624" spans="1:3" x14ac:dyDescent="0.3">
      <c r="A624" t="s">
        <v>1555</v>
      </c>
      <c r="B624" s="22">
        <v>4790</v>
      </c>
      <c r="C624" s="19">
        <v>4390</v>
      </c>
    </row>
    <row r="625" spans="1:3" x14ac:dyDescent="0.3">
      <c r="A625" t="s">
        <v>2212</v>
      </c>
      <c r="B625" s="22">
        <v>499</v>
      </c>
      <c r="C625" s="19">
        <v>3369</v>
      </c>
    </row>
    <row r="626" spans="1:3" x14ac:dyDescent="0.3">
      <c r="A626" t="s">
        <v>3268</v>
      </c>
      <c r="B626" s="22">
        <v>649</v>
      </c>
      <c r="C626" s="19">
        <v>13049</v>
      </c>
    </row>
    <row r="627" spans="1:3" x14ac:dyDescent="0.3">
      <c r="A627" t="s">
        <v>3348</v>
      </c>
      <c r="B627" s="22">
        <v>1199</v>
      </c>
      <c r="C627" s="19">
        <v>22420</v>
      </c>
    </row>
    <row r="628" spans="1:3" x14ac:dyDescent="0.3">
      <c r="A628" t="s">
        <v>1261</v>
      </c>
      <c r="B628" s="22">
        <v>299</v>
      </c>
      <c r="C628" s="19">
        <v>151</v>
      </c>
    </row>
    <row r="629" spans="1:3" x14ac:dyDescent="0.3">
      <c r="A629" t="s">
        <v>1509</v>
      </c>
      <c r="B629" s="22">
        <v>399</v>
      </c>
      <c r="C629" s="19">
        <v>37817</v>
      </c>
    </row>
    <row r="630" spans="1:3" x14ac:dyDescent="0.3">
      <c r="A630" t="s">
        <v>1210</v>
      </c>
      <c r="B630" s="22">
        <v>218</v>
      </c>
      <c r="C630" s="19">
        <v>163</v>
      </c>
    </row>
    <row r="631" spans="1:3" x14ac:dyDescent="0.3">
      <c r="A631" t="s">
        <v>4322</v>
      </c>
      <c r="B631" s="22">
        <v>3249</v>
      </c>
      <c r="C631" s="19">
        <v>4978</v>
      </c>
    </row>
    <row r="632" spans="1:3" x14ac:dyDescent="0.3">
      <c r="A632" t="s">
        <v>4310</v>
      </c>
      <c r="B632" s="22">
        <v>14400</v>
      </c>
      <c r="C632" s="19">
        <v>3837</v>
      </c>
    </row>
    <row r="633" spans="1:3" x14ac:dyDescent="0.3">
      <c r="A633" t="s">
        <v>801</v>
      </c>
      <c r="B633" s="22">
        <v>299</v>
      </c>
      <c r="C633" s="19">
        <v>490</v>
      </c>
    </row>
    <row r="634" spans="1:3" x14ac:dyDescent="0.3">
      <c r="A634" t="s">
        <v>4243</v>
      </c>
      <c r="B634" s="22">
        <v>6990</v>
      </c>
      <c r="C634" s="19">
        <v>1771</v>
      </c>
    </row>
    <row r="635" spans="1:3" x14ac:dyDescent="0.3">
      <c r="A635" t="s">
        <v>3897</v>
      </c>
      <c r="B635" s="22">
        <v>6199</v>
      </c>
      <c r="C635" s="19">
        <v>14391</v>
      </c>
    </row>
    <row r="636" spans="1:3" x14ac:dyDescent="0.3">
      <c r="A636" t="s">
        <v>3338</v>
      </c>
      <c r="B636" s="22">
        <v>10389</v>
      </c>
      <c r="C636" s="19">
        <v>41398</v>
      </c>
    </row>
    <row r="637" spans="1:3" x14ac:dyDescent="0.3">
      <c r="A637" t="s">
        <v>2787</v>
      </c>
      <c r="B637" s="22">
        <v>449</v>
      </c>
      <c r="C637" s="19">
        <v>69585</v>
      </c>
    </row>
    <row r="638" spans="1:3" x14ac:dyDescent="0.3">
      <c r="A638" t="s">
        <v>1921</v>
      </c>
      <c r="B638" s="22">
        <v>2599</v>
      </c>
      <c r="C638" s="19">
        <v>14266</v>
      </c>
    </row>
    <row r="639" spans="1:3" x14ac:dyDescent="0.3">
      <c r="A639" t="s">
        <v>1234</v>
      </c>
      <c r="B639" s="22">
        <v>379</v>
      </c>
      <c r="C639" s="19">
        <v>3049</v>
      </c>
    </row>
    <row r="640" spans="1:3" x14ac:dyDescent="0.3">
      <c r="A640" t="s">
        <v>4363</v>
      </c>
      <c r="B640" s="22">
        <v>3249</v>
      </c>
      <c r="C640" s="19">
        <v>4664</v>
      </c>
    </row>
    <row r="641" spans="1:3" x14ac:dyDescent="0.3">
      <c r="A641" t="s">
        <v>4677</v>
      </c>
      <c r="B641" s="22">
        <v>3349</v>
      </c>
      <c r="C641" s="19">
        <v>1954</v>
      </c>
    </row>
    <row r="642" spans="1:3" x14ac:dyDescent="0.3">
      <c r="A642" t="s">
        <v>4598</v>
      </c>
      <c r="B642" s="22">
        <v>2903</v>
      </c>
      <c r="C642" s="19">
        <v>2299</v>
      </c>
    </row>
    <row r="643" spans="1:3" x14ac:dyDescent="0.3">
      <c r="A643" t="s">
        <v>2252</v>
      </c>
      <c r="B643" s="22">
        <v>455</v>
      </c>
      <c r="C643" s="19">
        <v>161677</v>
      </c>
    </row>
    <row r="644" spans="1:3" x14ac:dyDescent="0.3">
      <c r="A644" t="s">
        <v>2721</v>
      </c>
      <c r="B644" s="22">
        <v>199</v>
      </c>
      <c r="C644" s="19">
        <v>2804</v>
      </c>
    </row>
    <row r="645" spans="1:3" x14ac:dyDescent="0.3">
      <c r="A645" t="s">
        <v>4618</v>
      </c>
      <c r="B645" s="22">
        <v>3179</v>
      </c>
      <c r="C645" s="19">
        <v>743</v>
      </c>
    </row>
    <row r="646" spans="1:3" x14ac:dyDescent="0.3">
      <c r="A646" t="s">
        <v>409</v>
      </c>
      <c r="B646" s="22">
        <v>299</v>
      </c>
      <c r="C646" s="19">
        <v>94363</v>
      </c>
    </row>
    <row r="647" spans="1:3" x14ac:dyDescent="0.3">
      <c r="A647" t="s">
        <v>27</v>
      </c>
      <c r="B647" s="22">
        <v>987</v>
      </c>
      <c r="C647" s="19">
        <v>283091</v>
      </c>
    </row>
    <row r="648" spans="1:3" x14ac:dyDescent="0.3">
      <c r="A648" t="s">
        <v>1985</v>
      </c>
      <c r="B648" s="22">
        <v>1599</v>
      </c>
      <c r="C648" s="19">
        <v>36384</v>
      </c>
    </row>
    <row r="649" spans="1:3" x14ac:dyDescent="0.3">
      <c r="A649" t="s">
        <v>4447</v>
      </c>
      <c r="B649" s="22">
        <v>1182</v>
      </c>
      <c r="C649" s="19">
        <v>5178</v>
      </c>
    </row>
    <row r="650" spans="1:3" x14ac:dyDescent="0.3">
      <c r="A650" t="s">
        <v>2337</v>
      </c>
      <c r="B650" s="22">
        <v>1199</v>
      </c>
      <c r="C650" s="19">
        <v>11716</v>
      </c>
    </row>
    <row r="651" spans="1:3" x14ac:dyDescent="0.3">
      <c r="A651" t="s">
        <v>2941</v>
      </c>
      <c r="B651" s="22">
        <v>599</v>
      </c>
      <c r="C651" s="19">
        <v>26423</v>
      </c>
    </row>
    <row r="652" spans="1:3" x14ac:dyDescent="0.3">
      <c r="A652" t="s">
        <v>1846</v>
      </c>
      <c r="B652" s="22">
        <v>1499</v>
      </c>
      <c r="C652" s="19">
        <v>92588</v>
      </c>
    </row>
    <row r="653" spans="1:3" x14ac:dyDescent="0.3">
      <c r="A653" t="s">
        <v>1340</v>
      </c>
      <c r="B653" s="22">
        <v>2049</v>
      </c>
      <c r="C653" s="19">
        <v>178912</v>
      </c>
    </row>
    <row r="654" spans="1:3" x14ac:dyDescent="0.3">
      <c r="A654" t="s">
        <v>1656</v>
      </c>
      <c r="B654" s="22">
        <v>1149</v>
      </c>
      <c r="C654" s="19">
        <v>178912</v>
      </c>
    </row>
    <row r="655" spans="1:3" x14ac:dyDescent="0.3">
      <c r="A655" t="s">
        <v>1412</v>
      </c>
      <c r="B655" s="22">
        <v>1149</v>
      </c>
      <c r="C655" s="19">
        <v>178912</v>
      </c>
    </row>
    <row r="656" spans="1:3" x14ac:dyDescent="0.3">
      <c r="A656" t="s">
        <v>3312</v>
      </c>
      <c r="B656" s="22">
        <v>699</v>
      </c>
      <c r="C656" s="19">
        <v>5736</v>
      </c>
    </row>
    <row r="657" spans="1:3" x14ac:dyDescent="0.3">
      <c r="A657" t="s">
        <v>4435</v>
      </c>
      <c r="B657" s="22">
        <v>6999</v>
      </c>
      <c r="C657" s="19">
        <v>1728</v>
      </c>
    </row>
    <row r="658" spans="1:3" x14ac:dyDescent="0.3">
      <c r="A658" t="s">
        <v>3290</v>
      </c>
      <c r="B658" s="22">
        <v>10099</v>
      </c>
      <c r="C658" s="19">
        <v>2623</v>
      </c>
    </row>
    <row r="659" spans="1:3" x14ac:dyDescent="0.3">
      <c r="A659" t="s">
        <v>2973</v>
      </c>
      <c r="B659" s="22">
        <v>349</v>
      </c>
      <c r="C659" s="19">
        <v>18656</v>
      </c>
    </row>
    <row r="660" spans="1:3" x14ac:dyDescent="0.3">
      <c r="A660" t="s">
        <v>5103</v>
      </c>
      <c r="B660" s="22">
        <v>279</v>
      </c>
      <c r="C660" s="19">
        <v>2326</v>
      </c>
    </row>
    <row r="661" spans="1:3" x14ac:dyDescent="0.3">
      <c r="A661" t="s">
        <v>2863</v>
      </c>
      <c r="B661" s="22">
        <v>999</v>
      </c>
      <c r="C661" s="19">
        <v>18331</v>
      </c>
    </row>
    <row r="662" spans="1:3" x14ac:dyDescent="0.3">
      <c r="A662" t="s">
        <v>2108</v>
      </c>
      <c r="B662" s="22">
        <v>1299</v>
      </c>
      <c r="C662" s="19">
        <v>180998</v>
      </c>
    </row>
    <row r="663" spans="1:3" x14ac:dyDescent="0.3">
      <c r="A663" t="s">
        <v>4384</v>
      </c>
      <c r="B663" s="22">
        <v>474</v>
      </c>
      <c r="C663" s="19">
        <v>550</v>
      </c>
    </row>
    <row r="664" spans="1:3" x14ac:dyDescent="0.3">
      <c r="A664" t="s">
        <v>1911</v>
      </c>
      <c r="B664" s="22">
        <v>2179</v>
      </c>
      <c r="C664" s="19">
        <v>8380</v>
      </c>
    </row>
    <row r="665" spans="1:3" x14ac:dyDescent="0.3">
      <c r="A665" t="s">
        <v>5083</v>
      </c>
      <c r="B665" s="22">
        <v>499</v>
      </c>
      <c r="C665" s="19">
        <v>1436</v>
      </c>
    </row>
    <row r="666" spans="1:3" x14ac:dyDescent="0.3">
      <c r="A666" t="s">
        <v>1763</v>
      </c>
      <c r="B666" s="22">
        <v>698</v>
      </c>
      <c r="C666" s="19">
        <v>33114</v>
      </c>
    </row>
    <row r="667" spans="1:3" x14ac:dyDescent="0.3">
      <c r="A667" t="s">
        <v>1768</v>
      </c>
      <c r="B667" s="22">
        <v>349</v>
      </c>
      <c r="C667" s="19">
        <v>16557</v>
      </c>
    </row>
    <row r="668" spans="1:3" x14ac:dyDescent="0.3">
      <c r="A668" t="s">
        <v>3002</v>
      </c>
      <c r="B668" s="22">
        <v>849</v>
      </c>
      <c r="C668" s="19">
        <v>7352</v>
      </c>
    </row>
    <row r="669" spans="1:3" x14ac:dyDescent="0.3">
      <c r="A669" t="s">
        <v>3700</v>
      </c>
      <c r="B669" s="22">
        <v>1290</v>
      </c>
      <c r="C669" s="19">
        <v>6530</v>
      </c>
    </row>
    <row r="670" spans="1:3" x14ac:dyDescent="0.3">
      <c r="A670" t="s">
        <v>2949</v>
      </c>
      <c r="B670" s="22">
        <v>2099</v>
      </c>
      <c r="C670" s="19">
        <v>11213</v>
      </c>
    </row>
    <row r="671" spans="1:3" x14ac:dyDescent="0.3">
      <c r="A671" t="s">
        <v>3194</v>
      </c>
      <c r="B671" s="22">
        <v>2025</v>
      </c>
      <c r="C671" s="19">
        <v>6233</v>
      </c>
    </row>
    <row r="672" spans="1:3" x14ac:dyDescent="0.3">
      <c r="A672" t="s">
        <v>5074</v>
      </c>
      <c r="B672" s="22">
        <v>293</v>
      </c>
      <c r="C672" s="19">
        <v>1456</v>
      </c>
    </row>
    <row r="673" spans="1:3" x14ac:dyDescent="0.3">
      <c r="A673" t="s">
        <v>4710</v>
      </c>
      <c r="B673" s="22">
        <v>2099</v>
      </c>
      <c r="C673" s="19">
        <v>992</v>
      </c>
    </row>
    <row r="674" spans="1:3" x14ac:dyDescent="0.3">
      <c r="A674" t="s">
        <v>567</v>
      </c>
      <c r="B674" s="22">
        <v>349</v>
      </c>
      <c r="C674" s="19">
        <v>3295</v>
      </c>
    </row>
    <row r="675" spans="1:3" x14ac:dyDescent="0.3">
      <c r="A675" t="s">
        <v>1934</v>
      </c>
      <c r="B675" s="22">
        <v>649</v>
      </c>
      <c r="C675" s="19">
        <v>67260</v>
      </c>
    </row>
    <row r="676" spans="1:3" x14ac:dyDescent="0.3">
      <c r="A676" t="s">
        <v>1436</v>
      </c>
      <c r="B676" s="22">
        <v>369</v>
      </c>
      <c r="C676" s="19">
        <v>67259</v>
      </c>
    </row>
    <row r="677" spans="1:3" x14ac:dyDescent="0.3">
      <c r="A677" t="s">
        <v>5450</v>
      </c>
      <c r="B677" s="22">
        <v>379</v>
      </c>
      <c r="C677" s="19">
        <v>1090</v>
      </c>
    </row>
    <row r="678" spans="1:3" x14ac:dyDescent="0.3">
      <c r="A678" t="s">
        <v>2495</v>
      </c>
      <c r="B678" s="22">
        <v>6299</v>
      </c>
      <c r="C678" s="19">
        <v>2014</v>
      </c>
    </row>
    <row r="679" spans="1:3" x14ac:dyDescent="0.3">
      <c r="A679" t="s">
        <v>2805</v>
      </c>
      <c r="B679" s="22">
        <v>599</v>
      </c>
      <c r="C679" s="19">
        <v>4736</v>
      </c>
    </row>
    <row r="680" spans="1:3" x14ac:dyDescent="0.3">
      <c r="A680" t="s">
        <v>428</v>
      </c>
      <c r="B680" s="22">
        <v>345</v>
      </c>
      <c r="C680" s="19">
        <v>1097</v>
      </c>
    </row>
    <row r="681" spans="1:3" x14ac:dyDescent="0.3">
      <c r="A681" t="s">
        <v>2256</v>
      </c>
      <c r="B681" s="22">
        <v>399</v>
      </c>
      <c r="C681" s="19">
        <v>21372</v>
      </c>
    </row>
    <row r="682" spans="1:3" x14ac:dyDescent="0.3">
      <c r="A682" t="s">
        <v>3198</v>
      </c>
      <c r="B682" s="22">
        <v>1495</v>
      </c>
      <c r="C682" s="19">
        <v>10541</v>
      </c>
    </row>
    <row r="683" spans="1:3" x14ac:dyDescent="0.3">
      <c r="A683" t="s">
        <v>5168</v>
      </c>
      <c r="B683" s="22">
        <v>929</v>
      </c>
      <c r="C683" s="19">
        <v>1672</v>
      </c>
    </row>
    <row r="684" spans="1:3" x14ac:dyDescent="0.3">
      <c r="A684" t="s">
        <v>3086</v>
      </c>
      <c r="B684" s="22">
        <v>1439</v>
      </c>
      <c r="C684" s="19">
        <v>4099</v>
      </c>
    </row>
    <row r="685" spans="1:3" x14ac:dyDescent="0.3">
      <c r="A685" t="s">
        <v>1973</v>
      </c>
      <c r="B685" s="22">
        <v>299</v>
      </c>
      <c r="C685" s="19">
        <v>4674</v>
      </c>
    </row>
    <row r="686" spans="1:3" x14ac:dyDescent="0.3">
      <c r="A686" t="s">
        <v>1408</v>
      </c>
      <c r="B686" s="22">
        <v>1499</v>
      </c>
      <c r="C686" s="19">
        <v>15970</v>
      </c>
    </row>
    <row r="687" spans="1:3" x14ac:dyDescent="0.3">
      <c r="A687" t="s">
        <v>2328</v>
      </c>
      <c r="B687" s="22">
        <v>799</v>
      </c>
      <c r="C687" s="19">
        <v>12958</v>
      </c>
    </row>
    <row r="688" spans="1:3" x14ac:dyDescent="0.3">
      <c r="A688" t="s">
        <v>1611</v>
      </c>
      <c r="B688" s="22">
        <v>238</v>
      </c>
      <c r="C688" s="19">
        <v>11998</v>
      </c>
    </row>
    <row r="689" spans="1:3" x14ac:dyDescent="0.3">
      <c r="A689" t="s">
        <v>3252</v>
      </c>
      <c r="B689" s="22">
        <v>399</v>
      </c>
      <c r="C689" s="19">
        <v>76042</v>
      </c>
    </row>
    <row r="690" spans="1:3" x14ac:dyDescent="0.3">
      <c r="A690" t="s">
        <v>3978</v>
      </c>
      <c r="B690" s="22">
        <v>653</v>
      </c>
      <c r="C690" s="19">
        <v>3366</v>
      </c>
    </row>
    <row r="691" spans="1:3" x14ac:dyDescent="0.3">
      <c r="A691" t="s">
        <v>4017</v>
      </c>
      <c r="B691" s="22">
        <v>1498</v>
      </c>
      <c r="C691" s="19">
        <v>95</v>
      </c>
    </row>
    <row r="692" spans="1:3" x14ac:dyDescent="0.3">
      <c r="A692" t="s">
        <v>4759</v>
      </c>
      <c r="B692" s="22">
        <v>2590</v>
      </c>
      <c r="C692" s="19">
        <v>63</v>
      </c>
    </row>
    <row r="693" spans="1:3" x14ac:dyDescent="0.3">
      <c r="A693" t="s">
        <v>3494</v>
      </c>
      <c r="B693" s="22">
        <v>279</v>
      </c>
      <c r="C693" s="19">
        <v>5072</v>
      </c>
    </row>
    <row r="694" spans="1:3" x14ac:dyDescent="0.3">
      <c r="A694" t="s">
        <v>4837</v>
      </c>
      <c r="B694" s="22">
        <v>2449</v>
      </c>
      <c r="C694" s="19">
        <v>5206</v>
      </c>
    </row>
    <row r="695" spans="1:3" x14ac:dyDescent="0.3">
      <c r="A695" t="s">
        <v>4419</v>
      </c>
      <c r="B695" s="22">
        <v>12499</v>
      </c>
      <c r="C695" s="19">
        <v>322</v>
      </c>
    </row>
    <row r="696" spans="1:3" x14ac:dyDescent="0.3">
      <c r="A696" t="s">
        <v>2588</v>
      </c>
      <c r="B696" s="22">
        <v>849</v>
      </c>
      <c r="C696" s="19">
        <v>20457</v>
      </c>
    </row>
    <row r="697" spans="1:3" x14ac:dyDescent="0.3">
      <c r="A697" t="s">
        <v>1040</v>
      </c>
      <c r="B697" s="22">
        <v>182</v>
      </c>
      <c r="C697" s="19">
        <v>9378</v>
      </c>
    </row>
    <row r="698" spans="1:3" x14ac:dyDescent="0.3">
      <c r="A698" t="s">
        <v>5360</v>
      </c>
      <c r="B698" s="22">
        <v>6790</v>
      </c>
      <c r="C698" s="19">
        <v>3192</v>
      </c>
    </row>
    <row r="699" spans="1:3" x14ac:dyDescent="0.3">
      <c r="A699" t="s">
        <v>1014</v>
      </c>
      <c r="B699" s="22">
        <v>299</v>
      </c>
      <c r="C699" s="19">
        <v>28791</v>
      </c>
    </row>
    <row r="700" spans="1:3" x14ac:dyDescent="0.3">
      <c r="A700" t="s">
        <v>1253</v>
      </c>
      <c r="B700" s="22">
        <v>389</v>
      </c>
      <c r="C700" s="19">
        <v>838</v>
      </c>
    </row>
    <row r="701" spans="1:3" x14ac:dyDescent="0.3">
      <c r="A701" t="s">
        <v>814</v>
      </c>
      <c r="B701" s="22">
        <v>129</v>
      </c>
      <c r="C701" s="19">
        <v>9378</v>
      </c>
    </row>
    <row r="702" spans="1:3" x14ac:dyDescent="0.3">
      <c r="A702" t="s">
        <v>2672</v>
      </c>
      <c r="B702" s="22">
        <v>299</v>
      </c>
      <c r="C702" s="19">
        <v>903</v>
      </c>
    </row>
    <row r="703" spans="1:3" x14ac:dyDescent="0.3">
      <c r="A703" t="s">
        <v>1307</v>
      </c>
      <c r="B703" s="22">
        <v>197</v>
      </c>
      <c r="C703" s="19">
        <v>136</v>
      </c>
    </row>
    <row r="704" spans="1:3" x14ac:dyDescent="0.3">
      <c r="A704" t="s">
        <v>902</v>
      </c>
      <c r="B704" s="22">
        <v>173</v>
      </c>
      <c r="C704" s="19">
        <v>1237</v>
      </c>
    </row>
    <row r="705" spans="1:3" x14ac:dyDescent="0.3">
      <c r="A705" t="s">
        <v>600</v>
      </c>
      <c r="B705" s="22">
        <v>399</v>
      </c>
      <c r="C705" s="19">
        <v>2685</v>
      </c>
    </row>
    <row r="706" spans="1:3" x14ac:dyDescent="0.3">
      <c r="A706" t="s">
        <v>743</v>
      </c>
      <c r="B706" s="22">
        <v>399</v>
      </c>
      <c r="C706" s="19">
        <v>2685</v>
      </c>
    </row>
    <row r="707" spans="1:3" x14ac:dyDescent="0.3">
      <c r="A707" t="s">
        <v>647</v>
      </c>
      <c r="B707" s="22">
        <v>15490</v>
      </c>
      <c r="C707" s="19">
        <v>16299</v>
      </c>
    </row>
    <row r="708" spans="1:3" x14ac:dyDescent="0.3">
      <c r="A708" t="s">
        <v>1105</v>
      </c>
      <c r="B708" s="22">
        <v>8999</v>
      </c>
      <c r="C708" s="19">
        <v>6347</v>
      </c>
    </row>
    <row r="709" spans="1:3" x14ac:dyDescent="0.3">
      <c r="A709" t="s">
        <v>2689</v>
      </c>
      <c r="B709" s="22">
        <v>190</v>
      </c>
      <c r="C709" s="19">
        <v>2866</v>
      </c>
    </row>
    <row r="710" spans="1:3" x14ac:dyDescent="0.3">
      <c r="A710" t="s">
        <v>5041</v>
      </c>
      <c r="B710" s="22">
        <v>6850</v>
      </c>
      <c r="C710" s="19">
        <v>144</v>
      </c>
    </row>
    <row r="711" spans="1:3" x14ac:dyDescent="0.3">
      <c r="A711" t="s">
        <v>2392</v>
      </c>
      <c r="B711" s="22">
        <v>169</v>
      </c>
      <c r="C711" s="19">
        <v>5176</v>
      </c>
    </row>
    <row r="712" spans="1:3" x14ac:dyDescent="0.3">
      <c r="A712" t="s">
        <v>160</v>
      </c>
      <c r="B712" s="22">
        <v>778</v>
      </c>
      <c r="C712" s="19">
        <v>1948</v>
      </c>
    </row>
    <row r="713" spans="1:3" x14ac:dyDescent="0.3">
      <c r="A713" t="s">
        <v>644</v>
      </c>
      <c r="B713" s="22">
        <v>339</v>
      </c>
      <c r="C713" s="19">
        <v>974</v>
      </c>
    </row>
    <row r="714" spans="1:3" x14ac:dyDescent="0.3">
      <c r="A714" t="s">
        <v>4235</v>
      </c>
      <c r="B714" s="22">
        <v>1448</v>
      </c>
      <c r="C714" s="19">
        <v>19</v>
      </c>
    </row>
    <row r="715" spans="1:3" x14ac:dyDescent="0.3">
      <c r="A715" t="s">
        <v>374</v>
      </c>
      <c r="B715" s="22">
        <v>7299</v>
      </c>
      <c r="C715" s="19">
        <v>902</v>
      </c>
    </row>
    <row r="716" spans="1:3" x14ac:dyDescent="0.3">
      <c r="A716" t="s">
        <v>333</v>
      </c>
      <c r="B716" s="22">
        <v>345</v>
      </c>
      <c r="C716" s="19">
        <v>23196</v>
      </c>
    </row>
    <row r="717" spans="1:3" x14ac:dyDescent="0.3">
      <c r="A717" t="s">
        <v>684</v>
      </c>
      <c r="B717" s="22">
        <v>149</v>
      </c>
      <c r="C717" s="19">
        <v>7732</v>
      </c>
    </row>
    <row r="718" spans="1:3" x14ac:dyDescent="0.3">
      <c r="A718" t="s">
        <v>5180</v>
      </c>
      <c r="B718" s="22">
        <v>549</v>
      </c>
      <c r="C718" s="19">
        <v>1313</v>
      </c>
    </row>
    <row r="719" spans="1:3" x14ac:dyDescent="0.3">
      <c r="A719" t="s">
        <v>878</v>
      </c>
      <c r="B719" s="22">
        <v>235</v>
      </c>
      <c r="C719" s="19">
        <v>197</v>
      </c>
    </row>
    <row r="720" spans="1:3" x14ac:dyDescent="0.3">
      <c r="A720" t="s">
        <v>510</v>
      </c>
      <c r="B720" s="22">
        <v>347</v>
      </c>
      <c r="C720" s="19">
        <v>1121</v>
      </c>
    </row>
    <row r="721" spans="1:3" x14ac:dyDescent="0.3">
      <c r="A721" t="s">
        <v>671</v>
      </c>
      <c r="B721" s="22">
        <v>399</v>
      </c>
      <c r="C721" s="19">
        <v>254</v>
      </c>
    </row>
    <row r="722" spans="1:3" x14ac:dyDescent="0.3">
      <c r="A722" t="s">
        <v>607</v>
      </c>
      <c r="B722" s="22">
        <v>655</v>
      </c>
      <c r="C722" s="19">
        <v>285</v>
      </c>
    </row>
    <row r="723" spans="1:3" x14ac:dyDescent="0.3">
      <c r="A723" t="s">
        <v>1143</v>
      </c>
      <c r="B723" s="22">
        <v>215</v>
      </c>
      <c r="C723" s="19">
        <v>121</v>
      </c>
    </row>
    <row r="724" spans="1:3" x14ac:dyDescent="0.3">
      <c r="A724" t="s">
        <v>1683</v>
      </c>
      <c r="B724" s="22">
        <v>999</v>
      </c>
      <c r="C724" s="19">
        <v>1777</v>
      </c>
    </row>
    <row r="725" spans="1:3" x14ac:dyDescent="0.3">
      <c r="A725" t="s">
        <v>4484</v>
      </c>
      <c r="B725" s="22">
        <v>2599</v>
      </c>
      <c r="C725" s="19">
        <v>2116</v>
      </c>
    </row>
    <row r="726" spans="1:3" x14ac:dyDescent="0.3">
      <c r="A726" t="s">
        <v>3615</v>
      </c>
      <c r="B726" s="22">
        <v>799</v>
      </c>
      <c r="C726" s="19">
        <v>418</v>
      </c>
    </row>
    <row r="727" spans="1:3" x14ac:dyDescent="0.3">
      <c r="A727" t="s">
        <v>4509</v>
      </c>
      <c r="B727" s="22">
        <v>1199</v>
      </c>
      <c r="C727" s="19">
        <v>1802</v>
      </c>
    </row>
    <row r="728" spans="1:3" x14ac:dyDescent="0.3">
      <c r="A728" t="s">
        <v>3343</v>
      </c>
      <c r="B728" s="22">
        <v>649</v>
      </c>
      <c r="C728" s="19">
        <v>5195</v>
      </c>
    </row>
    <row r="729" spans="1:3" x14ac:dyDescent="0.3">
      <c r="A729" t="s">
        <v>2626</v>
      </c>
      <c r="B729" s="22">
        <v>949</v>
      </c>
      <c r="C729" s="19">
        <v>14969</v>
      </c>
    </row>
    <row r="730" spans="1:3" x14ac:dyDescent="0.3">
      <c r="A730" t="s">
        <v>5249</v>
      </c>
      <c r="B730" s="22">
        <v>379</v>
      </c>
      <c r="C730" s="19">
        <v>3739</v>
      </c>
    </row>
    <row r="731" spans="1:3" x14ac:dyDescent="0.3">
      <c r="A731" t="s">
        <v>4787</v>
      </c>
      <c r="B731" s="22">
        <v>475</v>
      </c>
      <c r="C731" s="19">
        <v>1021</v>
      </c>
    </row>
    <row r="732" spans="1:3" x14ac:dyDescent="0.3">
      <c r="A732" t="s">
        <v>3554</v>
      </c>
      <c r="B732" s="22">
        <v>1199</v>
      </c>
      <c r="C732" s="19">
        <v>2908</v>
      </c>
    </row>
    <row r="733" spans="1:3" x14ac:dyDescent="0.3">
      <c r="A733" t="s">
        <v>5116</v>
      </c>
      <c r="B733" s="22">
        <v>1449</v>
      </c>
      <c r="C733" s="19">
        <v>63</v>
      </c>
    </row>
    <row r="734" spans="1:3" x14ac:dyDescent="0.3">
      <c r="A734" t="s">
        <v>3472</v>
      </c>
      <c r="B734" s="22">
        <v>39</v>
      </c>
      <c r="C734" s="19">
        <v>3344</v>
      </c>
    </row>
    <row r="735" spans="1:3" x14ac:dyDescent="0.3">
      <c r="A735" t="s">
        <v>2500</v>
      </c>
      <c r="B735" s="22">
        <v>59</v>
      </c>
      <c r="C735" s="19">
        <v>5958</v>
      </c>
    </row>
    <row r="736" spans="1:3" x14ac:dyDescent="0.3">
      <c r="A736" t="s">
        <v>589</v>
      </c>
      <c r="B736" s="22">
        <v>999</v>
      </c>
      <c r="C736" s="19">
        <v>3664</v>
      </c>
    </row>
    <row r="737" spans="1:3" x14ac:dyDescent="0.3">
      <c r="A737" t="s">
        <v>3877</v>
      </c>
      <c r="B737" s="22">
        <v>3190</v>
      </c>
      <c r="C737" s="19">
        <v>1282</v>
      </c>
    </row>
    <row r="738" spans="1:3" x14ac:dyDescent="0.3">
      <c r="A738" t="s">
        <v>3374</v>
      </c>
      <c r="B738" s="22">
        <v>299</v>
      </c>
      <c r="C738" s="19">
        <v>2868</v>
      </c>
    </row>
    <row r="739" spans="1:3" x14ac:dyDescent="0.3">
      <c r="A739" t="s">
        <v>4853</v>
      </c>
      <c r="B739" s="22">
        <v>499</v>
      </c>
      <c r="C739" s="19">
        <v>3527</v>
      </c>
    </row>
    <row r="740" spans="1:3" x14ac:dyDescent="0.3">
      <c r="A740" t="s">
        <v>4330</v>
      </c>
      <c r="B740" s="22">
        <v>1099</v>
      </c>
      <c r="C740" s="19">
        <v>1811</v>
      </c>
    </row>
    <row r="741" spans="1:3" x14ac:dyDescent="0.3">
      <c r="A741" t="s">
        <v>2117</v>
      </c>
      <c r="B741" s="22">
        <v>1399</v>
      </c>
      <c r="C741" s="19">
        <v>141841</v>
      </c>
    </row>
    <row r="742" spans="1:3" x14ac:dyDescent="0.3">
      <c r="A742" t="s">
        <v>1125</v>
      </c>
      <c r="B742" s="22">
        <v>299</v>
      </c>
      <c r="C742" s="19">
        <v>708</v>
      </c>
    </row>
    <row r="743" spans="1:3" x14ac:dyDescent="0.3">
      <c r="A743" t="s">
        <v>1305</v>
      </c>
      <c r="B743" s="22">
        <v>349</v>
      </c>
      <c r="C743" s="19">
        <v>838</v>
      </c>
    </row>
    <row r="744" spans="1:3" x14ac:dyDescent="0.3">
      <c r="A744" t="s">
        <v>1666</v>
      </c>
      <c r="B744" s="22">
        <v>15490</v>
      </c>
      <c r="C744" s="19">
        <v>32916</v>
      </c>
    </row>
    <row r="745" spans="1:3" x14ac:dyDescent="0.3">
      <c r="A745" t="s">
        <v>1497</v>
      </c>
      <c r="B745" s="22">
        <v>15490</v>
      </c>
      <c r="C745" s="19">
        <v>32916</v>
      </c>
    </row>
    <row r="746" spans="1:3" x14ac:dyDescent="0.3">
      <c r="A746" t="s">
        <v>2036</v>
      </c>
      <c r="B746" s="22">
        <v>37990</v>
      </c>
      <c r="C746" s="19">
        <v>27790</v>
      </c>
    </row>
    <row r="747" spans="1:3" x14ac:dyDescent="0.3">
      <c r="A747" t="s">
        <v>1505</v>
      </c>
      <c r="B747" s="22">
        <v>1075</v>
      </c>
      <c r="C747" s="19">
        <v>7462</v>
      </c>
    </row>
    <row r="748" spans="1:3" x14ac:dyDescent="0.3">
      <c r="A748" t="s">
        <v>1419</v>
      </c>
      <c r="B748" s="22">
        <v>1219</v>
      </c>
      <c r="C748" s="19">
        <v>8891</v>
      </c>
    </row>
    <row r="749" spans="1:3" x14ac:dyDescent="0.3">
      <c r="A749" t="s">
        <v>4807</v>
      </c>
      <c r="B749" s="22">
        <v>395</v>
      </c>
      <c r="C749" s="19">
        <v>330</v>
      </c>
    </row>
    <row r="750" spans="1:3" x14ac:dyDescent="0.3">
      <c r="A750" t="s">
        <v>4030</v>
      </c>
      <c r="B750" s="22">
        <v>177</v>
      </c>
      <c r="C750" s="19">
        <v>3688</v>
      </c>
    </row>
    <row r="751" spans="1:3" x14ac:dyDescent="0.3">
      <c r="A751" t="s">
        <v>4326</v>
      </c>
      <c r="B751" s="22">
        <v>199</v>
      </c>
      <c r="C751" s="19">
        <v>1996</v>
      </c>
    </row>
    <row r="752" spans="1:3" x14ac:dyDescent="0.3">
      <c r="A752" t="s">
        <v>4643</v>
      </c>
      <c r="B752" s="22">
        <v>948</v>
      </c>
      <c r="C752" s="19">
        <v>4370</v>
      </c>
    </row>
    <row r="753" spans="1:3" x14ac:dyDescent="0.3">
      <c r="A753" t="s">
        <v>2618</v>
      </c>
      <c r="B753" s="22">
        <v>399</v>
      </c>
      <c r="C753" s="19">
        <v>3454</v>
      </c>
    </row>
    <row r="754" spans="1:3" x14ac:dyDescent="0.3">
      <c r="A754" t="s">
        <v>1534</v>
      </c>
      <c r="B754" s="22">
        <v>529</v>
      </c>
      <c r="C754" s="19">
        <v>8599</v>
      </c>
    </row>
    <row r="755" spans="1:3" x14ac:dyDescent="0.3">
      <c r="A755" t="s">
        <v>2140</v>
      </c>
      <c r="B755" s="22">
        <v>99</v>
      </c>
      <c r="C755" s="19">
        <v>8751</v>
      </c>
    </row>
    <row r="756" spans="1:3" x14ac:dyDescent="0.3">
      <c r="A756" t="s">
        <v>4668</v>
      </c>
      <c r="B756" s="22">
        <v>351</v>
      </c>
      <c r="C756" s="19">
        <v>296</v>
      </c>
    </row>
    <row r="757" spans="1:3" x14ac:dyDescent="0.3">
      <c r="A757" t="s">
        <v>2912</v>
      </c>
      <c r="B757" s="22">
        <v>249</v>
      </c>
      <c r="C757" s="19">
        <v>1208</v>
      </c>
    </row>
    <row r="758" spans="1:3" x14ac:dyDescent="0.3">
      <c r="A758" t="s">
        <v>3121</v>
      </c>
      <c r="B758" s="22">
        <v>299</v>
      </c>
      <c r="C758" s="19">
        <v>2453</v>
      </c>
    </row>
    <row r="759" spans="1:3" x14ac:dyDescent="0.3">
      <c r="A759" t="s">
        <v>3534</v>
      </c>
      <c r="B759" s="22">
        <v>899</v>
      </c>
      <c r="C759" s="19">
        <v>1667</v>
      </c>
    </row>
    <row r="760" spans="1:3" x14ac:dyDescent="0.3">
      <c r="A760" t="s">
        <v>3368</v>
      </c>
      <c r="B760" s="22">
        <v>379</v>
      </c>
      <c r="C760" s="19">
        <v>2806</v>
      </c>
    </row>
    <row r="761" spans="1:3" x14ac:dyDescent="0.3">
      <c r="A761" t="s">
        <v>782</v>
      </c>
      <c r="B761" s="22">
        <v>379</v>
      </c>
      <c r="C761" s="19">
        <v>2806</v>
      </c>
    </row>
    <row r="762" spans="1:3" x14ac:dyDescent="0.3">
      <c r="A762" t="s">
        <v>3148</v>
      </c>
      <c r="B762" s="22">
        <v>425</v>
      </c>
      <c r="C762" s="19">
        <v>4219</v>
      </c>
    </row>
    <row r="763" spans="1:3" x14ac:dyDescent="0.3">
      <c r="A763" t="s">
        <v>96</v>
      </c>
      <c r="B763" s="22">
        <v>398</v>
      </c>
      <c r="C763" s="19">
        <v>26090</v>
      </c>
    </row>
    <row r="764" spans="1:3" x14ac:dyDescent="0.3">
      <c r="A764" t="s">
        <v>4342</v>
      </c>
      <c r="B764" s="22">
        <v>6499</v>
      </c>
      <c r="C764" s="19">
        <v>5865</v>
      </c>
    </row>
    <row r="765" spans="1:3" x14ac:dyDescent="0.3">
      <c r="A765" t="s">
        <v>42</v>
      </c>
      <c r="B765" s="22">
        <v>529.89</v>
      </c>
      <c r="C765" s="19">
        <v>45566</v>
      </c>
    </row>
    <row r="766" spans="1:3" x14ac:dyDescent="0.3">
      <c r="A766" t="s">
        <v>5340</v>
      </c>
      <c r="B766" s="22">
        <v>2599</v>
      </c>
      <c r="C766" s="19">
        <v>898</v>
      </c>
    </row>
    <row r="767" spans="1:3" x14ac:dyDescent="0.3">
      <c r="A767" t="s">
        <v>3280</v>
      </c>
      <c r="B767" s="22">
        <v>99</v>
      </c>
      <c r="C767" s="19">
        <v>594</v>
      </c>
    </row>
    <row r="768" spans="1:3" x14ac:dyDescent="0.3">
      <c r="A768" t="s">
        <v>4594</v>
      </c>
      <c r="B768" s="22">
        <v>721</v>
      </c>
      <c r="C768" s="19">
        <v>2449</v>
      </c>
    </row>
    <row r="769" spans="1:3" x14ac:dyDescent="0.3">
      <c r="A769" t="s">
        <v>825</v>
      </c>
      <c r="B769" s="22">
        <v>225</v>
      </c>
      <c r="C769" s="19">
        <v>789</v>
      </c>
    </row>
    <row r="770" spans="1:3" x14ac:dyDescent="0.3">
      <c r="A770" t="s">
        <v>749</v>
      </c>
      <c r="B770" s="22">
        <v>799</v>
      </c>
      <c r="C770" s="19">
        <v>576</v>
      </c>
    </row>
    <row r="771" spans="1:3" x14ac:dyDescent="0.3">
      <c r="A771" t="s">
        <v>3382</v>
      </c>
      <c r="B771" s="22">
        <v>1399</v>
      </c>
      <c r="C771" s="19">
        <v>3530</v>
      </c>
    </row>
    <row r="772" spans="1:3" x14ac:dyDescent="0.3">
      <c r="A772" t="s">
        <v>1183</v>
      </c>
      <c r="B772" s="22">
        <v>29999</v>
      </c>
      <c r="C772" s="19">
        <v>1712</v>
      </c>
    </row>
    <row r="773" spans="1:3" x14ac:dyDescent="0.3">
      <c r="A773" t="s">
        <v>1154</v>
      </c>
      <c r="B773" s="22">
        <v>249</v>
      </c>
      <c r="C773" s="19">
        <v>112</v>
      </c>
    </row>
    <row r="774" spans="1:3" x14ac:dyDescent="0.3">
      <c r="A774" t="s">
        <v>175</v>
      </c>
      <c r="B774" s="22">
        <v>198</v>
      </c>
      <c r="C774" s="19">
        <v>49741</v>
      </c>
    </row>
    <row r="775" spans="1:3" x14ac:dyDescent="0.3">
      <c r="A775" t="s">
        <v>37</v>
      </c>
      <c r="B775" s="22">
        <v>447</v>
      </c>
      <c r="C775" s="19">
        <v>74611</v>
      </c>
    </row>
    <row r="776" spans="1:3" x14ac:dyDescent="0.3">
      <c r="A776" t="s">
        <v>539</v>
      </c>
      <c r="B776" s="22">
        <v>32999</v>
      </c>
      <c r="C776" s="19">
        <v>45238</v>
      </c>
    </row>
    <row r="777" spans="1:3" x14ac:dyDescent="0.3">
      <c r="A777" t="s">
        <v>3256</v>
      </c>
      <c r="B777" s="22">
        <v>116</v>
      </c>
      <c r="C777" s="19">
        <v>485</v>
      </c>
    </row>
    <row r="778" spans="1:3" x14ac:dyDescent="0.3">
      <c r="A778" t="s">
        <v>480</v>
      </c>
      <c r="B778" s="22">
        <v>99</v>
      </c>
      <c r="C778" s="19">
        <v>24871</v>
      </c>
    </row>
    <row r="779" spans="1:3" x14ac:dyDescent="0.3">
      <c r="A779" t="s">
        <v>3218</v>
      </c>
      <c r="B779" s="22">
        <v>116</v>
      </c>
      <c r="C779" s="19">
        <v>357</v>
      </c>
    </row>
    <row r="780" spans="1:3" x14ac:dyDescent="0.3">
      <c r="A780" t="s">
        <v>4192</v>
      </c>
      <c r="B780" s="22">
        <v>3569</v>
      </c>
      <c r="C780" s="19">
        <v>28629</v>
      </c>
    </row>
    <row r="781" spans="1:3" x14ac:dyDescent="0.3">
      <c r="A781" t="s">
        <v>3558</v>
      </c>
      <c r="B781" s="22">
        <v>1099</v>
      </c>
      <c r="C781" s="19">
        <v>2375</v>
      </c>
    </row>
    <row r="782" spans="1:3" x14ac:dyDescent="0.3">
      <c r="A782" t="s">
        <v>2707</v>
      </c>
      <c r="B782" s="22">
        <v>999</v>
      </c>
      <c r="C782" s="19">
        <v>1690</v>
      </c>
    </row>
    <row r="783" spans="1:3" x14ac:dyDescent="0.3">
      <c r="A783" t="s">
        <v>2217</v>
      </c>
      <c r="B783" s="22">
        <v>299</v>
      </c>
      <c r="C783" s="19">
        <v>11827</v>
      </c>
    </row>
    <row r="784" spans="1:3" x14ac:dyDescent="0.3">
      <c r="A784" t="s">
        <v>4857</v>
      </c>
      <c r="B784" s="22">
        <v>429</v>
      </c>
      <c r="C784" s="19">
        <v>617</v>
      </c>
    </row>
    <row r="785" spans="1:3" x14ac:dyDescent="0.3">
      <c r="A785" t="s">
        <v>5209</v>
      </c>
      <c r="B785" s="22">
        <v>3249</v>
      </c>
      <c r="C785" s="19">
        <v>2569</v>
      </c>
    </row>
    <row r="786" spans="1:3" x14ac:dyDescent="0.3">
      <c r="A786" t="s">
        <v>1265</v>
      </c>
      <c r="B786" s="22">
        <v>247</v>
      </c>
      <c r="C786" s="19">
        <v>200</v>
      </c>
    </row>
    <row r="787" spans="1:3" x14ac:dyDescent="0.3">
      <c r="A787" t="s">
        <v>4885</v>
      </c>
      <c r="B787" s="22">
        <v>2899</v>
      </c>
      <c r="C787" s="19">
        <v>7140</v>
      </c>
    </row>
    <row r="788" spans="1:3" x14ac:dyDescent="0.3">
      <c r="A788" t="s">
        <v>2207</v>
      </c>
      <c r="B788" s="22">
        <v>4098</v>
      </c>
      <c r="C788" s="19">
        <v>50810</v>
      </c>
    </row>
    <row r="789" spans="1:3" x14ac:dyDescent="0.3">
      <c r="A789" t="s">
        <v>1491</v>
      </c>
      <c r="B789" s="22">
        <v>539</v>
      </c>
      <c r="C789" s="19">
        <v>14648</v>
      </c>
    </row>
    <row r="790" spans="1:3" x14ac:dyDescent="0.3">
      <c r="A790" t="s">
        <v>5426</v>
      </c>
      <c r="B790" s="22">
        <v>1563</v>
      </c>
      <c r="C790" s="19">
        <v>2283</v>
      </c>
    </row>
    <row r="791" spans="1:3" x14ac:dyDescent="0.3">
      <c r="A791" t="s">
        <v>919</v>
      </c>
      <c r="B791" s="22">
        <v>299</v>
      </c>
      <c r="C791" s="19">
        <v>425</v>
      </c>
    </row>
    <row r="792" spans="1:3" x14ac:dyDescent="0.3">
      <c r="A792" t="s">
        <v>4204</v>
      </c>
      <c r="B792" s="22">
        <v>2339</v>
      </c>
      <c r="C792" s="19">
        <v>1118</v>
      </c>
    </row>
    <row r="793" spans="1:3" x14ac:dyDescent="0.3">
      <c r="A793" t="s">
        <v>2998</v>
      </c>
      <c r="B793" s="22">
        <v>1187</v>
      </c>
      <c r="C793" s="19">
        <v>1662</v>
      </c>
    </row>
    <row r="794" spans="1:3" x14ac:dyDescent="0.3">
      <c r="A794" t="s">
        <v>3060</v>
      </c>
      <c r="B794" s="22">
        <v>499</v>
      </c>
      <c r="C794" s="19">
        <v>1173</v>
      </c>
    </row>
    <row r="795" spans="1:3" x14ac:dyDescent="0.3">
      <c r="A795" t="s">
        <v>4103</v>
      </c>
      <c r="B795" s="22">
        <v>368</v>
      </c>
      <c r="C795" s="19">
        <v>1240</v>
      </c>
    </row>
    <row r="796" spans="1:3" x14ac:dyDescent="0.3">
      <c r="A796" t="s">
        <v>4008</v>
      </c>
      <c r="B796" s="22">
        <v>1345</v>
      </c>
      <c r="C796" s="19">
        <v>2466</v>
      </c>
    </row>
    <row r="797" spans="1:3" x14ac:dyDescent="0.3">
      <c r="A797" t="s">
        <v>1785</v>
      </c>
      <c r="B797" s="22">
        <v>89</v>
      </c>
      <c r="C797" s="19">
        <v>2351</v>
      </c>
    </row>
    <row r="798" spans="1:3" x14ac:dyDescent="0.3">
      <c r="A798" t="s">
        <v>392</v>
      </c>
      <c r="B798" s="22">
        <v>30990</v>
      </c>
      <c r="C798" s="19">
        <v>7109</v>
      </c>
    </row>
    <row r="799" spans="1:3" x14ac:dyDescent="0.3">
      <c r="A799" t="s">
        <v>1117</v>
      </c>
      <c r="B799" s="22">
        <v>45999</v>
      </c>
      <c r="C799" s="19">
        <v>7109</v>
      </c>
    </row>
    <row r="800" spans="1:3" x14ac:dyDescent="0.3">
      <c r="A800" t="s">
        <v>1735</v>
      </c>
      <c r="B800" s="22">
        <v>251</v>
      </c>
      <c r="C800" s="19">
        <v>3234</v>
      </c>
    </row>
    <row r="801" spans="1:3" x14ac:dyDescent="0.3">
      <c r="A801" t="s">
        <v>5327</v>
      </c>
      <c r="B801" s="22">
        <v>18999</v>
      </c>
      <c r="C801" s="19">
        <v>2536</v>
      </c>
    </row>
    <row r="802" spans="1:3" x14ac:dyDescent="0.3">
      <c r="A802" t="s">
        <v>2238</v>
      </c>
      <c r="B802" s="22">
        <v>1499</v>
      </c>
      <c r="C802" s="19">
        <v>109864</v>
      </c>
    </row>
    <row r="803" spans="1:3" x14ac:dyDescent="0.3">
      <c r="A803" t="s">
        <v>420</v>
      </c>
      <c r="B803" s="22">
        <v>290</v>
      </c>
      <c r="C803" s="19">
        <v>1977</v>
      </c>
    </row>
    <row r="804" spans="1:3" x14ac:dyDescent="0.3">
      <c r="A804" t="s">
        <v>424</v>
      </c>
      <c r="B804" s="22">
        <v>249</v>
      </c>
      <c r="C804" s="19">
        <v>1079</v>
      </c>
    </row>
    <row r="805" spans="1:3" x14ac:dyDescent="0.3">
      <c r="A805" t="s">
        <v>1200</v>
      </c>
      <c r="B805" s="22">
        <v>129</v>
      </c>
      <c r="C805" s="19">
        <v>41</v>
      </c>
    </row>
    <row r="806" spans="1:3" x14ac:dyDescent="0.3">
      <c r="A806" t="s">
        <v>4933</v>
      </c>
      <c r="B806" s="22">
        <v>999</v>
      </c>
      <c r="C806" s="19">
        <v>386</v>
      </c>
    </row>
    <row r="807" spans="1:3" x14ac:dyDescent="0.3">
      <c r="A807" t="s">
        <v>3935</v>
      </c>
      <c r="B807" s="22">
        <v>799</v>
      </c>
      <c r="C807" s="19">
        <v>2162</v>
      </c>
    </row>
    <row r="808" spans="1:3" x14ac:dyDescent="0.3">
      <c r="A808" t="s">
        <v>1809</v>
      </c>
      <c r="B808" s="22">
        <v>3598</v>
      </c>
      <c r="C808" s="19">
        <v>53760</v>
      </c>
    </row>
    <row r="809" spans="1:3" x14ac:dyDescent="0.3">
      <c r="A809" t="s">
        <v>2601</v>
      </c>
      <c r="B809" s="22">
        <v>149</v>
      </c>
      <c r="C809" s="19">
        <v>1540</v>
      </c>
    </row>
    <row r="810" spans="1:3" x14ac:dyDescent="0.3">
      <c r="A810" t="s">
        <v>4263</v>
      </c>
      <c r="B810" s="22">
        <v>999</v>
      </c>
      <c r="C810" s="19">
        <v>305</v>
      </c>
    </row>
    <row r="811" spans="1:3" x14ac:dyDescent="0.3">
      <c r="A811" t="s">
        <v>3245</v>
      </c>
      <c r="B811" s="22">
        <v>2499</v>
      </c>
      <c r="C811" s="19">
        <v>38879</v>
      </c>
    </row>
    <row r="812" spans="1:3" x14ac:dyDescent="0.3">
      <c r="A812" t="s">
        <v>135</v>
      </c>
      <c r="B812" s="22">
        <v>598</v>
      </c>
      <c r="C812" s="19">
        <v>5532</v>
      </c>
    </row>
    <row r="813" spans="1:3" x14ac:dyDescent="0.3">
      <c r="A813" t="s">
        <v>2903</v>
      </c>
      <c r="B813" s="22">
        <v>5799</v>
      </c>
      <c r="C813" s="19">
        <v>50273</v>
      </c>
    </row>
    <row r="814" spans="1:3" x14ac:dyDescent="0.3">
      <c r="A814" t="s">
        <v>1525</v>
      </c>
      <c r="B814" s="22">
        <v>798</v>
      </c>
      <c r="C814" s="19">
        <v>6764</v>
      </c>
    </row>
    <row r="815" spans="1:3" x14ac:dyDescent="0.3">
      <c r="A815" t="s">
        <v>865</v>
      </c>
      <c r="B815" s="22">
        <v>252</v>
      </c>
      <c r="C815" s="19">
        <v>2249</v>
      </c>
    </row>
    <row r="816" spans="1:3" x14ac:dyDescent="0.3">
      <c r="A816" t="s">
        <v>1297</v>
      </c>
      <c r="B816" s="22">
        <v>61999</v>
      </c>
      <c r="C816" s="19">
        <v>6753</v>
      </c>
    </row>
    <row r="817" spans="1:3" x14ac:dyDescent="0.3">
      <c r="A817" t="s">
        <v>898</v>
      </c>
      <c r="B817" s="22">
        <v>42999</v>
      </c>
      <c r="C817" s="19">
        <v>6753</v>
      </c>
    </row>
    <row r="818" spans="1:3" x14ac:dyDescent="0.3">
      <c r="A818" t="s">
        <v>5078</v>
      </c>
      <c r="B818" s="22">
        <v>599</v>
      </c>
      <c r="C818" s="19">
        <v>590</v>
      </c>
    </row>
    <row r="819" spans="1:3" x14ac:dyDescent="0.3">
      <c r="A819" t="s">
        <v>4743</v>
      </c>
      <c r="B819" s="22">
        <v>1804</v>
      </c>
      <c r="C819" s="19">
        <v>15382</v>
      </c>
    </row>
    <row r="820" spans="1:3" x14ac:dyDescent="0.3">
      <c r="A820" t="s">
        <v>1668</v>
      </c>
      <c r="B820" s="22">
        <v>999</v>
      </c>
      <c r="C820" s="19">
        <v>26603</v>
      </c>
    </row>
    <row r="821" spans="1:3" x14ac:dyDescent="0.3">
      <c r="A821" t="s">
        <v>2872</v>
      </c>
      <c r="B821" s="22">
        <v>99</v>
      </c>
      <c r="C821" s="19">
        <v>388</v>
      </c>
    </row>
    <row r="822" spans="1:3" x14ac:dyDescent="0.3">
      <c r="A822" t="s">
        <v>4529</v>
      </c>
      <c r="B822" s="22">
        <v>950</v>
      </c>
      <c r="C822" s="19">
        <v>5911</v>
      </c>
    </row>
    <row r="823" spans="1:3" x14ac:dyDescent="0.3">
      <c r="A823" t="s">
        <v>22</v>
      </c>
      <c r="B823" s="22">
        <v>597</v>
      </c>
      <c r="C823" s="19">
        <v>23784</v>
      </c>
    </row>
    <row r="824" spans="1:3" x14ac:dyDescent="0.3">
      <c r="A824" t="s">
        <v>4897</v>
      </c>
      <c r="B824" s="22">
        <v>15999</v>
      </c>
      <c r="C824" s="19">
        <v>11206</v>
      </c>
    </row>
    <row r="825" spans="1:3" x14ac:dyDescent="0.3">
      <c r="A825" t="s">
        <v>1895</v>
      </c>
      <c r="B825" s="22">
        <v>499</v>
      </c>
      <c r="C825" s="19">
        <v>1475</v>
      </c>
    </row>
    <row r="826" spans="1:3" x14ac:dyDescent="0.3">
      <c r="A826" t="s">
        <v>1600</v>
      </c>
      <c r="B826" s="22">
        <v>5998</v>
      </c>
      <c r="C826" s="19">
        <v>96897</v>
      </c>
    </row>
    <row r="827" spans="1:3" x14ac:dyDescent="0.3">
      <c r="A827" t="s">
        <v>3745</v>
      </c>
      <c r="B827" s="22">
        <v>549</v>
      </c>
      <c r="C827" s="19">
        <v>1074</v>
      </c>
    </row>
    <row r="828" spans="1:3" x14ac:dyDescent="0.3">
      <c r="A828" t="s">
        <v>1710</v>
      </c>
      <c r="B828" s="22">
        <v>337</v>
      </c>
      <c r="C828" s="19">
        <v>4969</v>
      </c>
    </row>
    <row r="829" spans="1:3" x14ac:dyDescent="0.3">
      <c r="A829" t="s">
        <v>2632</v>
      </c>
      <c r="B829" s="22">
        <v>2499</v>
      </c>
      <c r="C829" s="19">
        <v>42139</v>
      </c>
    </row>
    <row r="830" spans="1:3" x14ac:dyDescent="0.3">
      <c r="A830" t="s">
        <v>488</v>
      </c>
      <c r="B830" s="22">
        <v>273.10000000000002</v>
      </c>
      <c r="C830" s="19">
        <v>20850</v>
      </c>
    </row>
    <row r="831" spans="1:3" x14ac:dyDescent="0.3">
      <c r="A831" t="s">
        <v>378</v>
      </c>
      <c r="B831" s="22">
        <v>299</v>
      </c>
      <c r="C831" s="19">
        <v>28791</v>
      </c>
    </row>
    <row r="832" spans="1:3" x14ac:dyDescent="0.3">
      <c r="A832" t="s">
        <v>5335</v>
      </c>
      <c r="B832" s="22">
        <v>5999</v>
      </c>
      <c r="C832" s="19">
        <v>534</v>
      </c>
    </row>
    <row r="833" spans="1:3" x14ac:dyDescent="0.3">
      <c r="A833" t="s">
        <v>1087</v>
      </c>
      <c r="B833" s="22">
        <v>1990</v>
      </c>
      <c r="C833" s="19">
        <v>897</v>
      </c>
    </row>
    <row r="834" spans="1:3" x14ac:dyDescent="0.3">
      <c r="A834" t="s">
        <v>2446</v>
      </c>
      <c r="B834" s="22">
        <v>294</v>
      </c>
      <c r="C834" s="19">
        <v>4426</v>
      </c>
    </row>
    <row r="835" spans="1:3" x14ac:dyDescent="0.3">
      <c r="A835" t="s">
        <v>2611</v>
      </c>
      <c r="B835" s="22">
        <v>179</v>
      </c>
      <c r="C835" s="19">
        <v>9385</v>
      </c>
    </row>
    <row r="836" spans="1:3" x14ac:dyDescent="0.3">
      <c r="A836" t="s">
        <v>1244</v>
      </c>
      <c r="B836" s="22">
        <v>2699</v>
      </c>
      <c r="C836" s="19">
        <v>621</v>
      </c>
    </row>
    <row r="837" spans="1:3" x14ac:dyDescent="0.3">
      <c r="A837" t="s">
        <v>5066</v>
      </c>
      <c r="B837" s="22">
        <v>2949</v>
      </c>
      <c r="C837" s="19">
        <v>7968</v>
      </c>
    </row>
    <row r="838" spans="1:3" x14ac:dyDescent="0.3">
      <c r="A838" t="s">
        <v>1673</v>
      </c>
      <c r="B838" s="22">
        <v>3198</v>
      </c>
      <c r="C838" s="19">
        <v>135901</v>
      </c>
    </row>
    <row r="839" spans="1:3" x14ac:dyDescent="0.3">
      <c r="A839" t="s">
        <v>3719</v>
      </c>
      <c r="B839" s="22">
        <v>2599</v>
      </c>
      <c r="C839" s="19">
        <v>21783</v>
      </c>
    </row>
    <row r="840" spans="1:3" x14ac:dyDescent="0.3">
      <c r="A840" t="s">
        <v>3873</v>
      </c>
      <c r="B840" s="22">
        <v>6299</v>
      </c>
      <c r="C840" s="19">
        <v>3233</v>
      </c>
    </row>
    <row r="841" spans="1:3" x14ac:dyDescent="0.3">
      <c r="A841" t="s">
        <v>3728</v>
      </c>
      <c r="B841" s="22">
        <v>5499</v>
      </c>
      <c r="C841" s="19">
        <v>6398</v>
      </c>
    </row>
    <row r="842" spans="1:3" x14ac:dyDescent="0.3">
      <c r="A842" t="s">
        <v>3927</v>
      </c>
      <c r="B842" s="22">
        <v>4999</v>
      </c>
      <c r="C842" s="19">
        <v>1772</v>
      </c>
    </row>
    <row r="843" spans="1:3" x14ac:dyDescent="0.3">
      <c r="A843" t="s">
        <v>4004</v>
      </c>
      <c r="B843" s="22">
        <v>8799</v>
      </c>
      <c r="C843" s="19">
        <v>2981</v>
      </c>
    </row>
    <row r="844" spans="1:3" x14ac:dyDescent="0.3">
      <c r="A844" t="s">
        <v>5062</v>
      </c>
      <c r="B844" s="22">
        <v>479</v>
      </c>
      <c r="C844" s="19">
        <v>1066</v>
      </c>
    </row>
    <row r="845" spans="1:3" x14ac:dyDescent="0.3">
      <c r="A845" t="s">
        <v>4148</v>
      </c>
      <c r="B845" s="22">
        <v>2464</v>
      </c>
      <c r="C845" s="19">
        <v>8866</v>
      </c>
    </row>
    <row r="846" spans="1:3" x14ac:dyDescent="0.3">
      <c r="A846" t="s">
        <v>981</v>
      </c>
      <c r="B846" s="22">
        <v>399</v>
      </c>
      <c r="C846" s="19">
        <v>431</v>
      </c>
    </row>
    <row r="847" spans="1:3" x14ac:dyDescent="0.3">
      <c r="A847" t="s">
        <v>471</v>
      </c>
      <c r="B847" s="22">
        <v>299</v>
      </c>
      <c r="C847" s="19">
        <v>766</v>
      </c>
    </row>
    <row r="848" spans="1:3" x14ac:dyDescent="0.3">
      <c r="A848" t="s">
        <v>4439</v>
      </c>
      <c r="B848" s="22">
        <v>1595</v>
      </c>
      <c r="C848" s="19">
        <v>2877</v>
      </c>
    </row>
    <row r="849" spans="1:3" x14ac:dyDescent="0.3">
      <c r="A849" t="s">
        <v>2752</v>
      </c>
      <c r="B849" s="22">
        <v>399</v>
      </c>
      <c r="C849" s="19">
        <v>2809</v>
      </c>
    </row>
    <row r="850" spans="1:3" x14ac:dyDescent="0.3">
      <c r="A850" t="s">
        <v>2435</v>
      </c>
      <c r="B850" s="22">
        <v>599</v>
      </c>
      <c r="C850" s="19">
        <v>95116</v>
      </c>
    </row>
    <row r="851" spans="1:3" x14ac:dyDescent="0.3">
      <c r="A851" t="s">
        <v>1099</v>
      </c>
      <c r="B851" s="22">
        <v>349</v>
      </c>
      <c r="C851" s="19">
        <v>513</v>
      </c>
    </row>
    <row r="852" spans="1:3" x14ac:dyDescent="0.3">
      <c r="A852" t="s">
        <v>17</v>
      </c>
      <c r="B852" s="22">
        <v>597</v>
      </c>
      <c r="C852" s="19">
        <v>131981</v>
      </c>
    </row>
    <row r="853" spans="1:3" x14ac:dyDescent="0.3">
      <c r="A853" t="s">
        <v>2061</v>
      </c>
      <c r="B853" s="22">
        <v>2499</v>
      </c>
      <c r="C853" s="19">
        <v>3156</v>
      </c>
    </row>
    <row r="854" spans="1:3" x14ac:dyDescent="0.3">
      <c r="A854" t="s">
        <v>2773</v>
      </c>
      <c r="B854" s="22">
        <v>1299</v>
      </c>
      <c r="C854" s="19">
        <v>14629</v>
      </c>
    </row>
    <row r="855" spans="1:3" x14ac:dyDescent="0.3">
      <c r="A855" t="s">
        <v>4521</v>
      </c>
      <c r="B855" s="22">
        <v>210</v>
      </c>
      <c r="C855" s="19">
        <v>74</v>
      </c>
    </row>
    <row r="856" spans="1:3" x14ac:dyDescent="0.3">
      <c r="A856" t="s">
        <v>1010</v>
      </c>
      <c r="B856" s="22">
        <v>349</v>
      </c>
      <c r="C856" s="19">
        <v>197</v>
      </c>
    </row>
    <row r="857" spans="1:3" x14ac:dyDescent="0.3">
      <c r="A857" t="s">
        <v>3320</v>
      </c>
      <c r="B857" s="22">
        <v>354</v>
      </c>
      <c r="C857" s="19">
        <v>1026</v>
      </c>
    </row>
    <row r="858" spans="1:3" x14ac:dyDescent="0.3">
      <c r="A858" t="s">
        <v>1582</v>
      </c>
      <c r="B858" s="22">
        <v>999</v>
      </c>
      <c r="C858" s="19">
        <v>7222</v>
      </c>
    </row>
    <row r="859" spans="1:3" x14ac:dyDescent="0.3">
      <c r="A859" t="s">
        <v>286</v>
      </c>
      <c r="B859" s="22">
        <v>278</v>
      </c>
      <c r="C859" s="19">
        <v>2626</v>
      </c>
    </row>
    <row r="860" spans="1:3" x14ac:dyDescent="0.3">
      <c r="A860" t="s">
        <v>3098</v>
      </c>
      <c r="B860" s="22">
        <v>115</v>
      </c>
      <c r="C860" s="19">
        <v>5692</v>
      </c>
    </row>
    <row r="861" spans="1:3" x14ac:dyDescent="0.3">
      <c r="A861" t="s">
        <v>4698</v>
      </c>
      <c r="B861" s="22">
        <v>1235</v>
      </c>
      <c r="C861" s="19">
        <v>203</v>
      </c>
    </row>
    <row r="862" spans="1:3" x14ac:dyDescent="0.3">
      <c r="A862" t="s">
        <v>535</v>
      </c>
      <c r="B862" s="22">
        <v>20990</v>
      </c>
      <c r="C862" s="19">
        <v>1259</v>
      </c>
    </row>
    <row r="863" spans="1:3" x14ac:dyDescent="0.3">
      <c r="A863" t="s">
        <v>4318</v>
      </c>
      <c r="B863" s="22">
        <v>649</v>
      </c>
      <c r="C863" s="19">
        <v>49</v>
      </c>
    </row>
    <row r="864" spans="1:3" x14ac:dyDescent="0.3">
      <c r="A864" t="s">
        <v>3392</v>
      </c>
      <c r="B864" s="22">
        <v>300</v>
      </c>
      <c r="C864" s="19">
        <v>419</v>
      </c>
    </row>
    <row r="865" spans="1:3" x14ac:dyDescent="0.3">
      <c r="A865" t="s">
        <v>3525</v>
      </c>
      <c r="B865" s="22">
        <v>579</v>
      </c>
      <c r="C865" s="19">
        <v>3482</v>
      </c>
    </row>
    <row r="866" spans="1:3" x14ac:dyDescent="0.3">
      <c r="A866" t="s">
        <v>4467</v>
      </c>
      <c r="B866" s="22">
        <v>1052</v>
      </c>
      <c r="C866" s="19">
        <v>1404</v>
      </c>
    </row>
    <row r="867" spans="1:3" x14ac:dyDescent="0.3">
      <c r="A867" t="s">
        <v>1028</v>
      </c>
      <c r="B867" s="22">
        <v>349</v>
      </c>
      <c r="C867" s="19">
        <v>323</v>
      </c>
    </row>
    <row r="868" spans="1:3" x14ac:dyDescent="0.3">
      <c r="A868" t="s">
        <v>3521</v>
      </c>
      <c r="B868" s="22">
        <v>499</v>
      </c>
      <c r="C868" s="19">
        <v>2740</v>
      </c>
    </row>
    <row r="869" spans="1:3" x14ac:dyDescent="0.3">
      <c r="A869" t="s">
        <v>2078</v>
      </c>
      <c r="B869" s="22">
        <v>139</v>
      </c>
      <c r="C869" s="19">
        <v>4971</v>
      </c>
    </row>
    <row r="870" spans="1:3" x14ac:dyDescent="0.3">
      <c r="A870" t="s">
        <v>2016</v>
      </c>
      <c r="B870" s="22">
        <v>1055</v>
      </c>
      <c r="C870" s="19">
        <v>2352</v>
      </c>
    </row>
    <row r="871" spans="1:3" x14ac:dyDescent="0.3">
      <c r="A871" t="s">
        <v>5303</v>
      </c>
      <c r="B871" s="22">
        <v>231</v>
      </c>
      <c r="C871" s="19">
        <v>490</v>
      </c>
    </row>
    <row r="872" spans="1:3" x14ac:dyDescent="0.3">
      <c r="A872" t="s">
        <v>2792</v>
      </c>
      <c r="B872" s="22">
        <v>1699</v>
      </c>
      <c r="C872" s="19">
        <v>14371</v>
      </c>
    </row>
    <row r="873" spans="1:3" x14ac:dyDescent="0.3">
      <c r="A873" t="s">
        <v>1925</v>
      </c>
      <c r="B873" s="22">
        <v>2799</v>
      </c>
      <c r="C873" s="19">
        <v>38879</v>
      </c>
    </row>
    <row r="874" spans="1:3" x14ac:dyDescent="0.3">
      <c r="A874" t="s">
        <v>3236</v>
      </c>
      <c r="B874" s="22">
        <v>2649</v>
      </c>
      <c r="C874" s="19">
        <v>1271</v>
      </c>
    </row>
    <row r="875" spans="1:3" x14ac:dyDescent="0.3">
      <c r="A875" t="s">
        <v>1020</v>
      </c>
      <c r="B875" s="22">
        <v>129</v>
      </c>
      <c r="C875" s="19">
        <v>295</v>
      </c>
    </row>
    <row r="876" spans="1:3" x14ac:dyDescent="0.3">
      <c r="A876" t="s">
        <v>442</v>
      </c>
      <c r="B876" s="22">
        <v>349</v>
      </c>
      <c r="C876" s="19">
        <v>4145</v>
      </c>
    </row>
    <row r="877" spans="1:3" x14ac:dyDescent="0.3">
      <c r="A877" t="s">
        <v>843</v>
      </c>
      <c r="B877" s="22">
        <v>349</v>
      </c>
      <c r="C877" s="19">
        <v>839</v>
      </c>
    </row>
    <row r="878" spans="1:3" x14ac:dyDescent="0.3">
      <c r="A878" t="s">
        <v>805</v>
      </c>
      <c r="B878" s="22">
        <v>320</v>
      </c>
      <c r="C878" s="19">
        <v>491</v>
      </c>
    </row>
    <row r="879" spans="1:3" x14ac:dyDescent="0.3">
      <c r="A879" t="s">
        <v>635</v>
      </c>
      <c r="B879" s="22">
        <v>368</v>
      </c>
      <c r="C879" s="19">
        <v>387</v>
      </c>
    </row>
    <row r="880" spans="1:3" x14ac:dyDescent="0.3">
      <c r="A880" t="s">
        <v>193</v>
      </c>
      <c r="B880" s="22">
        <v>1940</v>
      </c>
      <c r="C880" s="19">
        <v>924</v>
      </c>
    </row>
    <row r="881" spans="1:3" x14ac:dyDescent="0.3">
      <c r="A881" t="s">
        <v>105</v>
      </c>
      <c r="B881" s="22">
        <v>2910</v>
      </c>
      <c r="C881" s="19">
        <v>2445</v>
      </c>
    </row>
    <row r="882" spans="1:3" x14ac:dyDescent="0.3">
      <c r="A882" t="s">
        <v>4043</v>
      </c>
      <c r="B882" s="22">
        <v>1959</v>
      </c>
      <c r="C882" s="19">
        <v>237</v>
      </c>
    </row>
    <row r="883" spans="1:3" x14ac:dyDescent="0.3">
      <c r="A883" t="s">
        <v>4136</v>
      </c>
      <c r="B883" s="22">
        <v>999</v>
      </c>
      <c r="C883" s="19">
        <v>1646</v>
      </c>
    </row>
    <row r="884" spans="1:3" x14ac:dyDescent="0.3">
      <c r="A884" t="s">
        <v>155</v>
      </c>
      <c r="B884" s="22">
        <v>358</v>
      </c>
      <c r="C884" s="19">
        <v>3867</v>
      </c>
    </row>
    <row r="885" spans="1:3" x14ac:dyDescent="0.3">
      <c r="A885" t="s">
        <v>343</v>
      </c>
      <c r="B885" s="22">
        <v>597</v>
      </c>
      <c r="C885" s="19">
        <v>1806</v>
      </c>
    </row>
    <row r="886" spans="1:3" x14ac:dyDescent="0.3">
      <c r="A886" t="s">
        <v>625</v>
      </c>
      <c r="B886" s="22">
        <v>499</v>
      </c>
      <c r="C886" s="19">
        <v>919</v>
      </c>
    </row>
    <row r="887" spans="1:3" x14ac:dyDescent="0.3">
      <c r="A887" t="s">
        <v>2102</v>
      </c>
      <c r="B887" s="22">
        <v>217</v>
      </c>
      <c r="C887" s="19">
        <v>7354</v>
      </c>
    </row>
    <row r="888" spans="1:3" x14ac:dyDescent="0.3">
      <c r="A888" t="s">
        <v>4533</v>
      </c>
      <c r="B888" s="22">
        <v>7199</v>
      </c>
      <c r="C888" s="19">
        <v>1964</v>
      </c>
    </row>
    <row r="889" spans="1:3" x14ac:dyDescent="0.3">
      <c r="A889" t="s">
        <v>3260</v>
      </c>
      <c r="B889" s="22">
        <v>4499</v>
      </c>
      <c r="C889" s="19">
        <v>44696</v>
      </c>
    </row>
    <row r="890" spans="1:3" x14ac:dyDescent="0.3">
      <c r="A890" t="s">
        <v>506</v>
      </c>
      <c r="B890" s="22">
        <v>1299</v>
      </c>
      <c r="C890" s="19">
        <v>590</v>
      </c>
    </row>
    <row r="891" spans="1:3" x14ac:dyDescent="0.3">
      <c r="A891" t="s">
        <v>2479</v>
      </c>
      <c r="B891" s="22">
        <v>12000</v>
      </c>
      <c r="C891" s="19">
        <v>4744</v>
      </c>
    </row>
    <row r="892" spans="1:3" x14ac:dyDescent="0.3">
      <c r="A892" t="s">
        <v>4168</v>
      </c>
      <c r="B892" s="22">
        <v>2399</v>
      </c>
      <c r="C892" s="19">
        <v>444</v>
      </c>
    </row>
    <row r="893" spans="1:3" x14ac:dyDescent="0.3">
      <c r="A893" t="s">
        <v>4685</v>
      </c>
      <c r="B893" s="22">
        <v>299</v>
      </c>
      <c r="C893" s="19">
        <v>1015</v>
      </c>
    </row>
    <row r="894" spans="1:3" x14ac:dyDescent="0.3">
      <c r="A894" t="s">
        <v>1303</v>
      </c>
      <c r="B894" s="22">
        <v>10499</v>
      </c>
      <c r="C894" s="19">
        <v>1510</v>
      </c>
    </row>
    <row r="895" spans="1:3" x14ac:dyDescent="0.3">
      <c r="A895" t="s">
        <v>3206</v>
      </c>
      <c r="B895" s="22">
        <v>349</v>
      </c>
      <c r="C895" s="19">
        <v>817</v>
      </c>
    </row>
    <row r="896" spans="1:3" x14ac:dyDescent="0.3">
      <c r="A896" t="s">
        <v>3585</v>
      </c>
      <c r="B896" s="22">
        <v>8349</v>
      </c>
      <c r="C896" s="19">
        <v>3652</v>
      </c>
    </row>
    <row r="897" spans="1:3" x14ac:dyDescent="0.3">
      <c r="A897" t="s">
        <v>1068</v>
      </c>
      <c r="B897" s="22">
        <v>790</v>
      </c>
      <c r="C897" s="19">
        <v>103</v>
      </c>
    </row>
    <row r="898" spans="1:3" x14ac:dyDescent="0.3">
      <c r="A898" t="s">
        <v>4259</v>
      </c>
      <c r="B898" s="22">
        <v>1414</v>
      </c>
      <c r="C898" s="19">
        <v>1498</v>
      </c>
    </row>
    <row r="899" spans="1:3" x14ac:dyDescent="0.3">
      <c r="A899" t="s">
        <v>114</v>
      </c>
      <c r="B899" s="22">
        <v>26980</v>
      </c>
      <c r="C899" s="19">
        <v>32598</v>
      </c>
    </row>
    <row r="900" spans="1:3" x14ac:dyDescent="0.3">
      <c r="A900" t="s">
        <v>484</v>
      </c>
      <c r="B900" s="22">
        <v>7390</v>
      </c>
      <c r="C900" s="19">
        <v>2581</v>
      </c>
    </row>
    <row r="901" spans="1:3" x14ac:dyDescent="0.3">
      <c r="A901" t="s">
        <v>296</v>
      </c>
      <c r="B901" s="22">
        <v>27998</v>
      </c>
      <c r="C901" s="19">
        <v>90475</v>
      </c>
    </row>
    <row r="902" spans="1:3" x14ac:dyDescent="0.3">
      <c r="A902" t="s">
        <v>1483</v>
      </c>
      <c r="B902" s="22">
        <v>873</v>
      </c>
      <c r="C902" s="19">
        <v>1680</v>
      </c>
    </row>
    <row r="903" spans="1:3" x14ac:dyDescent="0.3">
      <c r="A903" t="s">
        <v>5184</v>
      </c>
      <c r="B903" s="22">
        <v>85</v>
      </c>
      <c r="C903" s="19">
        <v>212</v>
      </c>
    </row>
    <row r="904" spans="1:3" x14ac:dyDescent="0.3">
      <c r="A904" t="s">
        <v>1652</v>
      </c>
      <c r="B904" s="22">
        <v>7499</v>
      </c>
      <c r="C904" s="19">
        <v>30907</v>
      </c>
    </row>
    <row r="905" spans="1:3" x14ac:dyDescent="0.3">
      <c r="A905" t="s">
        <v>5282</v>
      </c>
      <c r="B905" s="22">
        <v>1624</v>
      </c>
      <c r="C905" s="19">
        <v>827</v>
      </c>
    </row>
    <row r="906" spans="1:3" x14ac:dyDescent="0.3">
      <c r="A906" t="s">
        <v>4267</v>
      </c>
      <c r="B906" s="22">
        <v>5999</v>
      </c>
      <c r="C906" s="19">
        <v>1191</v>
      </c>
    </row>
    <row r="907" spans="1:3" x14ac:dyDescent="0.3">
      <c r="A907" t="s">
        <v>4937</v>
      </c>
      <c r="B907" s="22">
        <v>587</v>
      </c>
      <c r="C907" s="19">
        <v>557</v>
      </c>
    </row>
    <row r="908" spans="1:3" x14ac:dyDescent="0.3">
      <c r="A908" t="s">
        <v>989</v>
      </c>
      <c r="B908" s="22">
        <v>254</v>
      </c>
      <c r="C908" s="19">
        <v>2905</v>
      </c>
    </row>
    <row r="909" spans="1:3" x14ac:dyDescent="0.3">
      <c r="A909" t="s">
        <v>2422</v>
      </c>
      <c r="B909" s="22">
        <v>599</v>
      </c>
      <c r="C909" s="19">
        <v>4018</v>
      </c>
    </row>
    <row r="910" spans="1:3" x14ac:dyDescent="0.3">
      <c r="A910" t="s">
        <v>3355</v>
      </c>
      <c r="B910" s="22">
        <v>1409</v>
      </c>
      <c r="C910" s="19">
        <v>427</v>
      </c>
    </row>
    <row r="911" spans="1:3" x14ac:dyDescent="0.3">
      <c r="A911" t="s">
        <v>1458</v>
      </c>
      <c r="B911" s="22">
        <v>6499</v>
      </c>
      <c r="C911" s="19">
        <v>313836</v>
      </c>
    </row>
    <row r="912" spans="1:3" x14ac:dyDescent="0.3">
      <c r="A912" t="s">
        <v>1742</v>
      </c>
      <c r="B912" s="22">
        <v>6499</v>
      </c>
      <c r="C912" s="19">
        <v>313832</v>
      </c>
    </row>
    <row r="913" spans="1:3" x14ac:dyDescent="0.3">
      <c r="A913" t="s">
        <v>2867</v>
      </c>
      <c r="B913" s="22">
        <v>378</v>
      </c>
      <c r="C913" s="19">
        <v>1779</v>
      </c>
    </row>
    <row r="914" spans="1:3" x14ac:dyDescent="0.3">
      <c r="A914" t="s">
        <v>2030</v>
      </c>
      <c r="B914" s="22">
        <v>7499</v>
      </c>
      <c r="C914" s="19">
        <v>313832</v>
      </c>
    </row>
    <row r="915" spans="1:3" x14ac:dyDescent="0.3">
      <c r="A915" t="s">
        <v>1454</v>
      </c>
      <c r="B915" s="22">
        <v>8499</v>
      </c>
      <c r="C915" s="19">
        <v>313836</v>
      </c>
    </row>
    <row r="916" spans="1:3" x14ac:dyDescent="0.3">
      <c r="A916" t="s">
        <v>2894</v>
      </c>
      <c r="B916" s="22">
        <v>499</v>
      </c>
      <c r="C916" s="19">
        <v>9169</v>
      </c>
    </row>
    <row r="917" spans="1:3" x14ac:dyDescent="0.3">
      <c r="A917" t="s">
        <v>1899</v>
      </c>
      <c r="B917" s="22">
        <v>299</v>
      </c>
      <c r="C917" s="19">
        <v>8891</v>
      </c>
    </row>
    <row r="918" spans="1:3" x14ac:dyDescent="0.3">
      <c r="A918" t="s">
        <v>4034</v>
      </c>
      <c r="B918" s="22">
        <v>1149</v>
      </c>
      <c r="C918" s="19">
        <v>4383</v>
      </c>
    </row>
    <row r="919" spans="1:3" x14ac:dyDescent="0.3">
      <c r="A919" t="s">
        <v>4723</v>
      </c>
      <c r="B919" s="22">
        <v>1349</v>
      </c>
      <c r="C919" s="19">
        <v>166</v>
      </c>
    </row>
    <row r="920" spans="1:3" x14ac:dyDescent="0.3">
      <c r="A920" t="s">
        <v>937</v>
      </c>
      <c r="B920" s="22">
        <v>213</v>
      </c>
      <c r="C920" s="19">
        <v>246</v>
      </c>
    </row>
    <row r="921" spans="1:3" x14ac:dyDescent="0.3">
      <c r="A921" t="s">
        <v>4302</v>
      </c>
      <c r="B921" s="22">
        <v>599</v>
      </c>
      <c r="C921" s="19">
        <v>578</v>
      </c>
    </row>
    <row r="922" spans="1:3" x14ac:dyDescent="0.3">
      <c r="A922" t="s">
        <v>5381</v>
      </c>
      <c r="B922" s="22">
        <v>2999</v>
      </c>
      <c r="C922" s="19">
        <v>178</v>
      </c>
    </row>
    <row r="923" spans="1:3" x14ac:dyDescent="0.3">
      <c r="A923" t="s">
        <v>1240</v>
      </c>
      <c r="B923" s="22">
        <v>699</v>
      </c>
      <c r="C923" s="19">
        <v>390</v>
      </c>
    </row>
    <row r="924" spans="1:3" x14ac:dyDescent="0.3">
      <c r="A924" t="s">
        <v>1187</v>
      </c>
      <c r="B924" s="22">
        <v>199</v>
      </c>
      <c r="C924" s="19">
        <v>1335</v>
      </c>
    </row>
    <row r="925" spans="1:3" x14ac:dyDescent="0.3">
      <c r="A925" t="s">
        <v>1192</v>
      </c>
      <c r="B925" s="22">
        <v>1850</v>
      </c>
      <c r="C925" s="19">
        <v>184</v>
      </c>
    </row>
    <row r="926" spans="1:3" x14ac:dyDescent="0.3">
      <c r="A926" t="s">
        <v>1123</v>
      </c>
      <c r="B926" s="22">
        <v>21999</v>
      </c>
      <c r="C926" s="19">
        <v>32840</v>
      </c>
    </row>
    <row r="927" spans="1:3" x14ac:dyDescent="0.3">
      <c r="A927" t="s">
        <v>5273</v>
      </c>
      <c r="B927" s="22">
        <v>390</v>
      </c>
      <c r="C927" s="19">
        <v>287</v>
      </c>
    </row>
    <row r="928" spans="1:3" x14ac:dyDescent="0.3">
      <c r="A928" t="s">
        <v>2010</v>
      </c>
      <c r="B928" s="22">
        <v>7915</v>
      </c>
      <c r="C928" s="19">
        <v>1376</v>
      </c>
    </row>
    <row r="929" spans="1:3" x14ac:dyDescent="0.3">
      <c r="A929" t="s">
        <v>1103</v>
      </c>
      <c r="B929" s="22">
        <v>719</v>
      </c>
      <c r="C929" s="19">
        <v>1045</v>
      </c>
    </row>
    <row r="930" spans="1:3" x14ac:dyDescent="0.3">
      <c r="A930" t="s">
        <v>1748</v>
      </c>
      <c r="B930" s="22">
        <v>279</v>
      </c>
      <c r="C930" s="19">
        <v>2646</v>
      </c>
    </row>
    <row r="931" spans="1:3" x14ac:dyDescent="0.3">
      <c r="A931" t="s">
        <v>4727</v>
      </c>
      <c r="B931" s="22">
        <v>1499</v>
      </c>
      <c r="C931" s="19">
        <v>303</v>
      </c>
    </row>
    <row r="932" spans="1:3" x14ac:dyDescent="0.3">
      <c r="A932" t="s">
        <v>3797</v>
      </c>
      <c r="B932" s="22">
        <v>1969</v>
      </c>
      <c r="C932" s="19">
        <v>4927</v>
      </c>
    </row>
    <row r="933" spans="1:3" x14ac:dyDescent="0.3">
      <c r="A933" t="s">
        <v>4606</v>
      </c>
      <c r="B933" s="22">
        <v>1399</v>
      </c>
      <c r="C933" s="19">
        <v>461</v>
      </c>
    </row>
    <row r="934" spans="1:3" x14ac:dyDescent="0.3">
      <c r="A934" t="s">
        <v>5108</v>
      </c>
      <c r="B934" s="22">
        <v>215</v>
      </c>
      <c r="C934" s="19">
        <v>1004</v>
      </c>
    </row>
    <row r="935" spans="1:3" x14ac:dyDescent="0.3">
      <c r="A935" t="s">
        <v>704</v>
      </c>
      <c r="B935" s="22">
        <v>339</v>
      </c>
      <c r="C935" s="19">
        <v>343</v>
      </c>
    </row>
    <row r="936" spans="1:3" x14ac:dyDescent="0.3">
      <c r="A936" t="s">
        <v>4047</v>
      </c>
      <c r="B936" s="22">
        <v>319</v>
      </c>
      <c r="C936" s="19">
        <v>124</v>
      </c>
    </row>
    <row r="937" spans="1:3" x14ac:dyDescent="0.3">
      <c r="A937" t="s">
        <v>203</v>
      </c>
      <c r="B937" s="22">
        <v>19999</v>
      </c>
      <c r="C937" s="19">
        <v>27151</v>
      </c>
    </row>
    <row r="938" spans="1:3" x14ac:dyDescent="0.3">
      <c r="A938" t="s">
        <v>1693</v>
      </c>
      <c r="B938" s="22">
        <v>1399</v>
      </c>
      <c r="C938" s="19">
        <v>9378</v>
      </c>
    </row>
    <row r="939" spans="1:3" x14ac:dyDescent="0.3">
      <c r="A939" t="s">
        <v>1864</v>
      </c>
      <c r="B939" s="22">
        <v>1399</v>
      </c>
      <c r="C939" s="19">
        <v>9378</v>
      </c>
    </row>
    <row r="940" spans="1:3" x14ac:dyDescent="0.3">
      <c r="A940" t="s">
        <v>911</v>
      </c>
      <c r="B940" s="22">
        <v>848.99</v>
      </c>
      <c r="C940" s="19">
        <v>356</v>
      </c>
    </row>
    <row r="941" spans="1:3" x14ac:dyDescent="0.3">
      <c r="A941" t="s">
        <v>1705</v>
      </c>
      <c r="B941" s="22">
        <v>4198</v>
      </c>
      <c r="C941" s="19">
        <v>34258</v>
      </c>
    </row>
    <row r="942" spans="1:3" x14ac:dyDescent="0.3">
      <c r="A942" t="s">
        <v>501</v>
      </c>
      <c r="B942" s="22">
        <v>210</v>
      </c>
      <c r="C942" s="19">
        <v>1717</v>
      </c>
    </row>
    <row r="943" spans="1:3" x14ac:dyDescent="0.3">
      <c r="A943" t="s">
        <v>78</v>
      </c>
      <c r="B943" s="22">
        <v>477</v>
      </c>
      <c r="C943" s="19">
        <v>14304</v>
      </c>
    </row>
    <row r="944" spans="1:3" x14ac:dyDescent="0.3">
      <c r="A944" t="s">
        <v>3753</v>
      </c>
      <c r="B944" s="22">
        <v>398</v>
      </c>
      <c r="C944" s="19">
        <v>257</v>
      </c>
    </row>
    <row r="945" spans="1:3" x14ac:dyDescent="0.3">
      <c r="A945" t="s">
        <v>4401</v>
      </c>
      <c r="B945" s="22">
        <v>949</v>
      </c>
      <c r="C945" s="19">
        <v>1679</v>
      </c>
    </row>
    <row r="946" spans="1:3" x14ac:dyDescent="0.3">
      <c r="A946" t="s">
        <v>4719</v>
      </c>
      <c r="B946" s="22">
        <v>1069</v>
      </c>
      <c r="C946" s="19">
        <v>313</v>
      </c>
    </row>
    <row r="947" spans="1:3" x14ac:dyDescent="0.3">
      <c r="A947" t="s">
        <v>1006</v>
      </c>
      <c r="B947" s="22">
        <v>199</v>
      </c>
      <c r="C947" s="19">
        <v>1335</v>
      </c>
    </row>
    <row r="948" spans="1:3" x14ac:dyDescent="0.3">
      <c r="A948" t="s">
        <v>228</v>
      </c>
      <c r="B948" s="22">
        <v>399</v>
      </c>
      <c r="C948" s="19">
        <v>493</v>
      </c>
    </row>
    <row r="949" spans="1:3" x14ac:dyDescent="0.3">
      <c r="A949" t="s">
        <v>753</v>
      </c>
      <c r="B949" s="22">
        <v>205</v>
      </c>
      <c r="C949" s="19">
        <v>313</v>
      </c>
    </row>
    <row r="950" spans="1:3" x14ac:dyDescent="0.3">
      <c r="A950" t="s">
        <v>3214</v>
      </c>
      <c r="B950" s="22">
        <v>2490</v>
      </c>
      <c r="C950" s="19">
        <v>3606</v>
      </c>
    </row>
    <row r="951" spans="1:3" x14ac:dyDescent="0.3">
      <c r="A951" t="s">
        <v>5049</v>
      </c>
      <c r="B951" s="22">
        <v>899</v>
      </c>
      <c r="C951" s="19">
        <v>832</v>
      </c>
    </row>
    <row r="952" spans="1:3" x14ac:dyDescent="0.3">
      <c r="A952" t="s">
        <v>735</v>
      </c>
      <c r="B952" s="22">
        <v>199</v>
      </c>
      <c r="C952" s="19">
        <v>612</v>
      </c>
    </row>
    <row r="953" spans="1:3" x14ac:dyDescent="0.3">
      <c r="A953" t="s">
        <v>1821</v>
      </c>
      <c r="B953" s="22">
        <v>16999</v>
      </c>
      <c r="C953" s="19">
        <v>31822</v>
      </c>
    </row>
    <row r="954" spans="1:3" x14ac:dyDescent="0.3">
      <c r="A954" t="s">
        <v>1915</v>
      </c>
      <c r="B954" s="22">
        <v>16999</v>
      </c>
      <c r="C954" s="19">
        <v>31822</v>
      </c>
    </row>
    <row r="955" spans="1:3" x14ac:dyDescent="0.3">
      <c r="A955" t="s">
        <v>1850</v>
      </c>
      <c r="B955" s="22">
        <v>16999</v>
      </c>
      <c r="C955" s="19">
        <v>31822</v>
      </c>
    </row>
    <row r="956" spans="1:3" x14ac:dyDescent="0.3">
      <c r="A956" t="s">
        <v>5402</v>
      </c>
      <c r="B956" s="22">
        <v>229</v>
      </c>
      <c r="C956" s="19">
        <v>451</v>
      </c>
    </row>
    <row r="957" spans="1:3" x14ac:dyDescent="0.3">
      <c r="A957" t="s">
        <v>3749</v>
      </c>
      <c r="B957" s="22">
        <v>999</v>
      </c>
      <c r="C957" s="19">
        <v>1163</v>
      </c>
    </row>
    <row r="958" spans="1:3" x14ac:dyDescent="0.3">
      <c r="A958" t="s">
        <v>1072</v>
      </c>
      <c r="B958" s="22">
        <v>4699</v>
      </c>
      <c r="C958" s="19">
        <v>224</v>
      </c>
    </row>
    <row r="959" spans="1:3" x14ac:dyDescent="0.3">
      <c r="A959" t="s">
        <v>1092</v>
      </c>
      <c r="B959" s="22">
        <v>2299</v>
      </c>
      <c r="C959" s="19">
        <v>282</v>
      </c>
    </row>
    <row r="960" spans="1:3" x14ac:dyDescent="0.3">
      <c r="A960" t="s">
        <v>1113</v>
      </c>
      <c r="B960" s="22">
        <v>399</v>
      </c>
      <c r="C960" s="19">
        <v>23</v>
      </c>
    </row>
    <row r="961" spans="1:3" x14ac:dyDescent="0.3">
      <c r="A961" t="s">
        <v>3857</v>
      </c>
      <c r="B961" s="22">
        <v>899</v>
      </c>
      <c r="C961" s="19">
        <v>291</v>
      </c>
    </row>
    <row r="962" spans="1:3" x14ac:dyDescent="0.3">
      <c r="A962" t="s">
        <v>4987</v>
      </c>
      <c r="B962" s="22">
        <v>9495</v>
      </c>
      <c r="C962" s="19">
        <v>79</v>
      </c>
    </row>
    <row r="963" spans="1:3" x14ac:dyDescent="0.3">
      <c r="A963" t="s">
        <v>2644</v>
      </c>
      <c r="B963" s="22">
        <v>570</v>
      </c>
      <c r="C963" s="19">
        <v>3201</v>
      </c>
    </row>
    <row r="964" spans="1:3" x14ac:dyDescent="0.3">
      <c r="A964" t="s">
        <v>2819</v>
      </c>
      <c r="B964" s="22">
        <v>499</v>
      </c>
      <c r="C964" s="19">
        <v>2125</v>
      </c>
    </row>
    <row r="965" spans="1:3" x14ac:dyDescent="0.3">
      <c r="A965" t="s">
        <v>5037</v>
      </c>
      <c r="B965" s="22">
        <v>2199</v>
      </c>
      <c r="C965" s="19">
        <v>340</v>
      </c>
    </row>
    <row r="966" spans="1:3" x14ac:dyDescent="0.3">
      <c r="A966" t="s">
        <v>3325</v>
      </c>
      <c r="B966" s="22">
        <v>1199</v>
      </c>
      <c r="C966" s="19">
        <v>2043</v>
      </c>
    </row>
    <row r="967" spans="1:3" x14ac:dyDescent="0.3">
      <c r="A967" t="s">
        <v>5257</v>
      </c>
      <c r="B967" s="22">
        <v>3041.67</v>
      </c>
      <c r="C967" s="19">
        <v>777</v>
      </c>
    </row>
    <row r="968" spans="1:3" x14ac:dyDescent="0.3">
      <c r="A968" t="s">
        <v>963</v>
      </c>
      <c r="B968" s="22">
        <v>31999</v>
      </c>
      <c r="C968" s="19">
        <v>21252</v>
      </c>
    </row>
    <row r="969" spans="1:3" x14ac:dyDescent="0.3">
      <c r="A969" t="s">
        <v>3422</v>
      </c>
      <c r="B969" s="22">
        <v>1565</v>
      </c>
      <c r="C969" s="19">
        <v>11113</v>
      </c>
    </row>
    <row r="970" spans="1:3" x14ac:dyDescent="0.3">
      <c r="A970" t="s">
        <v>1907</v>
      </c>
      <c r="B970" s="22">
        <v>8499</v>
      </c>
      <c r="C970" s="19">
        <v>6662</v>
      </c>
    </row>
    <row r="971" spans="1:3" x14ac:dyDescent="0.3">
      <c r="A971" t="s">
        <v>553</v>
      </c>
      <c r="B971" s="22">
        <v>349</v>
      </c>
      <c r="C971" s="19">
        <v>284</v>
      </c>
    </row>
    <row r="972" spans="1:3" x14ac:dyDescent="0.3">
      <c r="A972" t="s">
        <v>1188</v>
      </c>
      <c r="B972" s="22">
        <v>349</v>
      </c>
      <c r="C972" s="19">
        <v>214</v>
      </c>
    </row>
    <row r="973" spans="1:3" x14ac:dyDescent="0.3">
      <c r="A973" t="s">
        <v>4959</v>
      </c>
      <c r="B973" s="22">
        <v>979</v>
      </c>
      <c r="C973" s="19">
        <v>157</v>
      </c>
    </row>
    <row r="974" spans="1:3" x14ac:dyDescent="0.3">
      <c r="A974" t="s">
        <v>1521</v>
      </c>
      <c r="B974" s="22">
        <v>4598</v>
      </c>
      <c r="C974" s="19">
        <v>139241</v>
      </c>
    </row>
    <row r="975" spans="1:3" x14ac:dyDescent="0.3">
      <c r="A975" t="s">
        <v>1592</v>
      </c>
      <c r="B975" s="22">
        <v>599</v>
      </c>
      <c r="C975" s="19">
        <v>140036</v>
      </c>
    </row>
    <row r="976" spans="1:3" x14ac:dyDescent="0.3">
      <c r="A976" t="s">
        <v>1530</v>
      </c>
      <c r="B976" s="22">
        <v>2208</v>
      </c>
      <c r="C976" s="19">
        <v>280071</v>
      </c>
    </row>
    <row r="977" spans="1:3" x14ac:dyDescent="0.3">
      <c r="A977" t="s">
        <v>4393</v>
      </c>
      <c r="B977" s="22">
        <v>1999</v>
      </c>
      <c r="C977" s="19">
        <v>1353</v>
      </c>
    </row>
    <row r="978" spans="1:3" x14ac:dyDescent="0.3">
      <c r="A978" t="s">
        <v>4144</v>
      </c>
      <c r="B978" s="22">
        <v>453</v>
      </c>
      <c r="C978" s="19">
        <v>610</v>
      </c>
    </row>
    <row r="979" spans="1:3" x14ac:dyDescent="0.3">
      <c r="A979" t="s">
        <v>2024</v>
      </c>
      <c r="B979" s="22">
        <v>474</v>
      </c>
      <c r="C979" s="19">
        <v>1454</v>
      </c>
    </row>
    <row r="980" spans="1:3" x14ac:dyDescent="0.3">
      <c r="A980" t="s">
        <v>2898</v>
      </c>
      <c r="B980" s="22">
        <v>499</v>
      </c>
      <c r="C980" s="19">
        <v>1030</v>
      </c>
    </row>
    <row r="981" spans="1:3" x14ac:dyDescent="0.3">
      <c r="A981" t="s">
        <v>1662</v>
      </c>
      <c r="B981" s="22">
        <v>999</v>
      </c>
      <c r="C981" s="19">
        <v>7222</v>
      </c>
    </row>
    <row r="982" spans="1:3" x14ac:dyDescent="0.3">
      <c r="A982" t="s">
        <v>4681</v>
      </c>
      <c r="B982" s="22">
        <v>5499</v>
      </c>
      <c r="C982" s="19">
        <v>959</v>
      </c>
    </row>
    <row r="983" spans="1:3" x14ac:dyDescent="0.3">
      <c r="A983" t="s">
        <v>2088</v>
      </c>
      <c r="B983" s="22">
        <v>1499</v>
      </c>
      <c r="C983" s="19">
        <v>136954</v>
      </c>
    </row>
    <row r="984" spans="1:3" x14ac:dyDescent="0.3">
      <c r="A984" t="s">
        <v>2769</v>
      </c>
      <c r="B984" s="22">
        <v>89</v>
      </c>
      <c r="C984" s="19">
        <v>241</v>
      </c>
    </row>
    <row r="985" spans="1:3" x14ac:dyDescent="0.3">
      <c r="A985" t="s">
        <v>4200</v>
      </c>
      <c r="B985" s="22">
        <v>2089</v>
      </c>
      <c r="C985" s="19">
        <v>11199</v>
      </c>
    </row>
    <row r="986" spans="1:3" x14ac:dyDescent="0.3">
      <c r="A986" t="s">
        <v>3069</v>
      </c>
      <c r="B986" s="22">
        <v>2499</v>
      </c>
      <c r="C986" s="19">
        <v>5852</v>
      </c>
    </row>
    <row r="987" spans="1:3" x14ac:dyDescent="0.3">
      <c r="A987" t="s">
        <v>3090</v>
      </c>
      <c r="B987" s="22">
        <v>1099</v>
      </c>
      <c r="C987" s="19">
        <v>12966</v>
      </c>
    </row>
    <row r="988" spans="1:3" x14ac:dyDescent="0.3">
      <c r="A988" t="s">
        <v>5394</v>
      </c>
      <c r="B988" s="22">
        <v>1149</v>
      </c>
      <c r="C988" s="19">
        <v>24</v>
      </c>
    </row>
    <row r="989" spans="1:3" x14ac:dyDescent="0.3">
      <c r="A989" t="s">
        <v>118</v>
      </c>
      <c r="B989" s="22">
        <v>177</v>
      </c>
      <c r="C989" s="19">
        <v>28132</v>
      </c>
    </row>
    <row r="990" spans="1:3" x14ac:dyDescent="0.3">
      <c r="A990" t="s">
        <v>214</v>
      </c>
      <c r="B990" s="22">
        <v>59</v>
      </c>
      <c r="C990" s="19">
        <v>9378</v>
      </c>
    </row>
    <row r="991" spans="1:3" x14ac:dyDescent="0.3">
      <c r="A991" t="s">
        <v>370</v>
      </c>
      <c r="B991" s="22">
        <v>139</v>
      </c>
      <c r="C991" s="19">
        <v>9378</v>
      </c>
    </row>
    <row r="992" spans="1:3" x14ac:dyDescent="0.3">
      <c r="A992" t="s">
        <v>1868</v>
      </c>
      <c r="B992" s="22">
        <v>249</v>
      </c>
      <c r="C992" s="19">
        <v>2147</v>
      </c>
    </row>
    <row r="993" spans="1:3" x14ac:dyDescent="0.3">
      <c r="A993" t="s">
        <v>1779</v>
      </c>
      <c r="B993" s="22">
        <v>139</v>
      </c>
      <c r="C993" s="19">
        <v>9377</v>
      </c>
    </row>
    <row r="994" spans="1:3" x14ac:dyDescent="0.3">
      <c r="A994" t="s">
        <v>3865</v>
      </c>
      <c r="B994" s="22">
        <v>1099</v>
      </c>
      <c r="C994" s="19">
        <v>604</v>
      </c>
    </row>
    <row r="995" spans="1:3" x14ac:dyDescent="0.3">
      <c r="A995" t="s">
        <v>967</v>
      </c>
      <c r="B995" s="22">
        <v>32990</v>
      </c>
      <c r="C995" s="19">
        <v>567</v>
      </c>
    </row>
    <row r="996" spans="1:3" x14ac:dyDescent="0.3">
      <c r="A996" t="s">
        <v>3108</v>
      </c>
      <c r="B996" s="22">
        <v>1999</v>
      </c>
      <c r="C996" s="19">
        <v>1880</v>
      </c>
    </row>
    <row r="997" spans="1:3" x14ac:dyDescent="0.3">
      <c r="A997" t="s">
        <v>1230</v>
      </c>
      <c r="B997" s="22">
        <v>10990</v>
      </c>
      <c r="C997" s="19">
        <v>129</v>
      </c>
    </row>
    <row r="998" spans="1:3" x14ac:dyDescent="0.3">
      <c r="A998" t="s">
        <v>5290</v>
      </c>
      <c r="B998" s="22">
        <v>445</v>
      </c>
      <c r="C998" s="19">
        <v>229</v>
      </c>
    </row>
    <row r="999" spans="1:3" x14ac:dyDescent="0.3">
      <c r="A999" t="s">
        <v>2278</v>
      </c>
      <c r="B999" s="22">
        <v>1199</v>
      </c>
      <c r="C999" s="19">
        <v>14961</v>
      </c>
    </row>
    <row r="1000" spans="1:3" x14ac:dyDescent="0.3">
      <c r="A1000" t="s">
        <v>5015</v>
      </c>
      <c r="B1000" s="22">
        <v>42990</v>
      </c>
      <c r="C1000" s="19">
        <v>3231</v>
      </c>
    </row>
    <row r="1001" spans="1:3" x14ac:dyDescent="0.3">
      <c r="A1001" t="s">
        <v>4116</v>
      </c>
      <c r="B1001" s="22">
        <v>1999</v>
      </c>
      <c r="C1001" s="19">
        <v>1034</v>
      </c>
    </row>
    <row r="1002" spans="1:3" x14ac:dyDescent="0.3">
      <c r="A1002" t="s">
        <v>2048</v>
      </c>
      <c r="B1002" s="22">
        <v>1999</v>
      </c>
      <c r="C1002" s="19">
        <v>30254</v>
      </c>
    </row>
    <row r="1003" spans="1:3" x14ac:dyDescent="0.3">
      <c r="A1003" t="s">
        <v>1424</v>
      </c>
      <c r="B1003" s="22">
        <v>3198</v>
      </c>
      <c r="C1003" s="19">
        <v>60508</v>
      </c>
    </row>
    <row r="1004" spans="1:3" x14ac:dyDescent="0.3">
      <c r="A1004" t="s">
        <v>2044</v>
      </c>
      <c r="B1004" s="22">
        <v>8499</v>
      </c>
      <c r="C1004" s="19">
        <v>276</v>
      </c>
    </row>
    <row r="1005" spans="1:3" x14ac:dyDescent="0.3">
      <c r="A1005" t="s">
        <v>1965</v>
      </c>
      <c r="B1005" s="22">
        <v>7998</v>
      </c>
      <c r="C1005" s="19">
        <v>125</v>
      </c>
    </row>
    <row r="1006" spans="1:3" x14ac:dyDescent="0.3">
      <c r="A1006" t="s">
        <v>5233</v>
      </c>
      <c r="B1006" s="22">
        <v>3290</v>
      </c>
      <c r="C1006" s="19">
        <v>168</v>
      </c>
    </row>
    <row r="1007" spans="1:3" x14ac:dyDescent="0.3">
      <c r="A1007" t="s">
        <v>2547</v>
      </c>
      <c r="B1007" s="22">
        <v>2499</v>
      </c>
      <c r="C1007" s="19">
        <v>7571</v>
      </c>
    </row>
    <row r="1008" spans="1:3" x14ac:dyDescent="0.3">
      <c r="A1008" t="s">
        <v>4767</v>
      </c>
      <c r="B1008" s="22">
        <v>998</v>
      </c>
      <c r="C1008" s="19">
        <v>9</v>
      </c>
    </row>
    <row r="1009" spans="1:3" x14ac:dyDescent="0.3">
      <c r="A1009" t="s">
        <v>3131</v>
      </c>
      <c r="B1009" s="22">
        <v>1890</v>
      </c>
      <c r="C1009" s="19">
        <v>10976</v>
      </c>
    </row>
    <row r="1010" spans="1:3" x14ac:dyDescent="0.3">
      <c r="A1010" t="s">
        <v>2760</v>
      </c>
      <c r="B1010" s="22">
        <v>235</v>
      </c>
      <c r="C1010" s="19">
        <v>1173</v>
      </c>
    </row>
    <row r="1011" spans="1:3" x14ac:dyDescent="0.3">
      <c r="A1011" t="s">
        <v>1630</v>
      </c>
      <c r="B1011" s="22">
        <v>489</v>
      </c>
      <c r="C1011" s="19">
        <v>3626</v>
      </c>
    </row>
    <row r="1012" spans="1:3" x14ac:dyDescent="0.3">
      <c r="A1012" t="s">
        <v>1269</v>
      </c>
      <c r="B1012" s="22">
        <v>1369</v>
      </c>
      <c r="C1012" s="19">
        <v>227</v>
      </c>
    </row>
    <row r="1013" spans="1:3" x14ac:dyDescent="0.3">
      <c r="A1013" t="s">
        <v>4917</v>
      </c>
      <c r="B1013" s="22">
        <v>2575</v>
      </c>
      <c r="C1013" s="19">
        <v>611</v>
      </c>
    </row>
    <row r="1014" spans="1:3" x14ac:dyDescent="0.3">
      <c r="A1014" t="s">
        <v>2431</v>
      </c>
      <c r="B1014" s="22">
        <v>1598</v>
      </c>
      <c r="C1014" s="19">
        <v>11015</v>
      </c>
    </row>
    <row r="1015" spans="1:3" x14ac:dyDescent="0.3">
      <c r="A1015" t="s">
        <v>1222</v>
      </c>
      <c r="B1015" s="22">
        <v>26999</v>
      </c>
      <c r="C1015" s="19">
        <v>1510</v>
      </c>
    </row>
    <row r="1016" spans="1:3" x14ac:dyDescent="0.3">
      <c r="A1016" t="s">
        <v>1795</v>
      </c>
      <c r="B1016" s="22">
        <v>1999</v>
      </c>
      <c r="C1016" s="19">
        <v>7571</v>
      </c>
    </row>
    <row r="1017" spans="1:3" x14ac:dyDescent="0.3">
      <c r="A1017" t="s">
        <v>1513</v>
      </c>
      <c r="B1017" s="22">
        <v>1999</v>
      </c>
      <c r="C1017" s="19">
        <v>30254</v>
      </c>
    </row>
    <row r="1018" spans="1:3" x14ac:dyDescent="0.3">
      <c r="A1018" t="s">
        <v>712</v>
      </c>
      <c r="B1018" s="22">
        <v>249</v>
      </c>
      <c r="C1018" s="19">
        <v>6558</v>
      </c>
    </row>
    <row r="1019" spans="1:3" x14ac:dyDescent="0.3">
      <c r="A1019" t="s">
        <v>1133</v>
      </c>
      <c r="B1019" s="22">
        <v>417.44</v>
      </c>
      <c r="C1019" s="19">
        <v>523</v>
      </c>
    </row>
    <row r="1020" spans="1:3" x14ac:dyDescent="0.3">
      <c r="A1020" t="s">
        <v>3517</v>
      </c>
      <c r="B1020" s="22">
        <v>399</v>
      </c>
      <c r="C1020" s="19">
        <v>691</v>
      </c>
    </row>
    <row r="1021" spans="1:3" x14ac:dyDescent="0.3">
      <c r="A1021" t="s">
        <v>407</v>
      </c>
      <c r="B1021" s="22">
        <v>24999</v>
      </c>
      <c r="C1021" s="19">
        <v>34899</v>
      </c>
    </row>
    <row r="1022" spans="1:3" x14ac:dyDescent="0.3">
      <c r="A1022" t="s">
        <v>266</v>
      </c>
      <c r="B1022" s="22">
        <v>15999</v>
      </c>
      <c r="C1022" s="19">
        <v>34899</v>
      </c>
    </row>
    <row r="1023" spans="1:3" x14ac:dyDescent="0.3">
      <c r="A1023" t="s">
        <v>302</v>
      </c>
      <c r="B1023" s="22">
        <v>526</v>
      </c>
      <c r="C1023" s="19">
        <v>900</v>
      </c>
    </row>
    <row r="1024" spans="1:3" x14ac:dyDescent="0.3">
      <c r="A1024" t="s">
        <v>927</v>
      </c>
      <c r="B1024" s="22">
        <v>249</v>
      </c>
      <c r="C1024" s="19">
        <v>1508</v>
      </c>
    </row>
    <row r="1025" spans="1:3" x14ac:dyDescent="0.3">
      <c r="A1025" t="s">
        <v>463</v>
      </c>
      <c r="B1025" s="22">
        <v>399</v>
      </c>
      <c r="C1025" s="19">
        <v>2806</v>
      </c>
    </row>
    <row r="1026" spans="1:3" x14ac:dyDescent="0.3">
      <c r="A1026" t="s">
        <v>564</v>
      </c>
      <c r="B1026" s="22">
        <v>399</v>
      </c>
      <c r="C1026" s="19">
        <v>2806</v>
      </c>
    </row>
    <row r="1027" spans="1:3" x14ac:dyDescent="0.3">
      <c r="A1027" t="s">
        <v>1616</v>
      </c>
      <c r="B1027" s="22">
        <v>12999</v>
      </c>
      <c r="C1027" s="19">
        <v>50772</v>
      </c>
    </row>
    <row r="1028" spans="1:3" x14ac:dyDescent="0.3">
      <c r="A1028" t="s">
        <v>1998</v>
      </c>
      <c r="B1028" s="22">
        <v>12999</v>
      </c>
      <c r="C1028" s="19">
        <v>50772</v>
      </c>
    </row>
    <row r="1029" spans="1:3" x14ac:dyDescent="0.3">
      <c r="A1029" t="s">
        <v>1844</v>
      </c>
      <c r="B1029" s="22">
        <v>12999</v>
      </c>
      <c r="C1029" s="19">
        <v>50772</v>
      </c>
    </row>
    <row r="1030" spans="1:3" x14ac:dyDescent="0.3">
      <c r="A1030" t="s">
        <v>1827</v>
      </c>
      <c r="B1030" s="22">
        <v>12999</v>
      </c>
      <c r="C1030" s="19">
        <v>50772</v>
      </c>
    </row>
    <row r="1031" spans="1:3" x14ac:dyDescent="0.3">
      <c r="A1031" t="s">
        <v>5054</v>
      </c>
      <c r="B1031" s="22">
        <v>1090</v>
      </c>
      <c r="C1031" s="19">
        <v>57</v>
      </c>
    </row>
    <row r="1032" spans="1:3" x14ac:dyDescent="0.3">
      <c r="A1032" t="s">
        <v>4346</v>
      </c>
      <c r="B1032" s="22">
        <v>1484</v>
      </c>
      <c r="C1032" s="19">
        <v>1067</v>
      </c>
    </row>
    <row r="1033" spans="1:3" x14ac:dyDescent="0.3">
      <c r="A1033" t="s">
        <v>2832</v>
      </c>
      <c r="B1033" s="22">
        <v>69</v>
      </c>
      <c r="C1033" s="19">
        <v>255</v>
      </c>
    </row>
    <row r="1034" spans="1:3" x14ac:dyDescent="0.3">
      <c r="A1034" t="s">
        <v>1977</v>
      </c>
      <c r="B1034" s="22">
        <v>499</v>
      </c>
      <c r="C1034" s="19">
        <v>412</v>
      </c>
    </row>
    <row r="1035" spans="1:3" x14ac:dyDescent="0.3">
      <c r="A1035" t="s">
        <v>331</v>
      </c>
      <c r="B1035" s="22">
        <v>26999</v>
      </c>
      <c r="C1035" s="19">
        <v>45238</v>
      </c>
    </row>
    <row r="1036" spans="1:3" x14ac:dyDescent="0.3">
      <c r="A1036" t="s">
        <v>2945</v>
      </c>
      <c r="B1036" s="22">
        <v>1999</v>
      </c>
      <c r="C1036" s="19">
        <v>31305</v>
      </c>
    </row>
    <row r="1037" spans="1:3" x14ac:dyDescent="0.3">
      <c r="A1037" t="s">
        <v>1487</v>
      </c>
      <c r="B1037" s="22">
        <v>12999</v>
      </c>
      <c r="C1037" s="19">
        <v>13246</v>
      </c>
    </row>
    <row r="1038" spans="1:3" x14ac:dyDescent="0.3">
      <c r="A1038" t="s">
        <v>1032</v>
      </c>
      <c r="B1038" s="22">
        <v>499</v>
      </c>
      <c r="C1038" s="19">
        <v>185</v>
      </c>
    </row>
    <row r="1039" spans="1:3" x14ac:dyDescent="0.3">
      <c r="A1039" t="s">
        <v>1319</v>
      </c>
      <c r="B1039" s="22">
        <v>46999</v>
      </c>
      <c r="C1039" s="19">
        <v>21252</v>
      </c>
    </row>
    <row r="1040" spans="1:3" x14ac:dyDescent="0.3">
      <c r="A1040" t="s">
        <v>338</v>
      </c>
      <c r="B1040" s="22">
        <v>798</v>
      </c>
      <c r="C1040" s="19">
        <v>3560</v>
      </c>
    </row>
    <row r="1041" spans="1:3" x14ac:dyDescent="0.3">
      <c r="A1041" t="s">
        <v>495</v>
      </c>
      <c r="B1041" s="22">
        <v>399</v>
      </c>
      <c r="C1041" s="19">
        <v>1780</v>
      </c>
    </row>
    <row r="1042" spans="1:3" x14ac:dyDescent="0.3">
      <c r="A1042" t="s">
        <v>184</v>
      </c>
      <c r="B1042" s="22">
        <v>398</v>
      </c>
      <c r="C1042" s="19">
        <v>1151</v>
      </c>
    </row>
    <row r="1043" spans="1:3" x14ac:dyDescent="0.3">
      <c r="A1043" t="s">
        <v>1249</v>
      </c>
      <c r="B1043" s="22">
        <v>129</v>
      </c>
      <c r="C1043" s="19">
        <v>265</v>
      </c>
    </row>
    <row r="1044" spans="1:3" x14ac:dyDescent="0.3">
      <c r="A1044" t="s">
        <v>4889</v>
      </c>
      <c r="B1044" s="22">
        <v>1799</v>
      </c>
      <c r="C1044" s="19">
        <v>687</v>
      </c>
    </row>
    <row r="1045" spans="1:3" x14ac:dyDescent="0.3">
      <c r="A1045" t="s">
        <v>4290</v>
      </c>
      <c r="B1045" s="22">
        <v>298</v>
      </c>
      <c r="C1045" s="19">
        <v>290</v>
      </c>
    </row>
    <row r="1046" spans="1:3" x14ac:dyDescent="0.3">
      <c r="A1046" t="s">
        <v>2985</v>
      </c>
      <c r="B1046" s="22">
        <v>199</v>
      </c>
      <c r="C1046" s="19">
        <v>2492</v>
      </c>
    </row>
    <row r="1047" spans="1:3" x14ac:dyDescent="0.3">
      <c r="A1047" t="s">
        <v>1949</v>
      </c>
      <c r="B1047" s="22">
        <v>199</v>
      </c>
      <c r="C1047" s="19">
        <v>4740</v>
      </c>
    </row>
    <row r="1048" spans="1:3" x14ac:dyDescent="0.3">
      <c r="A1048" t="s">
        <v>4376</v>
      </c>
      <c r="B1048" s="22">
        <v>1449</v>
      </c>
      <c r="C1048" s="19">
        <v>9019</v>
      </c>
    </row>
    <row r="1049" spans="1:3" x14ac:dyDescent="0.3">
      <c r="A1049" t="s">
        <v>4489</v>
      </c>
      <c r="B1049" s="22">
        <v>1547</v>
      </c>
      <c r="C1049" s="19">
        <v>463</v>
      </c>
    </row>
    <row r="1050" spans="1:3" x14ac:dyDescent="0.3">
      <c r="A1050" t="s">
        <v>1642</v>
      </c>
      <c r="B1050" s="22">
        <v>22999</v>
      </c>
      <c r="C1050" s="19">
        <v>25824</v>
      </c>
    </row>
    <row r="1051" spans="1:3" x14ac:dyDescent="0.3">
      <c r="A1051" t="s">
        <v>1620</v>
      </c>
      <c r="B1051" s="22">
        <v>20999</v>
      </c>
      <c r="C1051" s="19">
        <v>25824</v>
      </c>
    </row>
    <row r="1052" spans="1:3" x14ac:dyDescent="0.3">
      <c r="A1052" t="s">
        <v>2028</v>
      </c>
      <c r="B1052" s="22">
        <v>239</v>
      </c>
      <c r="C1052" s="19">
        <v>2147</v>
      </c>
    </row>
    <row r="1053" spans="1:3" x14ac:dyDescent="0.3">
      <c r="A1053" t="s">
        <v>1501</v>
      </c>
      <c r="B1053" s="22">
        <v>19999</v>
      </c>
      <c r="C1053" s="19">
        <v>25824</v>
      </c>
    </row>
    <row r="1054" spans="1:3" x14ac:dyDescent="0.3">
      <c r="A1054" t="s">
        <v>2200</v>
      </c>
      <c r="B1054" s="22">
        <v>1399</v>
      </c>
      <c r="C1054" s="19">
        <v>33717</v>
      </c>
    </row>
    <row r="1055" spans="1:3" x14ac:dyDescent="0.3">
      <c r="A1055" t="s">
        <v>416</v>
      </c>
      <c r="B1055" s="22">
        <v>18990</v>
      </c>
      <c r="C1055" s="19">
        <v>6659</v>
      </c>
    </row>
    <row r="1056" spans="1:3" x14ac:dyDescent="0.3">
      <c r="A1056" t="s">
        <v>3370</v>
      </c>
      <c r="B1056" s="22">
        <v>5998</v>
      </c>
      <c r="C1056" s="19">
        <v>30355</v>
      </c>
    </row>
    <row r="1057" spans="1:3" x14ac:dyDescent="0.3">
      <c r="A1057" t="s">
        <v>3181</v>
      </c>
      <c r="B1057" s="22">
        <v>1709</v>
      </c>
      <c r="C1057" s="19">
        <v>3029</v>
      </c>
    </row>
    <row r="1058" spans="1:3" x14ac:dyDescent="0.3">
      <c r="A1058" t="s">
        <v>1805</v>
      </c>
      <c r="B1058" s="22">
        <v>199</v>
      </c>
      <c r="C1058" s="19">
        <v>3197</v>
      </c>
    </row>
    <row r="1059" spans="1:3" x14ac:dyDescent="0.3">
      <c r="A1059" t="s">
        <v>497</v>
      </c>
      <c r="B1059" s="22">
        <v>399</v>
      </c>
      <c r="C1059" s="19">
        <v>505</v>
      </c>
    </row>
    <row r="1060" spans="1:3" x14ac:dyDescent="0.3">
      <c r="A1060" t="s">
        <v>1447</v>
      </c>
      <c r="B1060" s="22">
        <v>16999</v>
      </c>
      <c r="C1060" s="19">
        <v>22318</v>
      </c>
    </row>
    <row r="1061" spans="1:3" x14ac:dyDescent="0.3">
      <c r="A1061" t="s">
        <v>1432</v>
      </c>
      <c r="B1061" s="22">
        <v>18499</v>
      </c>
      <c r="C1061" s="19">
        <v>22318</v>
      </c>
    </row>
    <row r="1062" spans="1:3" x14ac:dyDescent="0.3">
      <c r="A1062" t="s">
        <v>1164</v>
      </c>
      <c r="B1062" s="22">
        <v>1289</v>
      </c>
      <c r="C1062" s="19">
        <v>73</v>
      </c>
    </row>
    <row r="1063" spans="1:3" x14ac:dyDescent="0.3">
      <c r="A1063" t="s">
        <v>1374</v>
      </c>
      <c r="B1063" s="22">
        <v>2998</v>
      </c>
      <c r="C1063" s="19">
        <v>43593</v>
      </c>
    </row>
    <row r="1064" spans="1:3" x14ac:dyDescent="0.3">
      <c r="A1064" t="s">
        <v>1813</v>
      </c>
      <c r="B1064" s="22">
        <v>1499</v>
      </c>
      <c r="C1064" s="19">
        <v>21796</v>
      </c>
    </row>
    <row r="1065" spans="1:3" x14ac:dyDescent="0.3">
      <c r="A1065" t="s">
        <v>1697</v>
      </c>
      <c r="B1065" s="22">
        <v>1499</v>
      </c>
      <c r="C1065" s="19">
        <v>21796</v>
      </c>
    </row>
    <row r="1066" spans="1:3" x14ac:dyDescent="0.3">
      <c r="A1066" t="s">
        <v>1586</v>
      </c>
      <c r="B1066" s="22">
        <v>1299</v>
      </c>
      <c r="C1066" s="19">
        <v>128311</v>
      </c>
    </row>
    <row r="1067" spans="1:3" x14ac:dyDescent="0.3">
      <c r="A1067" t="s">
        <v>1369</v>
      </c>
      <c r="B1067" s="22">
        <v>1299</v>
      </c>
      <c r="C1067" s="19">
        <v>128311</v>
      </c>
    </row>
    <row r="1068" spans="1:3" x14ac:dyDescent="0.3">
      <c r="A1068" t="s">
        <v>2993</v>
      </c>
      <c r="B1068" s="22">
        <v>469</v>
      </c>
      <c r="C1068" s="19">
        <v>352</v>
      </c>
    </row>
    <row r="1069" spans="1:3" x14ac:dyDescent="0.3">
      <c r="A1069" t="s">
        <v>388</v>
      </c>
      <c r="B1069" s="22">
        <v>29999</v>
      </c>
      <c r="C1069" s="19">
        <v>7298</v>
      </c>
    </row>
    <row r="1070" spans="1:3" x14ac:dyDescent="0.3">
      <c r="A1070" t="s">
        <v>2053</v>
      </c>
      <c r="B1070" s="22">
        <v>219</v>
      </c>
      <c r="C1070" s="19">
        <v>14</v>
      </c>
    </row>
    <row r="1071" spans="1:3" x14ac:dyDescent="0.3">
      <c r="A1071" t="s">
        <v>4582</v>
      </c>
      <c r="B1071" s="22">
        <v>1349</v>
      </c>
      <c r="C1071" s="19">
        <v>638</v>
      </c>
    </row>
    <row r="1072" spans="1:3" x14ac:dyDescent="0.3">
      <c r="A1072" t="s">
        <v>1119</v>
      </c>
      <c r="B1072" s="22">
        <v>119</v>
      </c>
      <c r="C1072" s="19">
        <v>51</v>
      </c>
    </row>
    <row r="1073" spans="1:3" x14ac:dyDescent="0.3">
      <c r="A1073" t="s">
        <v>3982</v>
      </c>
      <c r="B1073" s="22">
        <v>4789</v>
      </c>
      <c r="C1073" s="19">
        <v>1017</v>
      </c>
    </row>
    <row r="1074" spans="1:3" x14ac:dyDescent="0.3">
      <c r="A1074" t="s">
        <v>4845</v>
      </c>
      <c r="B1074" s="22">
        <v>2399</v>
      </c>
      <c r="C1074" s="19">
        <v>397</v>
      </c>
    </row>
    <row r="1075" spans="1:3" x14ac:dyDescent="0.3">
      <c r="A1075" t="s">
        <v>5028</v>
      </c>
      <c r="B1075" s="22">
        <v>697</v>
      </c>
      <c r="C1075" s="19">
        <v>144</v>
      </c>
    </row>
    <row r="1076" spans="1:3" x14ac:dyDescent="0.3">
      <c r="A1076" t="s">
        <v>412</v>
      </c>
      <c r="B1076" s="22">
        <v>199</v>
      </c>
      <c r="C1076" s="19">
        <v>425</v>
      </c>
    </row>
    <row r="1077" spans="1:3" x14ac:dyDescent="0.3">
      <c r="A1077" t="s">
        <v>1884</v>
      </c>
      <c r="B1077" s="22">
        <v>99</v>
      </c>
      <c r="C1077" s="19">
        <v>2451</v>
      </c>
    </row>
    <row r="1078" spans="1:3" x14ac:dyDescent="0.3">
      <c r="A1078" t="s">
        <v>140</v>
      </c>
      <c r="B1078" s="22">
        <v>2910</v>
      </c>
      <c r="C1078" s="19">
        <v>552</v>
      </c>
    </row>
    <row r="1079" spans="1:3" x14ac:dyDescent="0.3">
      <c r="A1079" t="s">
        <v>5160</v>
      </c>
      <c r="B1079" s="22">
        <v>759</v>
      </c>
      <c r="C1079" s="19">
        <v>532</v>
      </c>
    </row>
    <row r="1080" spans="1:3" x14ac:dyDescent="0.3">
      <c r="A1080" t="s">
        <v>5323</v>
      </c>
      <c r="B1080" s="22">
        <v>1799</v>
      </c>
      <c r="C1080" s="19">
        <v>771</v>
      </c>
    </row>
    <row r="1081" spans="1:3" x14ac:dyDescent="0.3">
      <c r="A1081" t="s">
        <v>4176</v>
      </c>
      <c r="B1081" s="22">
        <v>2599</v>
      </c>
      <c r="C1081" s="19">
        <v>14947</v>
      </c>
    </row>
    <row r="1082" spans="1:3" x14ac:dyDescent="0.3">
      <c r="A1082" t="s">
        <v>1024</v>
      </c>
      <c r="B1082" s="22">
        <v>77990</v>
      </c>
      <c r="C1082" s="19">
        <v>5935</v>
      </c>
    </row>
    <row r="1083" spans="1:3" x14ac:dyDescent="0.3">
      <c r="A1083" t="s">
        <v>1573</v>
      </c>
      <c r="B1083" s="22">
        <v>34999</v>
      </c>
      <c r="C1083" s="19">
        <v>11029</v>
      </c>
    </row>
    <row r="1084" spans="1:3" x14ac:dyDescent="0.3">
      <c r="A1084" t="s">
        <v>549</v>
      </c>
      <c r="B1084" s="22">
        <v>9999</v>
      </c>
      <c r="C1084" s="19">
        <v>1269</v>
      </c>
    </row>
    <row r="1085" spans="1:3" x14ac:dyDescent="0.3">
      <c r="A1085" t="s">
        <v>3733</v>
      </c>
      <c r="B1085" s="22">
        <v>1299</v>
      </c>
      <c r="C1085" s="19">
        <v>44050</v>
      </c>
    </row>
    <row r="1086" spans="1:3" x14ac:dyDescent="0.3">
      <c r="A1086" t="s">
        <v>4672</v>
      </c>
      <c r="B1086" s="22">
        <v>229</v>
      </c>
      <c r="C1086" s="19">
        <v>185</v>
      </c>
    </row>
    <row r="1087" spans="1:3" x14ac:dyDescent="0.3">
      <c r="A1087" t="s">
        <v>3056</v>
      </c>
      <c r="B1087" s="22">
        <v>1599</v>
      </c>
      <c r="C1087" s="19">
        <v>676</v>
      </c>
    </row>
    <row r="1088" spans="1:3" x14ac:dyDescent="0.3">
      <c r="A1088" t="s">
        <v>572</v>
      </c>
      <c r="B1088" s="22">
        <v>179</v>
      </c>
      <c r="C1088" s="19">
        <v>81</v>
      </c>
    </row>
    <row r="1089" spans="1:3" x14ac:dyDescent="0.3">
      <c r="A1089" t="s">
        <v>3078</v>
      </c>
      <c r="B1089" s="22">
        <v>939</v>
      </c>
      <c r="C1089" s="19">
        <v>205052</v>
      </c>
    </row>
    <row r="1090" spans="1:3" x14ac:dyDescent="0.3">
      <c r="A1090" t="s">
        <v>4188</v>
      </c>
      <c r="B1090" s="22">
        <v>179</v>
      </c>
      <c r="C1090" s="19">
        <v>132</v>
      </c>
    </row>
    <row r="1091" spans="1:3" x14ac:dyDescent="0.3">
      <c r="A1091" t="s">
        <v>1461</v>
      </c>
      <c r="B1091" s="22">
        <v>8999</v>
      </c>
      <c r="C1091" s="19">
        <v>12796</v>
      </c>
    </row>
    <row r="1092" spans="1:3" x14ac:dyDescent="0.3">
      <c r="A1092" t="s">
        <v>1481</v>
      </c>
      <c r="B1092" s="22">
        <v>8999</v>
      </c>
      <c r="C1092" s="19">
        <v>12796</v>
      </c>
    </row>
    <row r="1093" spans="1:3" x14ac:dyDescent="0.3">
      <c r="A1093" t="s">
        <v>1391</v>
      </c>
      <c r="B1093" s="22">
        <v>8999</v>
      </c>
      <c r="C1093" s="19">
        <v>12796</v>
      </c>
    </row>
    <row r="1094" spans="1:3" x14ac:dyDescent="0.3">
      <c r="A1094" t="s">
        <v>1606</v>
      </c>
      <c r="B1094" s="22">
        <v>649</v>
      </c>
      <c r="C1094" s="19">
        <v>1315</v>
      </c>
    </row>
    <row r="1095" spans="1:3" x14ac:dyDescent="0.3">
      <c r="A1095" t="s">
        <v>5140</v>
      </c>
      <c r="B1095" s="22">
        <v>3685</v>
      </c>
      <c r="C1095" s="19">
        <v>290</v>
      </c>
    </row>
    <row r="1096" spans="1:3" x14ac:dyDescent="0.3">
      <c r="A1096" t="s">
        <v>656</v>
      </c>
      <c r="B1096" s="22">
        <v>399</v>
      </c>
      <c r="C1096" s="19">
        <v>12</v>
      </c>
    </row>
    <row r="1097" spans="1:3" x14ac:dyDescent="0.3">
      <c r="A1097" t="s">
        <v>1953</v>
      </c>
      <c r="B1097" s="22">
        <v>23999</v>
      </c>
      <c r="C1097" s="19">
        <v>8866</v>
      </c>
    </row>
    <row r="1098" spans="1:3" x14ac:dyDescent="0.3">
      <c r="A1098" t="s">
        <v>4731</v>
      </c>
      <c r="B1098" s="22">
        <v>2092</v>
      </c>
      <c r="C1098" s="19">
        <v>562</v>
      </c>
    </row>
    <row r="1099" spans="1:3" x14ac:dyDescent="0.3">
      <c r="A1099" t="s">
        <v>5164</v>
      </c>
      <c r="B1099" s="22">
        <v>2669</v>
      </c>
      <c r="C1099" s="19">
        <v>260</v>
      </c>
    </row>
    <row r="1100" spans="1:3" x14ac:dyDescent="0.3">
      <c r="A1100" t="s">
        <v>2409</v>
      </c>
      <c r="B1100" s="22">
        <v>449</v>
      </c>
      <c r="C1100" s="19">
        <v>2102</v>
      </c>
    </row>
    <row r="1101" spans="1:3" x14ac:dyDescent="0.3">
      <c r="A1101" t="s">
        <v>3476</v>
      </c>
      <c r="B1101" s="22">
        <v>26999</v>
      </c>
      <c r="C1101" s="19">
        <v>2886</v>
      </c>
    </row>
    <row r="1102" spans="1:3" x14ac:dyDescent="0.3">
      <c r="A1102" t="s">
        <v>2730</v>
      </c>
      <c r="B1102" s="22">
        <v>99</v>
      </c>
      <c r="C1102" s="19">
        <v>2451</v>
      </c>
    </row>
    <row r="1103" spans="1:3" x14ac:dyDescent="0.3">
      <c r="A1103" t="s">
        <v>4983</v>
      </c>
      <c r="B1103" s="22">
        <v>2033</v>
      </c>
      <c r="C1103" s="19">
        <v>422</v>
      </c>
    </row>
    <row r="1104" spans="1:3" x14ac:dyDescent="0.3">
      <c r="A1104" t="s">
        <v>3793</v>
      </c>
      <c r="B1104" s="22">
        <v>809</v>
      </c>
      <c r="C1104" s="19">
        <v>976</v>
      </c>
    </row>
    <row r="1105" spans="1:3" x14ac:dyDescent="0.3">
      <c r="A1105" t="s">
        <v>2483</v>
      </c>
      <c r="B1105" s="22">
        <v>1299</v>
      </c>
      <c r="C1105" s="19">
        <v>12452</v>
      </c>
    </row>
    <row r="1106" spans="1:3" x14ac:dyDescent="0.3">
      <c r="A1106" t="s">
        <v>1658</v>
      </c>
      <c r="B1106" s="22">
        <v>1324</v>
      </c>
      <c r="C1106" s="19">
        <v>128311</v>
      </c>
    </row>
    <row r="1107" spans="1:3" x14ac:dyDescent="0.3">
      <c r="A1107" t="s">
        <v>1677</v>
      </c>
      <c r="B1107" s="22">
        <v>1324</v>
      </c>
      <c r="C1107" s="19">
        <v>128311</v>
      </c>
    </row>
    <row r="1108" spans="1:3" x14ac:dyDescent="0.3">
      <c r="A1108" t="s">
        <v>1257</v>
      </c>
      <c r="B1108" s="22">
        <v>246</v>
      </c>
      <c r="C1108" s="19">
        <v>143</v>
      </c>
    </row>
    <row r="1109" spans="1:3" x14ac:dyDescent="0.3">
      <c r="A1109" t="s">
        <v>491</v>
      </c>
      <c r="B1109" s="22">
        <v>15990</v>
      </c>
      <c r="C1109" s="19">
        <v>1035</v>
      </c>
    </row>
    <row r="1110" spans="1:3" x14ac:dyDescent="0.3">
      <c r="A1110" t="s">
        <v>3140</v>
      </c>
      <c r="B1110" s="22">
        <v>1599</v>
      </c>
      <c r="C1110" s="19">
        <v>2272</v>
      </c>
    </row>
    <row r="1111" spans="1:3" x14ac:dyDescent="0.3">
      <c r="A1111" t="s">
        <v>4569</v>
      </c>
      <c r="B1111" s="22">
        <v>9199</v>
      </c>
      <c r="C1111" s="19">
        <v>16020</v>
      </c>
    </row>
    <row r="1112" spans="1:3" x14ac:dyDescent="0.3">
      <c r="A1112" t="s">
        <v>998</v>
      </c>
      <c r="B1112" s="22">
        <v>179</v>
      </c>
      <c r="C1112" s="19">
        <v>1423</v>
      </c>
    </row>
    <row r="1113" spans="1:3" x14ac:dyDescent="0.3">
      <c r="A1113" t="s">
        <v>348</v>
      </c>
      <c r="B1113" s="22">
        <v>537</v>
      </c>
      <c r="C1113" s="19">
        <v>4269</v>
      </c>
    </row>
    <row r="1114" spans="1:3" x14ac:dyDescent="0.3">
      <c r="A1114" t="s">
        <v>723</v>
      </c>
      <c r="B1114" s="22">
        <v>149</v>
      </c>
      <c r="C1114" s="19">
        <v>1423</v>
      </c>
    </row>
    <row r="1115" spans="1:3" x14ac:dyDescent="0.3">
      <c r="A1115" t="s">
        <v>1774</v>
      </c>
      <c r="B1115" s="22">
        <v>2199</v>
      </c>
      <c r="C1115" s="19">
        <v>29472</v>
      </c>
    </row>
    <row r="1116" spans="1:3" x14ac:dyDescent="0.3">
      <c r="A1116" t="s">
        <v>2014</v>
      </c>
      <c r="B1116" s="22">
        <v>1499</v>
      </c>
      <c r="C1116" s="19">
        <v>22638</v>
      </c>
    </row>
    <row r="1117" spans="1:3" x14ac:dyDescent="0.3">
      <c r="A1117" t="s">
        <v>1866</v>
      </c>
      <c r="B1117" s="22">
        <v>1499</v>
      </c>
      <c r="C1117" s="19">
        <v>22638</v>
      </c>
    </row>
    <row r="1118" spans="1:3" x14ac:dyDescent="0.3">
      <c r="A1118" t="s">
        <v>1443</v>
      </c>
      <c r="B1118" s="22">
        <v>4398</v>
      </c>
      <c r="C1118" s="19">
        <v>58949</v>
      </c>
    </row>
    <row r="1119" spans="1:3" x14ac:dyDescent="0.3">
      <c r="A1119" t="s">
        <v>1428</v>
      </c>
      <c r="B1119" s="22">
        <v>2998</v>
      </c>
      <c r="C1119" s="19">
        <v>45274</v>
      </c>
    </row>
    <row r="1120" spans="1:3" x14ac:dyDescent="0.3">
      <c r="A1120" t="s">
        <v>3082</v>
      </c>
      <c r="B1120" s="22">
        <v>2499</v>
      </c>
      <c r="C1120" s="19">
        <v>9090</v>
      </c>
    </row>
    <row r="1121" spans="1:3" x14ac:dyDescent="0.3">
      <c r="A1121" t="s">
        <v>2597</v>
      </c>
      <c r="B1121" s="22">
        <v>599</v>
      </c>
      <c r="C1121" s="19">
        <v>1087</v>
      </c>
    </row>
    <row r="1122" spans="1:3" x14ac:dyDescent="0.3">
      <c r="A1122" t="s">
        <v>1775</v>
      </c>
      <c r="B1122" s="22">
        <v>190</v>
      </c>
      <c r="C1122" s="19">
        <v>3898</v>
      </c>
    </row>
    <row r="1123" spans="1:3" x14ac:dyDescent="0.3">
      <c r="A1123" t="s">
        <v>3012</v>
      </c>
      <c r="B1123" s="22">
        <v>269</v>
      </c>
      <c r="C1123" s="19">
        <v>93</v>
      </c>
    </row>
    <row r="1124" spans="1:3" x14ac:dyDescent="0.3">
      <c r="A1124" t="s">
        <v>5136</v>
      </c>
      <c r="B1124" s="22">
        <v>2199</v>
      </c>
      <c r="C1124" s="19">
        <v>1085</v>
      </c>
    </row>
    <row r="1125" spans="1:3" x14ac:dyDescent="0.3">
      <c r="A1125" t="s">
        <v>2734</v>
      </c>
      <c r="B1125" s="22">
        <v>499</v>
      </c>
      <c r="C1125" s="19">
        <v>23</v>
      </c>
    </row>
    <row r="1126" spans="1:3" x14ac:dyDescent="0.3">
      <c r="A1126" t="s">
        <v>4180</v>
      </c>
      <c r="B1126" s="22">
        <v>479</v>
      </c>
      <c r="C1126" s="19">
        <v>1559</v>
      </c>
    </row>
    <row r="1127" spans="1:3" x14ac:dyDescent="0.3">
      <c r="A1127" t="s">
        <v>856</v>
      </c>
      <c r="B1127" s="22">
        <v>11990</v>
      </c>
      <c r="C1127" s="19">
        <v>64</v>
      </c>
    </row>
    <row r="1128" spans="1:3" x14ac:dyDescent="0.3">
      <c r="A1128" t="s">
        <v>1578</v>
      </c>
      <c r="B1128" s="22">
        <v>199</v>
      </c>
      <c r="C1128" s="19">
        <v>1786</v>
      </c>
    </row>
    <row r="1129" spans="1:3" x14ac:dyDescent="0.3">
      <c r="A1129" t="s">
        <v>353</v>
      </c>
      <c r="B1129" s="22">
        <v>10901</v>
      </c>
      <c r="C1129" s="19">
        <v>398</v>
      </c>
    </row>
    <row r="1130" spans="1:3" x14ac:dyDescent="0.3">
      <c r="A1130" t="s">
        <v>1471</v>
      </c>
      <c r="B1130" s="22">
        <v>5996</v>
      </c>
      <c r="C1130" s="19">
        <v>10358</v>
      </c>
    </row>
    <row r="1131" spans="1:3" x14ac:dyDescent="0.3">
      <c r="A1131" t="s">
        <v>3918</v>
      </c>
      <c r="B1131" s="22">
        <v>1049</v>
      </c>
      <c r="C1131" s="19">
        <v>111</v>
      </c>
    </row>
    <row r="1132" spans="1:3" x14ac:dyDescent="0.3">
      <c r="A1132" t="s">
        <v>5099</v>
      </c>
      <c r="B1132" s="22">
        <v>778</v>
      </c>
      <c r="C1132" s="19">
        <v>8</v>
      </c>
    </row>
    <row r="1133" spans="1:3" x14ac:dyDescent="0.3">
      <c r="A1133" t="s">
        <v>2373</v>
      </c>
      <c r="B1133" s="22">
        <v>1049</v>
      </c>
      <c r="C1133" s="19">
        <v>1779</v>
      </c>
    </row>
    <row r="1134" spans="1:3" x14ac:dyDescent="0.3">
      <c r="A1134" t="s">
        <v>1577</v>
      </c>
      <c r="B1134" s="22">
        <v>16999</v>
      </c>
      <c r="C1134" s="19">
        <v>22318</v>
      </c>
    </row>
    <row r="1135" spans="1:3" x14ac:dyDescent="0.3">
      <c r="A1135" t="s">
        <v>282</v>
      </c>
      <c r="B1135" s="22">
        <v>32990</v>
      </c>
      <c r="C1135" s="19">
        <v>7109</v>
      </c>
    </row>
    <row r="1136" spans="1:3" x14ac:dyDescent="0.3">
      <c r="A1136" t="s">
        <v>799</v>
      </c>
      <c r="B1136" s="22">
        <v>47990</v>
      </c>
      <c r="C1136" s="19">
        <v>7109</v>
      </c>
    </row>
    <row r="1137" spans="1:3" x14ac:dyDescent="0.3">
      <c r="A1137" t="s">
        <v>531</v>
      </c>
      <c r="B1137" s="22">
        <v>8499</v>
      </c>
      <c r="C1137" s="19">
        <v>592</v>
      </c>
    </row>
    <row r="1138" spans="1:3" x14ac:dyDescent="0.3">
      <c r="A1138" t="s">
        <v>4820</v>
      </c>
      <c r="B1138" s="22">
        <v>27900</v>
      </c>
      <c r="C1138" s="19">
        <v>5298</v>
      </c>
    </row>
    <row r="1139" spans="1:3" x14ac:dyDescent="0.3">
      <c r="A1139" t="s">
        <v>2316</v>
      </c>
      <c r="B1139" s="22">
        <v>999</v>
      </c>
      <c r="C1139" s="19">
        <v>3390</v>
      </c>
    </row>
    <row r="1140" spans="1:3" x14ac:dyDescent="0.3">
      <c r="A1140" t="s">
        <v>4849</v>
      </c>
      <c r="B1140" s="22">
        <v>2286</v>
      </c>
      <c r="C1140" s="19">
        <v>326</v>
      </c>
    </row>
    <row r="1141" spans="1:3" x14ac:dyDescent="0.3">
      <c r="A1141" t="s">
        <v>1999</v>
      </c>
      <c r="B1141" s="22">
        <v>1599</v>
      </c>
      <c r="C1141" s="19">
        <v>1801</v>
      </c>
    </row>
    <row r="1142" spans="1:3" x14ac:dyDescent="0.3">
      <c r="A1142" t="s">
        <v>123</v>
      </c>
      <c r="B1142" s="22">
        <v>11499</v>
      </c>
      <c r="C1142" s="19">
        <v>4703</v>
      </c>
    </row>
    <row r="1143" spans="1:3" x14ac:dyDescent="0.3">
      <c r="A1143" t="s">
        <v>562</v>
      </c>
      <c r="B1143" s="22">
        <v>23999</v>
      </c>
      <c r="C1143" s="19">
        <v>4703</v>
      </c>
    </row>
    <row r="1144" spans="1:3" x14ac:dyDescent="0.3">
      <c r="A1144" t="s">
        <v>721</v>
      </c>
      <c r="B1144" s="22">
        <v>32999</v>
      </c>
      <c r="C1144" s="19">
        <v>4703</v>
      </c>
    </row>
    <row r="1145" spans="1:3" x14ac:dyDescent="0.3">
      <c r="A1145" t="s">
        <v>390</v>
      </c>
      <c r="B1145" s="22">
        <v>27999</v>
      </c>
      <c r="C1145" s="19">
        <v>4703</v>
      </c>
    </row>
    <row r="1146" spans="1:3" x14ac:dyDescent="0.3">
      <c r="A1146" t="s">
        <v>2558</v>
      </c>
      <c r="B1146" s="22">
        <v>1799</v>
      </c>
      <c r="C1146" s="19">
        <v>3517</v>
      </c>
    </row>
    <row r="1147" spans="1:3" x14ac:dyDescent="0.3">
      <c r="A1147" t="s">
        <v>517</v>
      </c>
      <c r="B1147" s="22">
        <v>228</v>
      </c>
      <c r="C1147" s="19">
        <v>132</v>
      </c>
    </row>
    <row r="1148" spans="1:3" x14ac:dyDescent="0.3">
      <c r="A1148" t="s">
        <v>1129</v>
      </c>
      <c r="B1148" s="22">
        <v>21990</v>
      </c>
      <c r="C1148" s="19">
        <v>1657</v>
      </c>
    </row>
    <row r="1149" spans="1:3" x14ac:dyDescent="0.3">
      <c r="A1149" t="s">
        <v>1701</v>
      </c>
      <c r="B1149" s="22">
        <v>999</v>
      </c>
      <c r="C1149" s="19">
        <v>7779</v>
      </c>
    </row>
    <row r="1150" spans="1:3" x14ac:dyDescent="0.3">
      <c r="A1150" t="s">
        <v>1729</v>
      </c>
      <c r="B1150" s="22">
        <v>999</v>
      </c>
      <c r="C1150" s="19">
        <v>6129</v>
      </c>
    </row>
    <row r="1151" spans="1:3" x14ac:dyDescent="0.3">
      <c r="A1151" t="s">
        <v>3996</v>
      </c>
      <c r="B1151" s="22">
        <v>353</v>
      </c>
      <c r="C1151" s="19">
        <v>629</v>
      </c>
    </row>
    <row r="1152" spans="1:3" x14ac:dyDescent="0.3">
      <c r="A1152" t="s">
        <v>3589</v>
      </c>
      <c r="B1152" s="22">
        <v>3307</v>
      </c>
      <c r="C1152" s="19">
        <v>2515</v>
      </c>
    </row>
    <row r="1153" spans="1:3" x14ac:dyDescent="0.3">
      <c r="A1153" t="s">
        <v>3177</v>
      </c>
      <c r="B1153" s="22">
        <v>999</v>
      </c>
      <c r="C1153" s="19">
        <v>1913</v>
      </c>
    </row>
    <row r="1154" spans="1:3" x14ac:dyDescent="0.3">
      <c r="A1154" t="s">
        <v>2153</v>
      </c>
      <c r="B1154" s="22">
        <v>299</v>
      </c>
      <c r="C1154" s="19">
        <v>1597</v>
      </c>
    </row>
    <row r="1155" spans="1:3" x14ac:dyDescent="0.3">
      <c r="A1155" t="s">
        <v>2032</v>
      </c>
      <c r="B1155" s="22">
        <v>265</v>
      </c>
      <c r="C1155" s="19">
        <v>465</v>
      </c>
    </row>
    <row r="1156" spans="1:3" x14ac:dyDescent="0.3">
      <c r="A1156" t="s">
        <v>1171</v>
      </c>
      <c r="B1156" s="22">
        <v>32990</v>
      </c>
      <c r="C1156" s="19">
        <v>1555</v>
      </c>
    </row>
    <row r="1157" spans="1:3" x14ac:dyDescent="0.3">
      <c r="A1157" t="s">
        <v>3378</v>
      </c>
      <c r="B1157" s="22">
        <v>379</v>
      </c>
      <c r="C1157" s="19">
        <v>670</v>
      </c>
    </row>
    <row r="1158" spans="1:3" x14ac:dyDescent="0.3">
      <c r="A1158" t="s">
        <v>4779</v>
      </c>
      <c r="B1158" s="22">
        <v>5999</v>
      </c>
      <c r="C1158" s="19">
        <v>170</v>
      </c>
    </row>
    <row r="1159" spans="1:3" x14ac:dyDescent="0.3">
      <c r="A1159" t="s">
        <v>4072</v>
      </c>
      <c r="B1159" s="22">
        <v>1299</v>
      </c>
      <c r="C1159" s="19">
        <v>311</v>
      </c>
    </row>
    <row r="1160" spans="1:3" x14ac:dyDescent="0.3">
      <c r="A1160" t="s">
        <v>2640</v>
      </c>
      <c r="B1160" s="22">
        <v>1329</v>
      </c>
      <c r="C1160" s="19">
        <v>19624</v>
      </c>
    </row>
    <row r="1161" spans="1:3" x14ac:dyDescent="0.3">
      <c r="A1161" t="s">
        <v>4610</v>
      </c>
      <c r="B1161" s="22">
        <v>2079</v>
      </c>
      <c r="C1161" s="19">
        <v>282</v>
      </c>
    </row>
    <row r="1162" spans="1:3" x14ac:dyDescent="0.3">
      <c r="A1162" t="s">
        <v>1890</v>
      </c>
      <c r="B1162" s="22">
        <v>689</v>
      </c>
      <c r="C1162" s="19">
        <v>1193</v>
      </c>
    </row>
    <row r="1163" spans="1:3" x14ac:dyDescent="0.3">
      <c r="A1163" t="s">
        <v>357</v>
      </c>
      <c r="B1163" s="22">
        <v>418</v>
      </c>
      <c r="C1163" s="19">
        <v>1072</v>
      </c>
    </row>
    <row r="1164" spans="1:3" x14ac:dyDescent="0.3">
      <c r="A1164" t="s">
        <v>3844</v>
      </c>
      <c r="B1164" s="22">
        <v>749</v>
      </c>
      <c r="C1164" s="19">
        <v>119</v>
      </c>
    </row>
    <row r="1165" spans="1:3" x14ac:dyDescent="0.3">
      <c r="A1165" t="s">
        <v>2777</v>
      </c>
      <c r="B1165" s="22">
        <v>230</v>
      </c>
      <c r="C1165" s="19">
        <v>1528</v>
      </c>
    </row>
    <row r="1166" spans="1:3" x14ac:dyDescent="0.3">
      <c r="A1166" t="s">
        <v>3606</v>
      </c>
      <c r="B1166" s="22">
        <v>37247</v>
      </c>
      <c r="C1166" s="19">
        <v>323</v>
      </c>
    </row>
    <row r="1167" spans="1:3" x14ac:dyDescent="0.3">
      <c r="A1167" t="s">
        <v>1994</v>
      </c>
      <c r="B1167" s="22">
        <v>3999</v>
      </c>
      <c r="C1167" s="19">
        <v>10229</v>
      </c>
    </row>
    <row r="1168" spans="1:3" x14ac:dyDescent="0.3">
      <c r="A1168" t="s">
        <v>2230</v>
      </c>
      <c r="B1168" s="22">
        <v>1399</v>
      </c>
      <c r="C1168" s="19">
        <v>9504</v>
      </c>
    </row>
    <row r="1169" spans="1:3" x14ac:dyDescent="0.3">
      <c r="A1169" t="s">
        <v>2726</v>
      </c>
      <c r="B1169" s="22">
        <v>1999</v>
      </c>
      <c r="C1169" s="19">
        <v>1986</v>
      </c>
    </row>
    <row r="1170" spans="1:3" x14ac:dyDescent="0.3">
      <c r="A1170" t="s">
        <v>1350</v>
      </c>
      <c r="B1170" s="22">
        <v>28999</v>
      </c>
      <c r="C1170" s="19">
        <v>17415</v>
      </c>
    </row>
    <row r="1171" spans="1:3" x14ac:dyDescent="0.3">
      <c r="A1171" t="s">
        <v>1354</v>
      </c>
      <c r="B1171" s="22">
        <v>28999</v>
      </c>
      <c r="C1171" s="19">
        <v>17415</v>
      </c>
    </row>
    <row r="1172" spans="1:3" x14ac:dyDescent="0.3">
      <c r="A1172" t="s">
        <v>1559</v>
      </c>
      <c r="B1172" s="22">
        <v>33999</v>
      </c>
      <c r="C1172" s="19">
        <v>17415</v>
      </c>
    </row>
    <row r="1173" spans="1:3" x14ac:dyDescent="0.3">
      <c r="A1173" t="s">
        <v>1903</v>
      </c>
      <c r="B1173" s="22">
        <v>209</v>
      </c>
      <c r="C1173" s="19">
        <v>104</v>
      </c>
    </row>
    <row r="1174" spans="1:3" x14ac:dyDescent="0.3">
      <c r="A1174" t="s">
        <v>4160</v>
      </c>
      <c r="B1174" s="22">
        <v>2799</v>
      </c>
      <c r="C1174" s="19">
        <v>546</v>
      </c>
    </row>
    <row r="1175" spans="1:3" x14ac:dyDescent="0.3">
      <c r="A1175" t="s">
        <v>5446</v>
      </c>
      <c r="B1175" s="22">
        <v>199</v>
      </c>
      <c r="C1175" s="19">
        <v>2</v>
      </c>
    </row>
    <row r="1176" spans="1:3" x14ac:dyDescent="0.3">
      <c r="A1176" t="s">
        <v>189</v>
      </c>
      <c r="B1176" s="22">
        <v>32999</v>
      </c>
      <c r="C1176" s="19">
        <v>7298</v>
      </c>
    </row>
    <row r="1177" spans="1:3" x14ac:dyDescent="0.3">
      <c r="A1177" t="s">
        <v>746</v>
      </c>
      <c r="B1177" s="22">
        <v>57.89</v>
      </c>
      <c r="C1177" s="19">
        <v>9378</v>
      </c>
    </row>
    <row r="1178" spans="1:3" x14ac:dyDescent="0.3">
      <c r="A1178" t="s">
        <v>1744</v>
      </c>
      <c r="B1178" s="22">
        <v>5998</v>
      </c>
      <c r="C1178" s="19">
        <v>41760</v>
      </c>
    </row>
    <row r="1179" spans="1:3" x14ac:dyDescent="0.3">
      <c r="A1179" t="s">
        <v>1467</v>
      </c>
      <c r="B1179" s="22">
        <v>7998</v>
      </c>
      <c r="C1179" s="19">
        <v>34321</v>
      </c>
    </row>
    <row r="1180" spans="1:3" x14ac:dyDescent="0.3">
      <c r="A1180" t="s">
        <v>739</v>
      </c>
      <c r="B1180" s="22">
        <v>88</v>
      </c>
      <c r="C1180" s="19">
        <v>9378</v>
      </c>
    </row>
    <row r="1181" spans="1:3" x14ac:dyDescent="0.3">
      <c r="A1181" t="s">
        <v>2052</v>
      </c>
      <c r="B1181" s="22">
        <v>3999</v>
      </c>
      <c r="C1181" s="19">
        <v>17161</v>
      </c>
    </row>
    <row r="1182" spans="1:3" x14ac:dyDescent="0.3">
      <c r="A1182" t="s">
        <v>687</v>
      </c>
      <c r="B1182" s="22">
        <v>149</v>
      </c>
      <c r="C1182" s="19">
        <v>57</v>
      </c>
    </row>
    <row r="1183" spans="1:3" x14ac:dyDescent="0.3">
      <c r="A1183" t="s">
        <v>1332</v>
      </c>
      <c r="B1183" s="22">
        <v>3996</v>
      </c>
      <c r="C1183" s="19">
        <v>55405</v>
      </c>
    </row>
    <row r="1184" spans="1:3" x14ac:dyDescent="0.3">
      <c r="A1184" t="s">
        <v>1843</v>
      </c>
      <c r="B1184" s="22">
        <v>1999</v>
      </c>
      <c r="C1184" s="19">
        <v>27704</v>
      </c>
    </row>
    <row r="1185" spans="1:3" x14ac:dyDescent="0.3">
      <c r="A1185" t="s">
        <v>1496</v>
      </c>
      <c r="B1185" s="22">
        <v>1999</v>
      </c>
      <c r="C1185" s="19">
        <v>27696</v>
      </c>
    </row>
    <row r="1186" spans="1:3" x14ac:dyDescent="0.3">
      <c r="A1186" t="s">
        <v>5196</v>
      </c>
      <c r="B1186" s="22">
        <v>1260</v>
      </c>
      <c r="C1186" s="19">
        <v>55</v>
      </c>
    </row>
    <row r="1187" spans="1:3" x14ac:dyDescent="0.3">
      <c r="A1187" t="s">
        <v>3970</v>
      </c>
      <c r="B1187" s="22">
        <v>3599</v>
      </c>
      <c r="C1187" s="19">
        <v>10324</v>
      </c>
    </row>
    <row r="1188" spans="1:3" x14ac:dyDescent="0.3">
      <c r="A1188" t="s">
        <v>1141</v>
      </c>
      <c r="B1188" s="22">
        <v>47990</v>
      </c>
      <c r="C1188" s="19">
        <v>1376</v>
      </c>
    </row>
    <row r="1189" spans="1:3" x14ac:dyDescent="0.3">
      <c r="A1189" t="s">
        <v>582</v>
      </c>
      <c r="B1189" s="22">
        <v>30990</v>
      </c>
      <c r="C1189" s="19">
        <v>1376</v>
      </c>
    </row>
    <row r="1190" spans="1:3" x14ac:dyDescent="0.3">
      <c r="A1190" t="s">
        <v>785</v>
      </c>
      <c r="B1190" s="22">
        <v>8990</v>
      </c>
      <c r="C1190" s="19">
        <v>350</v>
      </c>
    </row>
    <row r="1191" spans="1:3" x14ac:dyDescent="0.3">
      <c r="A1191" t="s">
        <v>894</v>
      </c>
      <c r="B1191" s="22">
        <v>6999</v>
      </c>
      <c r="C1191" s="19">
        <v>110</v>
      </c>
    </row>
    <row r="1192" spans="1:3" x14ac:dyDescent="0.3">
      <c r="A1192" t="s">
        <v>268</v>
      </c>
      <c r="B1192" s="22">
        <v>696</v>
      </c>
      <c r="C1192" s="19">
        <v>1312</v>
      </c>
    </row>
    <row r="1193" spans="1:3" x14ac:dyDescent="0.3">
      <c r="A1193" t="s">
        <v>1767</v>
      </c>
      <c r="B1193" s="22">
        <v>13999</v>
      </c>
      <c r="C1193" s="19">
        <v>18998</v>
      </c>
    </row>
    <row r="1194" spans="1:3" x14ac:dyDescent="0.3">
      <c r="A1194" t="s">
        <v>1571</v>
      </c>
      <c r="B1194" s="22">
        <v>10999</v>
      </c>
      <c r="C1194" s="19">
        <v>18998</v>
      </c>
    </row>
    <row r="1195" spans="1:3" x14ac:dyDescent="0.3">
      <c r="A1195" t="s">
        <v>1438</v>
      </c>
      <c r="B1195" s="22">
        <v>12999</v>
      </c>
      <c r="C1195" s="19">
        <v>18998</v>
      </c>
    </row>
    <row r="1196" spans="1:3" x14ac:dyDescent="0.3">
      <c r="A1196" t="s">
        <v>1664</v>
      </c>
      <c r="B1196" s="22">
        <v>12999</v>
      </c>
      <c r="C1196" s="19">
        <v>18998</v>
      </c>
    </row>
    <row r="1197" spans="1:3" x14ac:dyDescent="0.3">
      <c r="A1197" t="s">
        <v>1538</v>
      </c>
      <c r="B1197" s="22">
        <v>13999</v>
      </c>
      <c r="C1197" s="19">
        <v>18998</v>
      </c>
    </row>
    <row r="1198" spans="1:3" x14ac:dyDescent="0.3">
      <c r="A1198" t="s">
        <v>2076</v>
      </c>
      <c r="B1198" s="22">
        <v>13999</v>
      </c>
      <c r="C1198" s="19">
        <v>18998</v>
      </c>
    </row>
    <row r="1199" spans="1:3" x14ac:dyDescent="0.3">
      <c r="A1199" t="s">
        <v>1598</v>
      </c>
      <c r="B1199" s="22">
        <v>10999</v>
      </c>
      <c r="C1199" s="19">
        <v>18998</v>
      </c>
    </row>
    <row r="1200" spans="1:3" x14ac:dyDescent="0.3">
      <c r="A1200" t="s">
        <v>1610</v>
      </c>
      <c r="B1200" s="22">
        <v>13999</v>
      </c>
      <c r="C1200" s="19">
        <v>18998</v>
      </c>
    </row>
    <row r="1201" spans="1:3" x14ac:dyDescent="0.3">
      <c r="A1201" t="s">
        <v>515</v>
      </c>
      <c r="B1201" s="22">
        <v>149</v>
      </c>
      <c r="C1201" s="19">
        <v>1313</v>
      </c>
    </row>
    <row r="1202" spans="1:3" x14ac:dyDescent="0.3">
      <c r="A1202" t="s">
        <v>170</v>
      </c>
      <c r="B1202" s="22">
        <v>398</v>
      </c>
      <c r="C1202" s="19">
        <v>2150</v>
      </c>
    </row>
    <row r="1203" spans="1:3" x14ac:dyDescent="0.3">
      <c r="A1203" t="s">
        <v>586</v>
      </c>
      <c r="B1203" s="22">
        <v>249</v>
      </c>
      <c r="C1203" s="19">
        <v>1075</v>
      </c>
    </row>
    <row r="1204" spans="1:3" x14ac:dyDescent="0.3">
      <c r="A1204" t="s">
        <v>4038</v>
      </c>
      <c r="B1204" s="22">
        <v>244</v>
      </c>
      <c r="C1204" s="19">
        <v>478</v>
      </c>
    </row>
    <row r="1205" spans="1:3" x14ac:dyDescent="0.3">
      <c r="A1205" t="s">
        <v>4239</v>
      </c>
      <c r="B1205" s="22">
        <v>79</v>
      </c>
      <c r="C1205" s="19">
        <v>97</v>
      </c>
    </row>
    <row r="1206" spans="1:3" x14ac:dyDescent="0.3">
      <c r="A1206" t="s">
        <v>4476</v>
      </c>
      <c r="B1206" s="22">
        <v>239</v>
      </c>
      <c r="C1206" s="19">
        <v>7</v>
      </c>
    </row>
    <row r="1207" spans="1:3" x14ac:dyDescent="0.3">
      <c r="A1207" t="s">
        <v>1016</v>
      </c>
      <c r="B1207" s="22">
        <v>89</v>
      </c>
      <c r="C1207" s="19">
        <v>1075</v>
      </c>
    </row>
    <row r="1208" spans="1:3" x14ac:dyDescent="0.3">
      <c r="A1208" t="s">
        <v>1147</v>
      </c>
      <c r="B1208" s="22">
        <v>99</v>
      </c>
      <c r="C1208" s="19">
        <v>1075</v>
      </c>
    </row>
    <row r="1209" spans="1:3" x14ac:dyDescent="0.3">
      <c r="A1209" t="s">
        <v>4791</v>
      </c>
      <c r="B1209" s="22">
        <v>4995</v>
      </c>
      <c r="C1209" s="19">
        <v>3964</v>
      </c>
    </row>
    <row r="1210" spans="1:3" x14ac:dyDescent="0.3">
      <c r="A1210" t="s">
        <v>1799</v>
      </c>
      <c r="B1210" s="22">
        <v>1399</v>
      </c>
      <c r="C1210" s="19">
        <v>4415</v>
      </c>
    </row>
    <row r="1211" spans="1:3" x14ac:dyDescent="0.3">
      <c r="A1211" t="s">
        <v>1718</v>
      </c>
      <c r="B1211" s="22">
        <v>1299</v>
      </c>
      <c r="C1211" s="19">
        <v>4415</v>
      </c>
    </row>
    <row r="1212" spans="1:3" x14ac:dyDescent="0.3">
      <c r="A1212" t="s">
        <v>1839</v>
      </c>
      <c r="B1212" s="22">
        <v>1299</v>
      </c>
      <c r="C1212" s="19">
        <v>4415</v>
      </c>
    </row>
    <row r="1213" spans="1:3" x14ac:dyDescent="0.3">
      <c r="A1213" t="s">
        <v>1936</v>
      </c>
      <c r="B1213" s="22">
        <v>799</v>
      </c>
      <c r="C1213" s="19">
        <v>119</v>
      </c>
    </row>
    <row r="1214" spans="1:3" x14ac:dyDescent="0.3">
      <c r="A1214" t="s">
        <v>1757</v>
      </c>
      <c r="B1214" s="22">
        <v>8999</v>
      </c>
      <c r="C1214" s="19">
        <v>3145</v>
      </c>
    </row>
    <row r="1215" spans="1:3" x14ac:dyDescent="0.3">
      <c r="A1215" t="s">
        <v>5237</v>
      </c>
      <c r="B1215" s="22">
        <v>179</v>
      </c>
      <c r="C1215" s="19">
        <v>101</v>
      </c>
    </row>
    <row r="1216" spans="1:3" x14ac:dyDescent="0.3">
      <c r="A1216" t="s">
        <v>1336</v>
      </c>
      <c r="B1216" s="22">
        <v>3798</v>
      </c>
      <c r="C1216" s="19">
        <v>35664</v>
      </c>
    </row>
    <row r="1217" spans="1:3" x14ac:dyDescent="0.3">
      <c r="A1217" t="s">
        <v>1699</v>
      </c>
      <c r="B1217" s="22">
        <v>1999</v>
      </c>
      <c r="C1217" s="19">
        <v>17833</v>
      </c>
    </row>
    <row r="1218" spans="1:3" x14ac:dyDescent="0.3">
      <c r="A1218" t="s">
        <v>1604</v>
      </c>
      <c r="B1218" s="22">
        <v>1999</v>
      </c>
      <c r="C1218" s="19">
        <v>17831</v>
      </c>
    </row>
    <row r="1219" spans="1:3" x14ac:dyDescent="0.3">
      <c r="A1219" t="s">
        <v>1515</v>
      </c>
      <c r="B1219" s="22">
        <v>1999</v>
      </c>
      <c r="C1219" s="19">
        <v>17831</v>
      </c>
    </row>
    <row r="1220" spans="1:3" x14ac:dyDescent="0.3">
      <c r="A1220" t="s">
        <v>985</v>
      </c>
      <c r="B1220" s="22">
        <v>449</v>
      </c>
      <c r="C1220" s="19">
        <v>242</v>
      </c>
    </row>
    <row r="1221" spans="1:3" x14ac:dyDescent="0.3">
      <c r="A1221" t="s">
        <v>1860</v>
      </c>
      <c r="B1221" s="22">
        <v>2499</v>
      </c>
      <c r="C1221" s="19">
        <v>828</v>
      </c>
    </row>
    <row r="1222" spans="1:3" x14ac:dyDescent="0.3">
      <c r="A1222" t="s">
        <v>3351</v>
      </c>
      <c r="B1222" s="22">
        <v>889</v>
      </c>
      <c r="C1222" s="19">
        <v>2284</v>
      </c>
    </row>
    <row r="1223" spans="1:3" x14ac:dyDescent="0.3">
      <c r="A1223" t="s">
        <v>4111</v>
      </c>
      <c r="B1223" s="22">
        <v>1599</v>
      </c>
      <c r="C1223" s="19">
        <v>441</v>
      </c>
    </row>
    <row r="1224" spans="1:3" x14ac:dyDescent="0.3">
      <c r="A1224" t="s">
        <v>1365</v>
      </c>
      <c r="B1224" s="22">
        <v>3897</v>
      </c>
      <c r="C1224" s="19">
        <v>21378</v>
      </c>
    </row>
    <row r="1225" spans="1:3" x14ac:dyDescent="0.3">
      <c r="A1225" t="s">
        <v>4893</v>
      </c>
      <c r="B1225" s="22">
        <v>1474</v>
      </c>
      <c r="C1225" s="19">
        <v>1045</v>
      </c>
    </row>
    <row r="1226" spans="1:3" x14ac:dyDescent="0.3">
      <c r="A1226" t="s">
        <v>1917</v>
      </c>
      <c r="B1226" s="22">
        <v>44999</v>
      </c>
      <c r="C1226" s="19">
        <v>3075</v>
      </c>
    </row>
    <row r="1227" spans="1:3" x14ac:dyDescent="0.3">
      <c r="A1227" t="s">
        <v>2020</v>
      </c>
      <c r="B1227" s="22">
        <v>150</v>
      </c>
      <c r="C1227" s="19">
        <v>714</v>
      </c>
    </row>
    <row r="1228" spans="1:3" x14ac:dyDescent="0.3">
      <c r="A1228" t="s">
        <v>326</v>
      </c>
      <c r="B1228" s="22">
        <v>698</v>
      </c>
      <c r="C1228" s="19">
        <v>420</v>
      </c>
    </row>
    <row r="1229" spans="1:3" x14ac:dyDescent="0.3">
      <c r="A1229" t="s">
        <v>3647</v>
      </c>
      <c r="B1229" s="22">
        <v>199</v>
      </c>
      <c r="C1229" s="19">
        <v>2031</v>
      </c>
    </row>
    <row r="1230" spans="1:3" x14ac:dyDescent="0.3">
      <c r="A1230" t="s">
        <v>1214</v>
      </c>
      <c r="B1230" s="22">
        <v>199</v>
      </c>
      <c r="C1230" s="19">
        <v>87</v>
      </c>
    </row>
    <row r="1231" spans="1:3" x14ac:dyDescent="0.3">
      <c r="A1231" t="s">
        <v>1079</v>
      </c>
      <c r="B1231" s="22">
        <v>199</v>
      </c>
      <c r="C1231" s="19">
        <v>85</v>
      </c>
    </row>
    <row r="1232" spans="1:3" x14ac:dyDescent="0.3">
      <c r="A1232" t="s">
        <v>810</v>
      </c>
      <c r="B1232" s="22">
        <v>139</v>
      </c>
      <c r="C1232" s="19">
        <v>61</v>
      </c>
    </row>
    <row r="1233" spans="1:3" x14ac:dyDescent="0.3">
      <c r="A1233" t="s">
        <v>975</v>
      </c>
      <c r="B1233" s="22">
        <v>128.31</v>
      </c>
      <c r="C1233" s="19">
        <v>61</v>
      </c>
    </row>
    <row r="1234" spans="1:3" x14ac:dyDescent="0.3">
      <c r="A1234" t="s">
        <v>4660</v>
      </c>
      <c r="B1234" s="22">
        <v>799</v>
      </c>
      <c r="C1234" s="19">
        <v>63</v>
      </c>
    </row>
    <row r="1235" spans="1:3" x14ac:dyDescent="0.3">
      <c r="A1235" t="s">
        <v>1829</v>
      </c>
      <c r="B1235" s="22">
        <v>2999</v>
      </c>
      <c r="C1235" s="19">
        <v>7148</v>
      </c>
    </row>
    <row r="1236" spans="1:3" x14ac:dyDescent="0.3">
      <c r="A1236" t="s">
        <v>88</v>
      </c>
      <c r="B1236" s="22">
        <v>13999</v>
      </c>
      <c r="C1236" s="19">
        <v>32840</v>
      </c>
    </row>
    <row r="1237" spans="1:3" x14ac:dyDescent="0.3">
      <c r="A1237" t="s">
        <v>817</v>
      </c>
      <c r="B1237" s="22">
        <v>24999</v>
      </c>
      <c r="C1237" s="19">
        <v>32840</v>
      </c>
    </row>
    <row r="1238" spans="1:3" x14ac:dyDescent="0.3">
      <c r="A1238" t="s">
        <v>455</v>
      </c>
      <c r="B1238" s="22">
        <v>21999</v>
      </c>
      <c r="C1238" s="19">
        <v>32840</v>
      </c>
    </row>
    <row r="1239" spans="1:3" x14ac:dyDescent="0.3">
      <c r="A1239" t="s">
        <v>2112</v>
      </c>
      <c r="B1239" s="22">
        <v>263</v>
      </c>
      <c r="C1239" s="19">
        <v>690</v>
      </c>
    </row>
    <row r="1240" spans="1:3" x14ac:dyDescent="0.3">
      <c r="A1240" t="s">
        <v>1150</v>
      </c>
      <c r="B1240" s="22">
        <v>18999</v>
      </c>
      <c r="C1240" s="19">
        <v>1001</v>
      </c>
    </row>
    <row r="1241" spans="1:3" x14ac:dyDescent="0.3">
      <c r="A1241" t="s">
        <v>1945</v>
      </c>
      <c r="B1241" s="22">
        <v>3799</v>
      </c>
      <c r="C1241" s="19">
        <v>1641</v>
      </c>
    </row>
    <row r="1242" spans="1:3" x14ac:dyDescent="0.3">
      <c r="A1242" t="s">
        <v>4865</v>
      </c>
      <c r="B1242" s="22">
        <v>5395</v>
      </c>
      <c r="C1242" s="19">
        <v>535</v>
      </c>
    </row>
    <row r="1243" spans="1:3" x14ac:dyDescent="0.3">
      <c r="A1243" t="s">
        <v>5024</v>
      </c>
      <c r="B1243" s="22">
        <v>161</v>
      </c>
      <c r="C1243" s="19">
        <v>24</v>
      </c>
    </row>
    <row r="1244" spans="1:3" x14ac:dyDescent="0.3">
      <c r="A1244" t="s">
        <v>4537</v>
      </c>
      <c r="B1244" s="22">
        <v>2439</v>
      </c>
      <c r="C1244" s="19">
        <v>25</v>
      </c>
    </row>
    <row r="1245" spans="1:3" x14ac:dyDescent="0.3">
      <c r="A1245" t="s">
        <v>1981</v>
      </c>
      <c r="B1245" s="22">
        <v>899</v>
      </c>
      <c r="C1245" s="19">
        <v>681</v>
      </c>
    </row>
    <row r="1246" spans="1:3" x14ac:dyDescent="0.3">
      <c r="A1246" t="s">
        <v>4443</v>
      </c>
      <c r="B1246" s="22">
        <v>1049</v>
      </c>
      <c r="C1246" s="19">
        <v>250</v>
      </c>
    </row>
    <row r="1247" spans="1:3" x14ac:dyDescent="0.3">
      <c r="A1247" t="s">
        <v>4873</v>
      </c>
      <c r="B1247" s="22">
        <v>660</v>
      </c>
      <c r="C1247" s="19">
        <v>91</v>
      </c>
    </row>
    <row r="1248" spans="1:3" x14ac:dyDescent="0.3">
      <c r="A1248" t="s">
        <v>321</v>
      </c>
      <c r="B1248" s="22">
        <v>698</v>
      </c>
      <c r="C1248" s="19">
        <v>298</v>
      </c>
    </row>
    <row r="1249" spans="1:3" x14ac:dyDescent="0.3">
      <c r="A1249" t="s">
        <v>5418</v>
      </c>
      <c r="B1249" s="22">
        <v>426</v>
      </c>
      <c r="C1249" s="19">
        <v>222</v>
      </c>
    </row>
    <row r="1250" spans="1:3" x14ac:dyDescent="0.3">
      <c r="A1250" t="s">
        <v>1872</v>
      </c>
      <c r="B1250" s="22">
        <v>299</v>
      </c>
      <c r="C1250" s="19">
        <v>596</v>
      </c>
    </row>
    <row r="1251" spans="1:3" x14ac:dyDescent="0.3">
      <c r="A1251" t="s">
        <v>1238</v>
      </c>
      <c r="B1251" s="22">
        <v>16999</v>
      </c>
      <c r="C1251" s="19">
        <v>32840</v>
      </c>
    </row>
    <row r="1252" spans="1:3" x14ac:dyDescent="0.3">
      <c r="A1252" t="s">
        <v>767</v>
      </c>
      <c r="B1252" s="22">
        <v>949</v>
      </c>
      <c r="C1252" s="19">
        <v>13552</v>
      </c>
    </row>
    <row r="1253" spans="1:3" x14ac:dyDescent="0.3">
      <c r="A1253" t="s">
        <v>780</v>
      </c>
      <c r="B1253" s="22">
        <v>949</v>
      </c>
      <c r="C1253" s="19">
        <v>13552</v>
      </c>
    </row>
    <row r="1254" spans="1:3" x14ac:dyDescent="0.3">
      <c r="A1254" t="s">
        <v>885</v>
      </c>
      <c r="B1254" s="22">
        <v>799</v>
      </c>
      <c r="C1254" s="19">
        <v>8583</v>
      </c>
    </row>
    <row r="1255" spans="1:3" x14ac:dyDescent="0.3">
      <c r="A1255" t="s">
        <v>1311</v>
      </c>
      <c r="B1255" s="22">
        <v>1299</v>
      </c>
      <c r="C1255" s="19">
        <v>301</v>
      </c>
    </row>
    <row r="1256" spans="1:3" x14ac:dyDescent="0.3">
      <c r="A1256" t="s">
        <v>3770</v>
      </c>
      <c r="B1256" s="22">
        <v>3599</v>
      </c>
      <c r="C1256" s="19">
        <v>136</v>
      </c>
    </row>
    <row r="1257" spans="1:3" x14ac:dyDescent="0.3">
      <c r="A1257" t="s">
        <v>1226</v>
      </c>
      <c r="B1257" s="22">
        <v>893</v>
      </c>
      <c r="C1257" s="19">
        <v>106</v>
      </c>
    </row>
    <row r="1258" spans="1:3" x14ac:dyDescent="0.3">
      <c r="A1258" t="s">
        <v>4877</v>
      </c>
      <c r="B1258" s="22">
        <v>419</v>
      </c>
      <c r="C1258" s="19">
        <v>227</v>
      </c>
    </row>
    <row r="1259" spans="1:3" x14ac:dyDescent="0.3">
      <c r="A1259" t="s">
        <v>1876</v>
      </c>
      <c r="B1259" s="22">
        <v>79</v>
      </c>
      <c r="C1259" s="19">
        <v>1949</v>
      </c>
    </row>
    <row r="1260" spans="1:3" x14ac:dyDescent="0.3">
      <c r="A1260" t="s">
        <v>4702</v>
      </c>
      <c r="B1260" s="22">
        <v>1349</v>
      </c>
      <c r="C1260" s="19">
        <v>441</v>
      </c>
    </row>
    <row r="1261" spans="1:3" x14ac:dyDescent="0.3">
      <c r="A1261" t="s">
        <v>1137</v>
      </c>
      <c r="B1261" s="22">
        <v>199</v>
      </c>
      <c r="C1261" s="19">
        <v>500</v>
      </c>
    </row>
    <row r="1262" spans="1:3" x14ac:dyDescent="0.3">
      <c r="A1262" t="s">
        <v>5390</v>
      </c>
      <c r="B1262" s="22">
        <v>499</v>
      </c>
      <c r="C1262" s="19">
        <v>212</v>
      </c>
    </row>
    <row r="1263" spans="1:3" x14ac:dyDescent="0.3">
      <c r="A1263" t="s">
        <v>708</v>
      </c>
      <c r="B1263" s="22">
        <v>12499</v>
      </c>
      <c r="C1263" s="19">
        <v>1611</v>
      </c>
    </row>
    <row r="1264" spans="1:3" x14ac:dyDescent="0.3">
      <c r="A1264" t="s">
        <v>1097</v>
      </c>
      <c r="B1264" s="22">
        <v>35999</v>
      </c>
      <c r="C1264" s="19">
        <v>1611</v>
      </c>
    </row>
    <row r="1265" spans="1:3" x14ac:dyDescent="0.3">
      <c r="A1265" t="s">
        <v>2082</v>
      </c>
      <c r="B1265" s="22">
        <v>5198</v>
      </c>
      <c r="C1265" s="19">
        <v>3052</v>
      </c>
    </row>
    <row r="1266" spans="1:3" x14ac:dyDescent="0.3">
      <c r="A1266" t="s">
        <v>2040</v>
      </c>
      <c r="B1266" s="22">
        <v>3598</v>
      </c>
      <c r="C1266" s="19">
        <v>490</v>
      </c>
    </row>
    <row r="1267" spans="1:3" x14ac:dyDescent="0.3">
      <c r="A1267" t="s">
        <v>4459</v>
      </c>
      <c r="B1267" s="22">
        <v>1529</v>
      </c>
      <c r="C1267" s="19">
        <v>29</v>
      </c>
    </row>
    <row r="1268" spans="1:3" x14ac:dyDescent="0.3">
      <c r="A1268" t="s">
        <v>5434</v>
      </c>
      <c r="B1268" s="22">
        <v>498</v>
      </c>
      <c r="C1268" s="19">
        <v>113</v>
      </c>
    </row>
    <row r="1269" spans="1:3" x14ac:dyDescent="0.3">
      <c r="A1269" t="s">
        <v>2304</v>
      </c>
      <c r="B1269" s="22">
        <v>129</v>
      </c>
      <c r="C1269" s="19">
        <v>491</v>
      </c>
    </row>
    <row r="1270" spans="1:3" x14ac:dyDescent="0.3">
      <c r="A1270" t="s">
        <v>4231</v>
      </c>
      <c r="B1270" s="22">
        <v>2699</v>
      </c>
      <c r="C1270" s="19">
        <v>1296</v>
      </c>
    </row>
    <row r="1271" spans="1:3" x14ac:dyDescent="0.3">
      <c r="A1271" t="s">
        <v>4925</v>
      </c>
      <c r="B1271" s="22">
        <v>799</v>
      </c>
      <c r="C1271" s="19">
        <v>97</v>
      </c>
    </row>
    <row r="1272" spans="1:3" x14ac:dyDescent="0.3">
      <c r="A1272" t="s">
        <v>476</v>
      </c>
      <c r="B1272" s="22">
        <v>37999</v>
      </c>
      <c r="C1272" s="19">
        <v>3587</v>
      </c>
    </row>
    <row r="1273" spans="1:3" x14ac:dyDescent="0.3">
      <c r="A1273" t="s">
        <v>307</v>
      </c>
      <c r="B1273" s="22">
        <v>7999</v>
      </c>
      <c r="C1273" s="19">
        <v>457</v>
      </c>
    </row>
    <row r="1274" spans="1:3" x14ac:dyDescent="0.3">
      <c r="A1274" t="s">
        <v>640</v>
      </c>
      <c r="B1274" s="22">
        <v>29990</v>
      </c>
      <c r="C1274" s="19">
        <v>211</v>
      </c>
    </row>
    <row r="1275" spans="1:3" x14ac:dyDescent="0.3">
      <c r="A1275" t="s">
        <v>1791</v>
      </c>
      <c r="B1275" s="22">
        <v>13999</v>
      </c>
      <c r="C1275" s="19">
        <v>2180</v>
      </c>
    </row>
    <row r="1276" spans="1:3" x14ac:dyDescent="0.3">
      <c r="A1276" t="s">
        <v>1878</v>
      </c>
      <c r="B1276" s="22">
        <v>13999</v>
      </c>
      <c r="C1276" s="19">
        <v>2180</v>
      </c>
    </row>
    <row r="1277" spans="1:3" x14ac:dyDescent="0.3">
      <c r="A1277" t="s">
        <v>5406</v>
      </c>
      <c r="B1277" s="22">
        <v>199</v>
      </c>
      <c r="C1277" s="19">
        <v>159</v>
      </c>
    </row>
    <row r="1278" spans="1:3" x14ac:dyDescent="0.3">
      <c r="A1278" t="s">
        <v>1175</v>
      </c>
      <c r="B1278" s="22">
        <v>599</v>
      </c>
      <c r="C1278" s="19">
        <v>47</v>
      </c>
    </row>
    <row r="1279" spans="1:3" x14ac:dyDescent="0.3">
      <c r="A1279" t="s">
        <v>2606</v>
      </c>
      <c r="B1279" s="22">
        <v>289</v>
      </c>
      <c r="C1279" s="19">
        <v>401</v>
      </c>
    </row>
    <row r="1280" spans="1:3" x14ac:dyDescent="0.3">
      <c r="A1280" t="s">
        <v>1358</v>
      </c>
      <c r="B1280" s="22">
        <v>6499</v>
      </c>
      <c r="C1280" s="19">
        <v>7807</v>
      </c>
    </row>
    <row r="1281" spans="1:3" x14ac:dyDescent="0.3">
      <c r="A1281" t="s">
        <v>1345</v>
      </c>
      <c r="B1281" s="22">
        <v>6499</v>
      </c>
      <c r="C1281" s="19">
        <v>7807</v>
      </c>
    </row>
    <row r="1282" spans="1:3" x14ac:dyDescent="0.3">
      <c r="A1282" t="s">
        <v>1356</v>
      </c>
      <c r="B1282" s="22">
        <v>6499</v>
      </c>
      <c r="C1282" s="19">
        <v>7807</v>
      </c>
    </row>
    <row r="1283" spans="1:3" x14ac:dyDescent="0.3">
      <c r="A1283" t="s">
        <v>1961</v>
      </c>
      <c r="B1283" s="22">
        <v>281</v>
      </c>
      <c r="C1283" s="19">
        <v>87</v>
      </c>
    </row>
    <row r="1284" spans="1:3" x14ac:dyDescent="0.3">
      <c r="A1284" t="s">
        <v>2005</v>
      </c>
      <c r="B1284" s="22">
        <v>99</v>
      </c>
      <c r="C1284" s="19">
        <v>305</v>
      </c>
    </row>
    <row r="1285" spans="1:3" x14ac:dyDescent="0.3">
      <c r="A1285" t="s">
        <v>5225</v>
      </c>
      <c r="B1285" s="22">
        <v>4899</v>
      </c>
      <c r="C1285" s="19">
        <v>297</v>
      </c>
    </row>
    <row r="1286" spans="1:3" x14ac:dyDescent="0.3">
      <c r="A1286" t="s">
        <v>1046</v>
      </c>
      <c r="B1286" s="22">
        <v>54990</v>
      </c>
      <c r="C1286" s="19">
        <v>3587</v>
      </c>
    </row>
    <row r="1287" spans="1:3" x14ac:dyDescent="0.3">
      <c r="A1287" t="s">
        <v>1077</v>
      </c>
      <c r="B1287" s="22">
        <v>18999</v>
      </c>
      <c r="C1287" s="19">
        <v>4702</v>
      </c>
    </row>
    <row r="1288" spans="1:3" x14ac:dyDescent="0.3">
      <c r="A1288" t="s">
        <v>4626</v>
      </c>
      <c r="B1288" s="22">
        <v>3599</v>
      </c>
      <c r="C1288" s="19">
        <v>942</v>
      </c>
    </row>
    <row r="1289" spans="1:3" x14ac:dyDescent="0.3">
      <c r="A1289" t="s">
        <v>830</v>
      </c>
      <c r="B1289" s="22">
        <v>547</v>
      </c>
      <c r="C1289" s="19">
        <v>407</v>
      </c>
    </row>
    <row r="1290" spans="1:3" x14ac:dyDescent="0.3">
      <c r="A1290" t="s">
        <v>3173</v>
      </c>
      <c r="B1290" s="22">
        <v>499</v>
      </c>
      <c r="C1290" s="19">
        <v>434</v>
      </c>
    </row>
    <row r="1291" spans="1:3" x14ac:dyDescent="0.3">
      <c r="A1291" t="s">
        <v>4799</v>
      </c>
      <c r="B1291" s="22">
        <v>8499</v>
      </c>
      <c r="C1291" s="19">
        <v>97</v>
      </c>
    </row>
    <row r="1292" spans="1:3" x14ac:dyDescent="0.3">
      <c r="A1292" t="s">
        <v>362</v>
      </c>
      <c r="B1292" s="22">
        <v>1434</v>
      </c>
      <c r="C1292" s="19">
        <v>32</v>
      </c>
    </row>
    <row r="1293" spans="1:3" x14ac:dyDescent="0.3">
      <c r="A1293" t="s">
        <v>1817</v>
      </c>
      <c r="B1293" s="22">
        <v>12999</v>
      </c>
      <c r="C1293" s="19">
        <v>56098</v>
      </c>
    </row>
    <row r="1294" spans="1:3" x14ac:dyDescent="0.3">
      <c r="A1294" t="s">
        <v>1856</v>
      </c>
      <c r="B1294" s="22">
        <v>4999</v>
      </c>
      <c r="C1294" s="19">
        <v>758</v>
      </c>
    </row>
    <row r="1295" spans="1:3" x14ac:dyDescent="0.3">
      <c r="A1295" t="s">
        <v>4219</v>
      </c>
      <c r="B1295" s="22">
        <v>899</v>
      </c>
      <c r="C1295" s="19">
        <v>185</v>
      </c>
    </row>
    <row r="1296" spans="1:3" x14ac:dyDescent="0.3">
      <c r="A1296" t="s">
        <v>1360</v>
      </c>
      <c r="B1296" s="22">
        <v>1138</v>
      </c>
      <c r="C1296" s="19">
        <v>134521</v>
      </c>
    </row>
    <row r="1297" spans="1:3" x14ac:dyDescent="0.3">
      <c r="A1297" t="s">
        <v>3073</v>
      </c>
      <c r="B1297" s="22">
        <v>199</v>
      </c>
      <c r="C1297" s="19">
        <v>362</v>
      </c>
    </row>
    <row r="1298" spans="1:3" x14ac:dyDescent="0.3">
      <c r="A1298" t="s">
        <v>1404</v>
      </c>
      <c r="B1298" s="22">
        <v>959</v>
      </c>
      <c r="C1298" s="19">
        <v>67259</v>
      </c>
    </row>
    <row r="1299" spans="1:3" x14ac:dyDescent="0.3">
      <c r="A1299" t="s">
        <v>1841</v>
      </c>
      <c r="B1299" s="22">
        <v>1989</v>
      </c>
      <c r="C1299" s="19">
        <v>67260</v>
      </c>
    </row>
    <row r="1300" spans="1:3" x14ac:dyDescent="0.3">
      <c r="A1300" t="s">
        <v>5315</v>
      </c>
      <c r="B1300" s="22">
        <v>1199</v>
      </c>
      <c r="C1300" s="19">
        <v>133</v>
      </c>
    </row>
    <row r="1301" spans="1:3" x14ac:dyDescent="0.3">
      <c r="A1301" t="s">
        <v>1460</v>
      </c>
      <c r="B1301" s="22">
        <v>1799</v>
      </c>
      <c r="C1301" s="19">
        <v>13937</v>
      </c>
    </row>
    <row r="1302" spans="1:3" x14ac:dyDescent="0.3">
      <c r="A1302" t="s">
        <v>1442</v>
      </c>
      <c r="B1302" s="22">
        <v>1799</v>
      </c>
      <c r="C1302" s="19">
        <v>13937</v>
      </c>
    </row>
    <row r="1303" spans="1:3" x14ac:dyDescent="0.3">
      <c r="A1303" t="s">
        <v>1480</v>
      </c>
      <c r="B1303" s="22">
        <v>1799</v>
      </c>
      <c r="C1303" s="19">
        <v>13937</v>
      </c>
    </row>
    <row r="1304" spans="1:3" x14ac:dyDescent="0.3">
      <c r="A1304" t="s">
        <v>1453</v>
      </c>
      <c r="B1304" s="22">
        <v>1799</v>
      </c>
      <c r="C1304" s="19">
        <v>13937</v>
      </c>
    </row>
    <row r="1305" spans="1:3" x14ac:dyDescent="0.3">
      <c r="A1305" t="s">
        <v>1327</v>
      </c>
      <c r="B1305" s="22">
        <v>1799</v>
      </c>
      <c r="C1305" s="19">
        <v>13937</v>
      </c>
    </row>
    <row r="1306" spans="1:3" x14ac:dyDescent="0.3">
      <c r="A1306" t="s">
        <v>4561</v>
      </c>
      <c r="B1306" s="22">
        <v>669</v>
      </c>
      <c r="C1306" s="19">
        <v>13</v>
      </c>
    </row>
    <row r="1307" spans="1:3" x14ac:dyDescent="0.3">
      <c r="A1307" t="s">
        <v>255</v>
      </c>
      <c r="B1307" s="22">
        <v>398</v>
      </c>
      <c r="C1307" s="19">
        <v>628</v>
      </c>
    </row>
    <row r="1308" spans="1:3" x14ac:dyDescent="0.3">
      <c r="A1308" t="s">
        <v>3334</v>
      </c>
      <c r="B1308" s="22">
        <v>499</v>
      </c>
      <c r="C1308" s="19">
        <v>74</v>
      </c>
    </row>
    <row r="1309" spans="1:3" x14ac:dyDescent="0.3">
      <c r="A1309" t="s">
        <v>3840</v>
      </c>
      <c r="B1309" s="22">
        <v>1099</v>
      </c>
      <c r="C1309" s="19">
        <v>4</v>
      </c>
    </row>
    <row r="1310" spans="1:3" x14ac:dyDescent="0.3">
      <c r="A1310" t="s">
        <v>1781</v>
      </c>
      <c r="B1310" s="22">
        <v>4499</v>
      </c>
      <c r="C1310" s="19">
        <v>37</v>
      </c>
    </row>
    <row r="1311" spans="1:3" x14ac:dyDescent="0.3">
      <c r="A1311" t="s">
        <v>5188</v>
      </c>
      <c r="B1311" s="22">
        <v>499</v>
      </c>
      <c r="C1311" s="19">
        <v>65</v>
      </c>
    </row>
    <row r="1312" spans="1:3" x14ac:dyDescent="0.3">
      <c r="A1312" t="s">
        <v>3485</v>
      </c>
      <c r="B1312" s="22">
        <v>398</v>
      </c>
      <c r="C1312" s="19">
        <v>75</v>
      </c>
    </row>
    <row r="1313" spans="1:3" x14ac:dyDescent="0.3">
      <c r="A1313" t="s">
        <v>3169</v>
      </c>
      <c r="B1313" s="22">
        <v>1149</v>
      </c>
      <c r="C1313" s="19">
        <v>10443</v>
      </c>
    </row>
    <row r="1314" spans="1:3" x14ac:dyDescent="0.3">
      <c r="A1314" t="s">
        <v>4829</v>
      </c>
      <c r="B1314" s="22">
        <v>193</v>
      </c>
      <c r="C1314" s="19">
        <v>37</v>
      </c>
    </row>
    <row r="1315" spans="1:3" x14ac:dyDescent="0.3">
      <c r="A1315" t="s">
        <v>527</v>
      </c>
      <c r="B1315" s="22">
        <v>1499</v>
      </c>
      <c r="C1315" s="19">
        <v>37</v>
      </c>
    </row>
    <row r="1316" spans="1:3" x14ac:dyDescent="0.3">
      <c r="A1316" t="s">
        <v>5269</v>
      </c>
      <c r="B1316" s="22">
        <v>4999</v>
      </c>
      <c r="C1316" s="19">
        <v>287</v>
      </c>
    </row>
    <row r="1317" spans="1:3" x14ac:dyDescent="0.3">
      <c r="A1317" t="s">
        <v>4751</v>
      </c>
      <c r="B1317" s="22">
        <v>4999</v>
      </c>
      <c r="C1317" s="19">
        <v>124</v>
      </c>
    </row>
    <row r="1318" spans="1:3" x14ac:dyDescent="0.3">
      <c r="A1318" t="s">
        <v>5410</v>
      </c>
      <c r="B1318" s="22">
        <v>899</v>
      </c>
      <c r="C1318" s="19">
        <v>39</v>
      </c>
    </row>
    <row r="1319" spans="1:3" x14ac:dyDescent="0.3">
      <c r="A1319" t="s">
        <v>3789</v>
      </c>
      <c r="B1319" s="22">
        <v>678</v>
      </c>
      <c r="C1319" s="19">
        <v>900</v>
      </c>
    </row>
    <row r="1320" spans="1:3" x14ac:dyDescent="0.3">
      <c r="A1320" t="s">
        <v>5299</v>
      </c>
      <c r="B1320" s="22">
        <v>1601</v>
      </c>
      <c r="C1320" s="19">
        <v>156</v>
      </c>
    </row>
    <row r="1321" spans="1:3" x14ac:dyDescent="0.3">
      <c r="A1321" t="s">
        <v>5144</v>
      </c>
      <c r="B1321" s="22">
        <v>649</v>
      </c>
      <c r="C1321" s="19">
        <v>4</v>
      </c>
    </row>
    <row r="1322" spans="1:3" x14ac:dyDescent="0.3">
      <c r="A1322" t="s">
        <v>4493</v>
      </c>
      <c r="B1322" s="22">
        <v>499</v>
      </c>
      <c r="C1322" s="19">
        <v>54</v>
      </c>
    </row>
    <row r="1323" spans="1:3" x14ac:dyDescent="0.3">
      <c r="A1323" t="s">
        <v>874</v>
      </c>
      <c r="B1323" s="22">
        <v>6490</v>
      </c>
      <c r="C1323" s="19">
        <v>27</v>
      </c>
    </row>
    <row r="1324" spans="1:3" x14ac:dyDescent="0.3">
      <c r="A1324" t="s">
        <v>4480</v>
      </c>
      <c r="B1324" s="22">
        <v>699</v>
      </c>
      <c r="C1324" s="19">
        <v>1729</v>
      </c>
    </row>
    <row r="1325" spans="1:3" x14ac:dyDescent="0.3">
      <c r="A1325" t="s">
        <v>4694</v>
      </c>
      <c r="B1325" s="22">
        <v>699</v>
      </c>
      <c r="C1325" s="19">
        <v>2300</v>
      </c>
    </row>
    <row r="1326" spans="1:3" x14ac:dyDescent="0.3">
      <c r="A1326" t="s">
        <v>4128</v>
      </c>
      <c r="B1326" s="22">
        <v>199</v>
      </c>
      <c r="C1326" s="19">
        <v>12</v>
      </c>
    </row>
    <row r="1327" spans="1:3" x14ac:dyDescent="0.3">
      <c r="A1327" t="s">
        <v>1406</v>
      </c>
      <c r="B1327" s="22">
        <v>9499</v>
      </c>
      <c r="C1327" s="19">
        <v>284</v>
      </c>
    </row>
    <row r="1328" spans="1:3" x14ac:dyDescent="0.3">
      <c r="A1328" t="s">
        <v>1383</v>
      </c>
      <c r="B1328" s="22">
        <v>9499</v>
      </c>
      <c r="C1328" s="19">
        <v>284</v>
      </c>
    </row>
    <row r="1329" spans="1:3" x14ac:dyDescent="0.3">
      <c r="A1329" t="s">
        <v>1733</v>
      </c>
      <c r="B1329" s="22">
        <v>10499</v>
      </c>
      <c r="C1329" s="19">
        <v>284</v>
      </c>
    </row>
    <row r="1330" spans="1:3" x14ac:dyDescent="0.3">
      <c r="A1330" t="s">
        <v>1969</v>
      </c>
      <c r="B1330" s="22">
        <v>249</v>
      </c>
      <c r="C1330" s="19">
        <v>38</v>
      </c>
    </row>
    <row r="1331" spans="1:3" x14ac:dyDescent="0.3">
      <c r="A1331" t="s">
        <v>4210</v>
      </c>
      <c r="B1331" s="22">
        <v>784</v>
      </c>
      <c r="C1331" s="19">
        <v>11</v>
      </c>
    </row>
    <row r="1332" spans="1:3" x14ac:dyDescent="0.3">
      <c r="A1332" t="s">
        <v>1852</v>
      </c>
      <c r="B1332" s="22">
        <v>1999</v>
      </c>
      <c r="C1332" s="19">
        <v>240</v>
      </c>
    </row>
    <row r="1333" spans="1:3" x14ac:dyDescent="0.3">
      <c r="A1333" t="s">
        <v>394</v>
      </c>
      <c r="B1333" s="22">
        <v>398</v>
      </c>
      <c r="C1333" s="19">
        <v>254</v>
      </c>
    </row>
    <row r="1334" spans="1:3" x14ac:dyDescent="0.3">
      <c r="A1334" t="s">
        <v>4763</v>
      </c>
      <c r="B1334" s="22">
        <v>899</v>
      </c>
      <c r="C1334" s="19">
        <v>15</v>
      </c>
    </row>
    <row r="1335" spans="1:3" x14ac:dyDescent="0.3">
      <c r="A1335" t="s">
        <v>4055</v>
      </c>
      <c r="B1335" s="22">
        <v>469</v>
      </c>
      <c r="C1335" s="19">
        <v>6</v>
      </c>
    </row>
    <row r="1336" spans="1:3" x14ac:dyDescent="0.3">
      <c r="A1336" t="s">
        <v>4451</v>
      </c>
      <c r="B1336" s="22">
        <v>499</v>
      </c>
      <c r="C1336" s="19">
        <v>79</v>
      </c>
    </row>
    <row r="1337" spans="1:3" x14ac:dyDescent="0.3">
      <c r="A1337" t="s">
        <v>1196</v>
      </c>
      <c r="B1337" s="22">
        <v>13990</v>
      </c>
      <c r="C1337" s="19">
        <v>7</v>
      </c>
    </row>
    <row r="1338" spans="1:3" x14ac:dyDescent="0.3">
      <c r="A1338" t="s">
        <v>4739</v>
      </c>
      <c r="B1338" s="22">
        <v>499</v>
      </c>
      <c r="C1338" s="19">
        <v>109</v>
      </c>
    </row>
    <row r="1339" spans="1:3" x14ac:dyDescent="0.3">
      <c r="A1339" t="s">
        <v>5095</v>
      </c>
      <c r="B1339" s="22">
        <v>185</v>
      </c>
      <c r="C1339" s="19">
        <v>1306</v>
      </c>
    </row>
    <row r="1340" spans="1:3" x14ac:dyDescent="0.3">
      <c r="A1340" t="s">
        <v>4975</v>
      </c>
      <c r="B1340" s="22">
        <v>929</v>
      </c>
      <c r="C1340" s="19">
        <v>4</v>
      </c>
    </row>
    <row r="1341" spans="1:3" x14ac:dyDescent="0.3">
      <c r="A1341" t="s">
        <v>4431</v>
      </c>
      <c r="B1341" s="22">
        <v>499</v>
      </c>
      <c r="C1341" s="19">
        <v>53</v>
      </c>
    </row>
    <row r="1342" spans="1:3" x14ac:dyDescent="0.3">
      <c r="A1342" t="s">
        <v>1714</v>
      </c>
      <c r="B1342" s="22">
        <v>2999</v>
      </c>
      <c r="C1342" s="19">
        <v>154</v>
      </c>
    </row>
    <row r="1343" spans="1:3" x14ac:dyDescent="0.3">
      <c r="A1343" t="s">
        <v>1888</v>
      </c>
      <c r="B1343" s="22">
        <v>2499</v>
      </c>
      <c r="C1343" s="19">
        <v>154</v>
      </c>
    </row>
    <row r="1344" spans="1:3" x14ac:dyDescent="0.3">
      <c r="A1344" t="s">
        <v>2070</v>
      </c>
      <c r="B1344" s="22">
        <v>2999</v>
      </c>
      <c r="C1344" s="19">
        <v>768</v>
      </c>
    </row>
    <row r="1345" spans="1:3" x14ac:dyDescent="0.3">
      <c r="A1345" t="s">
        <v>1544</v>
      </c>
      <c r="B1345" s="22">
        <v>3999</v>
      </c>
      <c r="C1345" s="19">
        <v>73</v>
      </c>
    </row>
    <row r="1346" spans="1:3" x14ac:dyDescent="0.3">
      <c r="A1346" t="s">
        <v>730</v>
      </c>
      <c r="B1346" s="22">
        <v>399</v>
      </c>
      <c r="C1346" s="19">
        <v>5</v>
      </c>
    </row>
    <row r="1347" spans="1:3" x14ac:dyDescent="0.3">
      <c r="A1347" t="s">
        <v>5156</v>
      </c>
      <c r="B1347" s="22">
        <v>1499</v>
      </c>
      <c r="C1347" s="19">
        <v>2591</v>
      </c>
    </row>
    <row r="1348" spans="1:3" x14ac:dyDescent="0.3">
      <c r="A1348" t="s">
        <v>5352</v>
      </c>
      <c r="B1348" s="22">
        <v>799</v>
      </c>
      <c r="C1348" s="19">
        <v>17</v>
      </c>
    </row>
    <row r="1349" spans="1:3" x14ac:dyDescent="0.3">
      <c r="A1349" t="s">
        <v>3881</v>
      </c>
      <c r="B1349" s="22">
        <v>799</v>
      </c>
      <c r="C1349" s="19">
        <v>70</v>
      </c>
    </row>
    <row r="1350" spans="1:3" x14ac:dyDescent="0.3">
      <c r="A1350" t="s">
        <v>4359</v>
      </c>
      <c r="B1350" s="22">
        <v>259</v>
      </c>
      <c r="C1350" s="19">
        <v>43</v>
      </c>
    </row>
    <row r="1351" spans="1:3" x14ac:dyDescent="0.3">
      <c r="A1351" t="s">
        <v>4833</v>
      </c>
      <c r="B1351" s="22">
        <v>1299</v>
      </c>
      <c r="C1351" s="19">
        <v>2</v>
      </c>
    </row>
    <row r="1352" spans="1:3" x14ac:dyDescent="0.3">
      <c r="A1352" t="s">
        <v>4389</v>
      </c>
      <c r="B1352" s="22">
        <v>279</v>
      </c>
      <c r="C1352" s="19">
        <v>28</v>
      </c>
    </row>
    <row r="1353" spans="1:3" x14ac:dyDescent="0.3">
      <c r="A1353" t="s">
        <v>1293</v>
      </c>
      <c r="B1353" s="22">
        <v>249</v>
      </c>
      <c r="C1353" s="19">
        <v>1000</v>
      </c>
    </row>
    <row r="1354" spans="1:3" x14ac:dyDescent="0.3">
      <c r="A1354" t="s">
        <v>4156</v>
      </c>
      <c r="B1354" s="22">
        <v>1439</v>
      </c>
      <c r="C1354" s="19">
        <v>53803</v>
      </c>
    </row>
    <row r="1355" spans="1:3" x14ac:dyDescent="0.3">
      <c r="A1355" t="s">
        <v>13232</v>
      </c>
      <c r="B1355" s="22">
        <v>4578580.43</v>
      </c>
      <c r="C1355" s="19">
        <v>26767877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6961F0-69A5-44B4-9F74-0A2E8A395A75}">
  <dimension ref="A3:B2739"/>
  <sheetViews>
    <sheetView workbookViewId="0">
      <selection activeCell="D11" sqref="D11"/>
    </sheetView>
  </sheetViews>
  <sheetFormatPr defaultRowHeight="15.6" x14ac:dyDescent="0.3"/>
  <cols>
    <col min="1" max="1" width="13.5" bestFit="1" customWidth="1"/>
    <col min="2" max="2" width="23.59765625" style="22" bestFit="1" customWidth="1"/>
    <col min="3" max="208" width="37.59765625" bestFit="1" customWidth="1"/>
    <col min="209" max="210" width="19.296875" bestFit="1" customWidth="1"/>
    <col min="211" max="415" width="37.59765625" bestFit="1" customWidth="1"/>
    <col min="416" max="416" width="26.8984375" bestFit="1" customWidth="1"/>
    <col min="417" max="417" width="27.8984375" bestFit="1" customWidth="1"/>
  </cols>
  <sheetData>
    <row r="3" spans="1:2" x14ac:dyDescent="0.3">
      <c r="A3" s="16" t="s">
        <v>13229</v>
      </c>
      <c r="B3" s="22" t="s">
        <v>13233</v>
      </c>
    </row>
    <row r="4" spans="1:2" x14ac:dyDescent="0.3">
      <c r="A4" t="s">
        <v>222</v>
      </c>
      <c r="B4" s="22">
        <v>19644496</v>
      </c>
    </row>
    <row r="5" spans="1:2" x14ac:dyDescent="0.3">
      <c r="A5" t="s">
        <v>611</v>
      </c>
      <c r="B5" s="22">
        <v>240607588</v>
      </c>
    </row>
    <row r="6" spans="1:2" x14ac:dyDescent="0.3">
      <c r="A6" t="s">
        <v>2539</v>
      </c>
      <c r="B6" s="22">
        <v>13573299</v>
      </c>
    </row>
    <row r="7" spans="1:2" x14ac:dyDescent="0.3">
      <c r="A7" t="s">
        <v>2543</v>
      </c>
      <c r="B7" s="22">
        <v>11825250</v>
      </c>
    </row>
    <row r="8" spans="1:2" x14ac:dyDescent="0.3">
      <c r="A8" t="s">
        <v>2576</v>
      </c>
      <c r="B8" s="22">
        <v>54132975</v>
      </c>
    </row>
    <row r="9" spans="1:2" x14ac:dyDescent="0.3">
      <c r="A9" t="s">
        <v>2092</v>
      </c>
      <c r="B9" s="22">
        <v>164518250</v>
      </c>
    </row>
    <row r="10" spans="1:2" x14ac:dyDescent="0.3">
      <c r="A10" t="s">
        <v>630</v>
      </c>
      <c r="B10" s="22">
        <v>17983777</v>
      </c>
    </row>
    <row r="11" spans="1:2" x14ac:dyDescent="0.3">
      <c r="A11" t="s">
        <v>789</v>
      </c>
      <c r="B11" s="22">
        <v>60015977</v>
      </c>
    </row>
    <row r="12" spans="1:2" x14ac:dyDescent="0.3">
      <c r="A12" t="s">
        <v>993</v>
      </c>
      <c r="B12" s="22">
        <v>9612345</v>
      </c>
    </row>
    <row r="13" spans="1:2" x14ac:dyDescent="0.3">
      <c r="A13" t="s">
        <v>4306</v>
      </c>
      <c r="B13" s="22">
        <v>13987169</v>
      </c>
    </row>
    <row r="14" spans="1:2" x14ac:dyDescent="0.3">
      <c r="A14" t="s">
        <v>3455</v>
      </c>
      <c r="B14" s="22">
        <v>30981332</v>
      </c>
    </row>
    <row r="15" spans="1:2" x14ac:dyDescent="0.3">
      <c r="A15" t="s">
        <v>3117</v>
      </c>
      <c r="B15" s="22">
        <v>40275000</v>
      </c>
    </row>
    <row r="16" spans="1:2" x14ac:dyDescent="0.3">
      <c r="A16" t="s">
        <v>4929</v>
      </c>
      <c r="B16" s="22">
        <v>5873350</v>
      </c>
    </row>
    <row r="17" spans="1:2" x14ac:dyDescent="0.3">
      <c r="A17" t="s">
        <v>264</v>
      </c>
      <c r="B17" s="22">
        <v>251387709</v>
      </c>
    </row>
    <row r="18" spans="1:2" x14ac:dyDescent="0.3">
      <c r="A18" t="s">
        <v>165</v>
      </c>
      <c r="B18" s="22">
        <v>425290</v>
      </c>
    </row>
    <row r="19" spans="1:2" x14ac:dyDescent="0.3">
      <c r="A19" t="s">
        <v>52</v>
      </c>
      <c r="B19" s="22">
        <v>179511309</v>
      </c>
    </row>
    <row r="20" spans="1:2" x14ac:dyDescent="0.3">
      <c r="A20" t="s">
        <v>4415</v>
      </c>
      <c r="B20" s="22">
        <v>16091695</v>
      </c>
    </row>
    <row r="21" spans="1:2" x14ac:dyDescent="0.3">
      <c r="A21" t="s">
        <v>4630</v>
      </c>
      <c r="B21" s="22">
        <v>22107925</v>
      </c>
    </row>
    <row r="22" spans="1:2" x14ac:dyDescent="0.3">
      <c r="A22" t="s">
        <v>2813</v>
      </c>
      <c r="B22" s="22">
        <v>52932810</v>
      </c>
    </row>
    <row r="23" spans="1:2" x14ac:dyDescent="0.3">
      <c r="A23" t="s">
        <v>3780</v>
      </c>
      <c r="B23" s="22">
        <v>66264630</v>
      </c>
    </row>
    <row r="24" spans="1:2" x14ac:dyDescent="0.3">
      <c r="A24" t="s">
        <v>4120</v>
      </c>
      <c r="B24" s="22">
        <v>44179940</v>
      </c>
    </row>
    <row r="25" spans="1:2" x14ac:dyDescent="0.3">
      <c r="A25" t="s">
        <v>3869</v>
      </c>
      <c r="B25" s="22">
        <v>40816125</v>
      </c>
    </row>
    <row r="26" spans="1:2" x14ac:dyDescent="0.3">
      <c r="A26" t="s">
        <v>4152</v>
      </c>
      <c r="B26" s="22">
        <v>52886670</v>
      </c>
    </row>
    <row r="27" spans="1:2" x14ac:dyDescent="0.3">
      <c r="A27" t="s">
        <v>5213</v>
      </c>
      <c r="B27" s="22">
        <v>10710765</v>
      </c>
    </row>
    <row r="28" spans="1:2" x14ac:dyDescent="0.3">
      <c r="A28" t="s">
        <v>4314</v>
      </c>
      <c r="B28" s="22">
        <v>21766400</v>
      </c>
    </row>
    <row r="29" spans="1:2" x14ac:dyDescent="0.3">
      <c r="A29" t="s">
        <v>3230</v>
      </c>
      <c r="B29" s="22">
        <v>7214778</v>
      </c>
    </row>
    <row r="30" spans="1:2" x14ac:dyDescent="0.3">
      <c r="A30" t="s">
        <v>4423</v>
      </c>
      <c r="B30" s="22">
        <v>18762240</v>
      </c>
    </row>
    <row r="31" spans="1:2" x14ac:dyDescent="0.3">
      <c r="A31" t="s">
        <v>5458</v>
      </c>
      <c r="B31" s="22">
        <v>1441440</v>
      </c>
    </row>
    <row r="32" spans="1:2" x14ac:dyDescent="0.3">
      <c r="A32" t="s">
        <v>3953</v>
      </c>
      <c r="B32" s="22">
        <v>5626764</v>
      </c>
    </row>
    <row r="33" spans="1:2" x14ac:dyDescent="0.3">
      <c r="A33" t="s">
        <v>3827</v>
      </c>
      <c r="B33" s="22">
        <v>2761534</v>
      </c>
    </row>
    <row r="34" spans="1:2" x14ac:dyDescent="0.3">
      <c r="A34" t="s">
        <v>3987</v>
      </c>
      <c r="B34" s="22">
        <v>1289893</v>
      </c>
    </row>
    <row r="35" spans="1:2" x14ac:dyDescent="0.3">
      <c r="A35" t="s">
        <v>4803</v>
      </c>
      <c r="B35" s="22">
        <v>7042425</v>
      </c>
    </row>
    <row r="36" spans="1:2" x14ac:dyDescent="0.3">
      <c r="A36" t="s">
        <v>2149</v>
      </c>
      <c r="B36" s="22">
        <v>35250435</v>
      </c>
    </row>
    <row r="37" spans="1:2" x14ac:dyDescent="0.3">
      <c r="A37" t="s">
        <v>2465</v>
      </c>
      <c r="B37" s="22">
        <v>391438362</v>
      </c>
    </row>
    <row r="38" spans="1:2" x14ac:dyDescent="0.3">
      <c r="A38" t="s">
        <v>4909</v>
      </c>
      <c r="B38" s="22">
        <v>14754300</v>
      </c>
    </row>
    <row r="39" spans="1:2" x14ac:dyDescent="0.3">
      <c r="A39" t="s">
        <v>3992</v>
      </c>
      <c r="B39" s="22">
        <v>16597338</v>
      </c>
    </row>
    <row r="40" spans="1:2" x14ac:dyDescent="0.3">
      <c r="A40" t="s">
        <v>3757</v>
      </c>
      <c r="B40" s="22">
        <v>25932240</v>
      </c>
    </row>
    <row r="41" spans="1:2" x14ac:dyDescent="0.3">
      <c r="A41" t="s">
        <v>2324</v>
      </c>
      <c r="B41" s="22">
        <v>6698450</v>
      </c>
    </row>
    <row r="42" spans="1:2" x14ac:dyDescent="0.3">
      <c r="A42" t="s">
        <v>4664</v>
      </c>
      <c r="B42" s="22">
        <v>4645200</v>
      </c>
    </row>
    <row r="43" spans="1:2" x14ac:dyDescent="0.3">
      <c r="A43" t="s">
        <v>4947</v>
      </c>
      <c r="B43" s="22">
        <v>940100</v>
      </c>
    </row>
    <row r="44" spans="1:2" x14ac:dyDescent="0.3">
      <c r="A44" t="s">
        <v>2981</v>
      </c>
      <c r="B44" s="22">
        <v>3492750</v>
      </c>
    </row>
    <row r="45" spans="1:2" x14ac:dyDescent="0.3">
      <c r="A45" t="s">
        <v>3542</v>
      </c>
      <c r="B45" s="22">
        <v>11407140</v>
      </c>
    </row>
    <row r="46" spans="1:2" x14ac:dyDescent="0.3">
      <c r="A46" t="s">
        <v>2959</v>
      </c>
      <c r="B46" s="22">
        <v>39962835</v>
      </c>
    </row>
    <row r="47" spans="1:2" x14ac:dyDescent="0.3">
      <c r="A47" t="s">
        <v>3298</v>
      </c>
      <c r="B47" s="22">
        <v>2380050</v>
      </c>
    </row>
    <row r="48" spans="1:2" x14ac:dyDescent="0.3">
      <c r="A48" t="s">
        <v>2977</v>
      </c>
      <c r="B48" s="22">
        <v>35043291</v>
      </c>
    </row>
    <row r="49" spans="1:2" x14ac:dyDescent="0.3">
      <c r="A49" t="s">
        <v>4085</v>
      </c>
      <c r="B49" s="22">
        <v>6544200</v>
      </c>
    </row>
    <row r="50" spans="1:2" x14ac:dyDescent="0.3">
      <c r="A50" t="s">
        <v>3815</v>
      </c>
      <c r="B50" s="22">
        <v>210338580</v>
      </c>
    </row>
    <row r="51" spans="1:2" x14ac:dyDescent="0.3">
      <c r="A51" t="s">
        <v>3550</v>
      </c>
      <c r="B51" s="22">
        <v>58239018</v>
      </c>
    </row>
    <row r="52" spans="1:2" x14ac:dyDescent="0.3">
      <c r="A52" t="s">
        <v>3974</v>
      </c>
      <c r="B52" s="22">
        <v>3346875</v>
      </c>
    </row>
    <row r="53" spans="1:2" x14ac:dyDescent="0.3">
      <c r="A53" t="s">
        <v>757</v>
      </c>
      <c r="B53" s="22">
        <v>2066943</v>
      </c>
    </row>
    <row r="54" spans="1:2" x14ac:dyDescent="0.3">
      <c r="A54" t="s">
        <v>847</v>
      </c>
      <c r="B54" s="22">
        <v>26388346</v>
      </c>
    </row>
    <row r="55" spans="1:2" x14ac:dyDescent="0.3">
      <c r="A55" t="s">
        <v>834</v>
      </c>
      <c r="B55" s="22">
        <v>1676901</v>
      </c>
    </row>
    <row r="56" spans="1:2" x14ac:dyDescent="0.3">
      <c r="A56" t="s">
        <v>1285</v>
      </c>
      <c r="B56" s="22">
        <v>1016346</v>
      </c>
    </row>
    <row r="57" spans="1:2" x14ac:dyDescent="0.3">
      <c r="A57" t="s">
        <v>5430</v>
      </c>
      <c r="B57" s="22">
        <v>5623730</v>
      </c>
    </row>
    <row r="58" spans="1:2" x14ac:dyDescent="0.3">
      <c r="A58" t="s">
        <v>2711</v>
      </c>
      <c r="B58" s="22">
        <v>5852028</v>
      </c>
    </row>
    <row r="59" spans="1:2" x14ac:dyDescent="0.3">
      <c r="A59" t="s">
        <v>4021</v>
      </c>
      <c r="B59" s="22">
        <v>4658420</v>
      </c>
    </row>
    <row r="60" spans="1:2" x14ac:dyDescent="0.3">
      <c r="A60" t="s">
        <v>4090</v>
      </c>
      <c r="B60" s="22">
        <v>14972500</v>
      </c>
    </row>
    <row r="61" spans="1:2" x14ac:dyDescent="0.3">
      <c r="A61" t="s">
        <v>3632</v>
      </c>
      <c r="B61" s="22">
        <v>22543500</v>
      </c>
    </row>
    <row r="62" spans="1:2" x14ac:dyDescent="0.3">
      <c r="A62" t="s">
        <v>3741</v>
      </c>
      <c r="B62" s="22">
        <v>132730290</v>
      </c>
    </row>
    <row r="63" spans="1:2" x14ac:dyDescent="0.3">
      <c r="A63" t="s">
        <v>4132</v>
      </c>
      <c r="B63" s="22">
        <v>10861125</v>
      </c>
    </row>
    <row r="64" spans="1:2" x14ac:dyDescent="0.3">
      <c r="A64" t="s">
        <v>2797</v>
      </c>
      <c r="B64" s="22">
        <v>2291040</v>
      </c>
    </row>
    <row r="65" spans="1:2" x14ac:dyDescent="0.3">
      <c r="A65" t="s">
        <v>5462</v>
      </c>
      <c r="B65" s="22">
        <v>15178590</v>
      </c>
    </row>
    <row r="66" spans="1:2" x14ac:dyDescent="0.3">
      <c r="A66" t="s">
        <v>5356</v>
      </c>
      <c r="B66" s="22">
        <v>114708571</v>
      </c>
    </row>
    <row r="67" spans="1:2" x14ac:dyDescent="0.3">
      <c r="A67" t="s">
        <v>3401</v>
      </c>
      <c r="B67" s="22">
        <v>2367910</v>
      </c>
    </row>
    <row r="68" spans="1:2" x14ac:dyDescent="0.3">
      <c r="A68" t="s">
        <v>5128</v>
      </c>
      <c r="B68" s="22">
        <v>55530900</v>
      </c>
    </row>
    <row r="69" spans="1:2" x14ac:dyDescent="0.3">
      <c r="A69" t="s">
        <v>5331</v>
      </c>
      <c r="B69" s="22">
        <v>18410360</v>
      </c>
    </row>
    <row r="70" spans="1:2" x14ac:dyDescent="0.3">
      <c r="A70" t="s">
        <v>3165</v>
      </c>
      <c r="B70" s="22">
        <v>1823420</v>
      </c>
    </row>
    <row r="71" spans="1:2" x14ac:dyDescent="0.3">
      <c r="A71" t="s">
        <v>3966</v>
      </c>
      <c r="B71" s="22">
        <v>9445000</v>
      </c>
    </row>
    <row r="72" spans="1:2" x14ac:dyDescent="0.3">
      <c r="A72" t="s">
        <v>2247</v>
      </c>
      <c r="B72" s="22">
        <v>272480949</v>
      </c>
    </row>
    <row r="73" spans="1:2" x14ac:dyDescent="0.3">
      <c r="A73" t="s">
        <v>2748</v>
      </c>
      <c r="B73" s="22">
        <v>1449540</v>
      </c>
    </row>
    <row r="74" spans="1:2" x14ac:dyDescent="0.3">
      <c r="A74" t="s">
        <v>2684</v>
      </c>
      <c r="B74" s="22">
        <v>1192275</v>
      </c>
    </row>
    <row r="75" spans="1:2" x14ac:dyDescent="0.3">
      <c r="A75" t="s">
        <v>2701</v>
      </c>
      <c r="B75" s="22">
        <v>3431400</v>
      </c>
    </row>
    <row r="76" spans="1:2" x14ac:dyDescent="0.3">
      <c r="A76" t="s">
        <v>2667</v>
      </c>
      <c r="B76" s="22">
        <v>309500</v>
      </c>
    </row>
    <row r="77" spans="1:2" x14ac:dyDescent="0.3">
      <c r="A77" t="s">
        <v>3136</v>
      </c>
      <c r="B77" s="22">
        <v>306100</v>
      </c>
    </row>
    <row r="78" spans="1:2" x14ac:dyDescent="0.3">
      <c r="A78" t="s">
        <v>3052</v>
      </c>
      <c r="B78" s="22">
        <v>514500</v>
      </c>
    </row>
    <row r="79" spans="1:2" x14ac:dyDescent="0.3">
      <c r="A79" t="s">
        <v>5020</v>
      </c>
      <c r="B79" s="22">
        <v>2677950</v>
      </c>
    </row>
    <row r="80" spans="1:2" x14ac:dyDescent="0.3">
      <c r="A80" t="s">
        <v>3665</v>
      </c>
      <c r="B80" s="22">
        <v>4030498</v>
      </c>
    </row>
    <row r="81" spans="1:2" x14ac:dyDescent="0.3">
      <c r="A81" t="s">
        <v>2379</v>
      </c>
      <c r="B81" s="22">
        <v>6639000</v>
      </c>
    </row>
    <row r="82" spans="1:2" x14ac:dyDescent="0.3">
      <c r="A82" t="s">
        <v>2299</v>
      </c>
      <c r="B82" s="22">
        <v>1620675</v>
      </c>
    </row>
    <row r="83" spans="1:2" x14ac:dyDescent="0.3">
      <c r="A83" t="s">
        <v>3503</v>
      </c>
      <c r="B83" s="22">
        <v>2168210</v>
      </c>
    </row>
    <row r="84" spans="1:2" x14ac:dyDescent="0.3">
      <c r="A84" t="s">
        <v>3574</v>
      </c>
      <c r="B84" s="22">
        <v>1079550</v>
      </c>
    </row>
    <row r="85" spans="1:2" x14ac:dyDescent="0.3">
      <c r="A85" t="s">
        <v>3222</v>
      </c>
      <c r="B85" s="22">
        <v>2339100</v>
      </c>
    </row>
    <row r="86" spans="1:2" x14ac:dyDescent="0.3">
      <c r="A86" t="s">
        <v>2549</v>
      </c>
      <c r="B86" s="22">
        <v>1045920</v>
      </c>
    </row>
    <row r="87" spans="1:2" x14ac:dyDescent="0.3">
      <c r="A87" t="s">
        <v>2417</v>
      </c>
      <c r="B87" s="22">
        <v>1378880</v>
      </c>
    </row>
    <row r="88" spans="1:2" x14ac:dyDescent="0.3">
      <c r="A88" t="s">
        <v>3276</v>
      </c>
      <c r="B88" s="22">
        <v>1179520</v>
      </c>
    </row>
    <row r="89" spans="1:2" x14ac:dyDescent="0.3">
      <c r="A89" t="s">
        <v>2268</v>
      </c>
      <c r="B89" s="22">
        <v>4554667</v>
      </c>
    </row>
    <row r="90" spans="1:2" x14ac:dyDescent="0.3">
      <c r="A90" t="s">
        <v>2929</v>
      </c>
      <c r="B90" s="22">
        <v>74526310</v>
      </c>
    </row>
    <row r="91" spans="1:2" x14ac:dyDescent="0.3">
      <c r="A91" t="s">
        <v>2937</v>
      </c>
      <c r="B91" s="22">
        <v>1300075</v>
      </c>
    </row>
    <row r="92" spans="1:2" x14ac:dyDescent="0.3">
      <c r="A92" t="s">
        <v>2187</v>
      </c>
      <c r="B92" s="22">
        <v>2438370</v>
      </c>
    </row>
    <row r="93" spans="1:2" x14ac:dyDescent="0.3">
      <c r="A93" t="s">
        <v>3016</v>
      </c>
      <c r="B93" s="22">
        <v>16358000</v>
      </c>
    </row>
    <row r="94" spans="1:2" x14ac:dyDescent="0.3">
      <c r="A94" t="s">
        <v>3435</v>
      </c>
      <c r="B94" s="22">
        <v>31150200</v>
      </c>
    </row>
    <row r="95" spans="1:2" x14ac:dyDescent="0.3">
      <c r="A95" t="s">
        <v>198</v>
      </c>
      <c r="B95" s="22">
        <v>149684235</v>
      </c>
    </row>
    <row r="96" spans="1:2" x14ac:dyDescent="0.3">
      <c r="A96" t="s">
        <v>150</v>
      </c>
      <c r="B96" s="22">
        <v>112464000</v>
      </c>
    </row>
    <row r="97" spans="1:2" x14ac:dyDescent="0.3">
      <c r="A97" t="s">
        <v>775</v>
      </c>
      <c r="B97" s="22">
        <v>5291835</v>
      </c>
    </row>
    <row r="98" spans="1:2" x14ac:dyDescent="0.3">
      <c r="A98" t="s">
        <v>882</v>
      </c>
      <c r="B98" s="22">
        <v>59981600</v>
      </c>
    </row>
    <row r="99" spans="1:2" x14ac:dyDescent="0.3">
      <c r="A99" t="s">
        <v>4247</v>
      </c>
      <c r="B99" s="22">
        <v>59309130</v>
      </c>
    </row>
    <row r="100" spans="1:2" x14ac:dyDescent="0.3">
      <c r="A100" t="s">
        <v>2553</v>
      </c>
      <c r="B100" s="22">
        <v>10483990</v>
      </c>
    </row>
    <row r="101" spans="1:2" x14ac:dyDescent="0.3">
      <c r="A101" t="s">
        <v>3678</v>
      </c>
      <c r="B101" s="22">
        <v>20971240</v>
      </c>
    </row>
    <row r="102" spans="1:2" x14ac:dyDescent="0.3">
      <c r="A102" t="s">
        <v>3686</v>
      </c>
      <c r="B102" s="22">
        <v>23298000</v>
      </c>
    </row>
    <row r="103" spans="1:2" x14ac:dyDescent="0.3">
      <c r="A103" t="s">
        <v>4067</v>
      </c>
      <c r="B103" s="22">
        <v>19368510</v>
      </c>
    </row>
    <row r="104" spans="1:2" x14ac:dyDescent="0.3">
      <c r="A104" t="s">
        <v>1323</v>
      </c>
      <c r="B104" s="22">
        <v>1519698</v>
      </c>
    </row>
    <row r="105" spans="1:2" x14ac:dyDescent="0.3">
      <c r="A105" t="s">
        <v>4497</v>
      </c>
      <c r="B105" s="22">
        <v>4626560</v>
      </c>
    </row>
    <row r="106" spans="1:2" x14ac:dyDescent="0.3">
      <c r="A106" t="s">
        <v>3026</v>
      </c>
      <c r="B106" s="22">
        <v>1072560</v>
      </c>
    </row>
    <row r="107" spans="1:2" x14ac:dyDescent="0.3">
      <c r="A107" t="s">
        <v>2886</v>
      </c>
      <c r="B107" s="22">
        <v>95175</v>
      </c>
    </row>
    <row r="108" spans="1:2" x14ac:dyDescent="0.3">
      <c r="A108" t="s">
        <v>3094</v>
      </c>
      <c r="B108" s="22">
        <v>708480</v>
      </c>
    </row>
    <row r="109" spans="1:2" x14ac:dyDescent="0.3">
      <c r="A109" t="s">
        <v>4076</v>
      </c>
      <c r="B109" s="22">
        <v>2114762</v>
      </c>
    </row>
    <row r="110" spans="1:2" x14ac:dyDescent="0.3">
      <c r="A110" t="s">
        <v>2474</v>
      </c>
      <c r="B110" s="22">
        <v>2676375</v>
      </c>
    </row>
    <row r="111" spans="1:2" x14ac:dyDescent="0.3">
      <c r="A111" t="s">
        <v>617</v>
      </c>
      <c r="B111" s="22">
        <v>690117</v>
      </c>
    </row>
    <row r="112" spans="1:2" x14ac:dyDescent="0.3">
      <c r="A112" t="s">
        <v>851</v>
      </c>
      <c r="B112" s="22">
        <v>1935369</v>
      </c>
    </row>
    <row r="113" spans="1:2" x14ac:dyDescent="0.3">
      <c r="A113" t="s">
        <v>3529</v>
      </c>
      <c r="B113" s="22">
        <v>619900</v>
      </c>
    </row>
    <row r="114" spans="1:2" x14ac:dyDescent="0.3">
      <c r="A114" t="s">
        <v>4471</v>
      </c>
      <c r="B114" s="22">
        <v>25275950</v>
      </c>
    </row>
    <row r="115" spans="1:2" x14ac:dyDescent="0.3">
      <c r="A115" t="s">
        <v>4081</v>
      </c>
      <c r="B115" s="22">
        <v>831519</v>
      </c>
    </row>
    <row r="116" spans="1:2" x14ac:dyDescent="0.3">
      <c r="A116" t="s">
        <v>4825</v>
      </c>
      <c r="B116" s="22">
        <v>5216620</v>
      </c>
    </row>
    <row r="117" spans="1:2" x14ac:dyDescent="0.3">
      <c r="A117" t="s">
        <v>4227</v>
      </c>
      <c r="B117" s="22">
        <v>2853840</v>
      </c>
    </row>
    <row r="118" spans="1:2" x14ac:dyDescent="0.3">
      <c r="A118" t="s">
        <v>3802</v>
      </c>
      <c r="B118" s="22">
        <v>6005385</v>
      </c>
    </row>
    <row r="119" spans="1:2" x14ac:dyDescent="0.3">
      <c r="A119" t="s">
        <v>5438</v>
      </c>
      <c r="B119" s="22">
        <v>6786010</v>
      </c>
    </row>
    <row r="120" spans="1:2" x14ac:dyDescent="0.3">
      <c r="A120" t="s">
        <v>2469</v>
      </c>
      <c r="B120" s="22">
        <v>7475200</v>
      </c>
    </row>
    <row r="121" spans="1:2" x14ac:dyDescent="0.3">
      <c r="A121" t="s">
        <v>3546</v>
      </c>
      <c r="B121" s="22">
        <v>529308</v>
      </c>
    </row>
    <row r="122" spans="1:2" x14ac:dyDescent="0.3">
      <c r="A122" t="s">
        <v>433</v>
      </c>
      <c r="B122" s="22">
        <v>42575580</v>
      </c>
    </row>
    <row r="123" spans="1:2" x14ac:dyDescent="0.3">
      <c r="A123" t="s">
        <v>3957</v>
      </c>
      <c r="B123" s="22">
        <v>125104869</v>
      </c>
    </row>
    <row r="124" spans="1:2" x14ac:dyDescent="0.3">
      <c r="A124" t="s">
        <v>3039</v>
      </c>
      <c r="B124" s="22">
        <v>498564</v>
      </c>
    </row>
    <row r="125" spans="1:2" x14ac:dyDescent="0.3">
      <c r="A125" t="s">
        <v>3885</v>
      </c>
      <c r="B125" s="22">
        <v>130820000</v>
      </c>
    </row>
    <row r="126" spans="1:2" x14ac:dyDescent="0.3">
      <c r="A126" t="s">
        <v>2456</v>
      </c>
      <c r="B126" s="22">
        <v>10968615</v>
      </c>
    </row>
    <row r="127" spans="1:2" x14ac:dyDescent="0.3">
      <c r="A127" t="s">
        <v>3766</v>
      </c>
      <c r="B127" s="22">
        <v>114409260</v>
      </c>
    </row>
    <row r="128" spans="1:2" x14ac:dyDescent="0.3">
      <c r="A128" t="s">
        <v>4223</v>
      </c>
      <c r="B128" s="22">
        <v>24221550</v>
      </c>
    </row>
    <row r="129" spans="1:2" x14ac:dyDescent="0.3">
      <c r="A129" t="s">
        <v>2636</v>
      </c>
      <c r="B129" s="22">
        <v>178020</v>
      </c>
    </row>
    <row r="130" spans="1:2" x14ac:dyDescent="0.3">
      <c r="A130" t="s">
        <v>2161</v>
      </c>
      <c r="B130" s="22">
        <v>51863371</v>
      </c>
    </row>
    <row r="131" spans="1:2" x14ac:dyDescent="0.3">
      <c r="A131" t="s">
        <v>1626</v>
      </c>
      <c r="B131" s="22">
        <v>1938969</v>
      </c>
    </row>
    <row r="132" spans="1:2" x14ac:dyDescent="0.3">
      <c r="A132" t="s">
        <v>652</v>
      </c>
      <c r="B132" s="22">
        <v>1852158</v>
      </c>
    </row>
    <row r="133" spans="1:2" x14ac:dyDescent="0.3">
      <c r="A133" t="s">
        <v>4614</v>
      </c>
      <c r="B133" s="22">
        <v>9970625</v>
      </c>
    </row>
    <row r="134" spans="1:2" x14ac:dyDescent="0.3">
      <c r="A134" t="s">
        <v>4811</v>
      </c>
      <c r="B134" s="22">
        <v>2901950</v>
      </c>
    </row>
    <row r="135" spans="1:2" x14ac:dyDescent="0.3">
      <c r="A135" t="s">
        <v>2676</v>
      </c>
      <c r="B135" s="22">
        <v>46258945</v>
      </c>
    </row>
    <row r="136" spans="1:2" x14ac:dyDescent="0.3">
      <c r="A136" t="s">
        <v>4000</v>
      </c>
      <c r="B136" s="22">
        <v>29009124</v>
      </c>
    </row>
    <row r="137" spans="1:2" x14ac:dyDescent="0.3">
      <c r="A137" t="s">
        <v>403</v>
      </c>
      <c r="B137" s="22">
        <v>16214400</v>
      </c>
    </row>
    <row r="138" spans="1:2" x14ac:dyDescent="0.3">
      <c r="A138" t="s">
        <v>5466</v>
      </c>
      <c r="B138" s="22">
        <v>25782030</v>
      </c>
    </row>
    <row r="139" spans="1:2" x14ac:dyDescent="0.3">
      <c r="A139" t="s">
        <v>3443</v>
      </c>
      <c r="B139" s="22">
        <v>51586470</v>
      </c>
    </row>
    <row r="140" spans="1:2" x14ac:dyDescent="0.3">
      <c r="A140" t="s">
        <v>4963</v>
      </c>
      <c r="B140" s="22">
        <v>26682880</v>
      </c>
    </row>
    <row r="141" spans="1:2" x14ac:dyDescent="0.3">
      <c r="A141" t="s">
        <v>226</v>
      </c>
      <c r="B141" s="22">
        <v>202812175</v>
      </c>
    </row>
    <row r="142" spans="1:2" x14ac:dyDescent="0.3">
      <c r="A142" t="s">
        <v>300</v>
      </c>
      <c r="B142" s="22">
        <v>597762200</v>
      </c>
    </row>
    <row r="143" spans="1:2" x14ac:dyDescent="0.3">
      <c r="A143" t="s">
        <v>2177</v>
      </c>
      <c r="B143" s="22">
        <v>8829450</v>
      </c>
    </row>
    <row r="144" spans="1:2" x14ac:dyDescent="0.3">
      <c r="A144" t="s">
        <v>3597</v>
      </c>
      <c r="B144" s="22">
        <v>844400</v>
      </c>
    </row>
    <row r="145" spans="1:2" x14ac:dyDescent="0.3">
      <c r="A145" t="s">
        <v>5344</v>
      </c>
      <c r="B145" s="22">
        <v>2884800</v>
      </c>
    </row>
    <row r="146" spans="1:2" x14ac:dyDescent="0.3">
      <c r="A146" t="s">
        <v>541</v>
      </c>
      <c r="B146" s="22">
        <v>48684600</v>
      </c>
    </row>
    <row r="147" spans="1:2" x14ac:dyDescent="0.3">
      <c r="A147" t="s">
        <v>2426</v>
      </c>
      <c r="B147" s="22">
        <v>7000513</v>
      </c>
    </row>
    <row r="148" spans="1:2" x14ac:dyDescent="0.3">
      <c r="A148" t="s">
        <v>762</v>
      </c>
      <c r="B148" s="22">
        <v>6729264</v>
      </c>
    </row>
    <row r="149" spans="1:2" x14ac:dyDescent="0.3">
      <c r="A149" t="s">
        <v>949</v>
      </c>
      <c r="B149" s="22">
        <v>9839874</v>
      </c>
    </row>
    <row r="150" spans="1:2" x14ac:dyDescent="0.3">
      <c r="A150" t="s">
        <v>1206</v>
      </c>
      <c r="B150" s="22">
        <v>12475</v>
      </c>
    </row>
    <row r="151" spans="1:2" x14ac:dyDescent="0.3">
      <c r="A151" t="s">
        <v>2743</v>
      </c>
      <c r="B151" s="22">
        <v>64710300</v>
      </c>
    </row>
    <row r="152" spans="1:2" x14ac:dyDescent="0.3">
      <c r="A152" t="s">
        <v>2933</v>
      </c>
      <c r="B152" s="22">
        <v>59215562</v>
      </c>
    </row>
    <row r="153" spans="1:2" x14ac:dyDescent="0.3">
      <c r="A153" t="s">
        <v>2849</v>
      </c>
      <c r="B153" s="22">
        <v>12777893</v>
      </c>
    </row>
    <row r="154" spans="1:2" x14ac:dyDescent="0.3">
      <c r="A154" t="s">
        <v>5414</v>
      </c>
      <c r="B154" s="22">
        <v>14361669</v>
      </c>
    </row>
    <row r="155" spans="1:2" x14ac:dyDescent="0.3">
      <c r="A155" t="s">
        <v>4099</v>
      </c>
      <c r="B155" s="22">
        <v>111833740</v>
      </c>
    </row>
    <row r="156" spans="1:2" x14ac:dyDescent="0.3">
      <c r="A156" t="s">
        <v>4881</v>
      </c>
      <c r="B156" s="22">
        <v>130331300</v>
      </c>
    </row>
    <row r="157" spans="1:2" x14ac:dyDescent="0.3">
      <c r="A157" t="s">
        <v>5277</v>
      </c>
      <c r="B157" s="22">
        <v>1163612</v>
      </c>
    </row>
    <row r="158" spans="1:2" x14ac:dyDescent="0.3">
      <c r="A158" t="s">
        <v>3695</v>
      </c>
      <c r="B158" s="22">
        <v>32642400</v>
      </c>
    </row>
    <row r="159" spans="1:2" x14ac:dyDescent="0.3">
      <c r="A159" t="s">
        <v>3737</v>
      </c>
      <c r="B159" s="22">
        <v>19033895</v>
      </c>
    </row>
    <row r="160" spans="1:2" x14ac:dyDescent="0.3">
      <c r="A160" t="s">
        <v>5294</v>
      </c>
      <c r="B160" s="22">
        <v>5955560</v>
      </c>
    </row>
    <row r="161" spans="1:2" x14ac:dyDescent="0.3">
      <c r="A161" t="s">
        <v>557</v>
      </c>
      <c r="B161" s="22">
        <v>83445600</v>
      </c>
    </row>
    <row r="162" spans="1:2" x14ac:dyDescent="0.3">
      <c r="A162" t="s">
        <v>545</v>
      </c>
      <c r="B162" s="22">
        <v>7636825</v>
      </c>
    </row>
    <row r="163" spans="1:2" x14ac:dyDescent="0.3">
      <c r="A163" t="s">
        <v>1060</v>
      </c>
      <c r="B163" s="22">
        <v>6099800</v>
      </c>
    </row>
    <row r="164" spans="1:2" x14ac:dyDescent="0.3">
      <c r="A164" t="s">
        <v>1378</v>
      </c>
      <c r="B164" s="22">
        <v>384791823</v>
      </c>
    </row>
    <row r="165" spans="1:2" x14ac:dyDescent="0.3">
      <c r="A165" t="s">
        <v>1761</v>
      </c>
      <c r="B165" s="22">
        <v>250173111</v>
      </c>
    </row>
    <row r="166" spans="1:2" x14ac:dyDescent="0.3">
      <c r="A166" t="s">
        <v>2967</v>
      </c>
      <c r="B166" s="22">
        <v>4029924</v>
      </c>
    </row>
    <row r="167" spans="1:2" x14ac:dyDescent="0.3">
      <c r="A167" t="s">
        <v>2487</v>
      </c>
      <c r="B167" s="22">
        <v>5610150</v>
      </c>
    </row>
    <row r="168" spans="1:2" x14ac:dyDescent="0.3">
      <c r="A168" t="s">
        <v>3285</v>
      </c>
      <c r="B168" s="22">
        <v>47216875</v>
      </c>
    </row>
    <row r="169" spans="1:2" x14ac:dyDescent="0.3">
      <c r="A169" t="s">
        <v>3861</v>
      </c>
      <c r="B169" s="22">
        <v>23874885</v>
      </c>
    </row>
    <row r="170" spans="1:2" x14ac:dyDescent="0.3">
      <c r="A170" t="s">
        <v>2697</v>
      </c>
      <c r="B170" s="22">
        <v>135887400</v>
      </c>
    </row>
    <row r="171" spans="1:2" x14ac:dyDescent="0.3">
      <c r="A171" t="s">
        <v>1725</v>
      </c>
      <c r="B171" s="22">
        <v>15737961</v>
      </c>
    </row>
    <row r="172" spans="1:2" x14ac:dyDescent="0.3">
      <c r="A172" t="s">
        <v>1882</v>
      </c>
      <c r="B172" s="22">
        <v>31507461</v>
      </c>
    </row>
    <row r="173" spans="1:2" x14ac:dyDescent="0.3">
      <c r="A173" t="s">
        <v>5286</v>
      </c>
      <c r="B173" s="22">
        <v>2236950</v>
      </c>
    </row>
    <row r="174" spans="1:2" x14ac:dyDescent="0.3">
      <c r="A174" t="s">
        <v>1929</v>
      </c>
      <c r="B174" s="22">
        <v>581103510</v>
      </c>
    </row>
    <row r="175" spans="1:2" x14ac:dyDescent="0.3">
      <c r="A175" t="s">
        <v>3673</v>
      </c>
      <c r="B175" s="22">
        <v>172524176</v>
      </c>
    </row>
    <row r="176" spans="1:2" x14ac:dyDescent="0.3">
      <c r="A176" t="s">
        <v>316</v>
      </c>
      <c r="B176" s="22">
        <v>42110600</v>
      </c>
    </row>
    <row r="177" spans="1:2" x14ac:dyDescent="0.3">
      <c r="A177" t="s">
        <v>291</v>
      </c>
      <c r="B177" s="22">
        <v>50270740</v>
      </c>
    </row>
    <row r="178" spans="1:2" x14ac:dyDescent="0.3">
      <c r="A178" t="s">
        <v>1018</v>
      </c>
      <c r="B178" s="22">
        <v>29597270</v>
      </c>
    </row>
    <row r="179" spans="1:2" x14ac:dyDescent="0.3">
      <c r="A179" t="s">
        <v>4026</v>
      </c>
      <c r="B179" s="22">
        <v>114002185</v>
      </c>
    </row>
    <row r="180" spans="1:2" x14ac:dyDescent="0.3">
      <c r="A180" t="s">
        <v>2580</v>
      </c>
      <c r="B180" s="22">
        <v>208090122</v>
      </c>
    </row>
    <row r="181" spans="1:2" x14ac:dyDescent="0.3">
      <c r="A181" t="s">
        <v>2168</v>
      </c>
      <c r="B181" s="22">
        <v>21564400</v>
      </c>
    </row>
    <row r="182" spans="1:2" x14ac:dyDescent="0.3">
      <c r="A182" t="s">
        <v>4051</v>
      </c>
      <c r="B182" s="22">
        <v>26033925</v>
      </c>
    </row>
    <row r="183" spans="1:2" x14ac:dyDescent="0.3">
      <c r="A183" t="s">
        <v>2521</v>
      </c>
      <c r="B183" s="22">
        <v>12191568</v>
      </c>
    </row>
    <row r="184" spans="1:2" x14ac:dyDescent="0.3">
      <c r="A184" t="s">
        <v>2954</v>
      </c>
      <c r="B184" s="22">
        <v>5076826</v>
      </c>
    </row>
    <row r="185" spans="1:2" x14ac:dyDescent="0.3">
      <c r="A185" t="s">
        <v>2097</v>
      </c>
      <c r="B185" s="22">
        <v>54876030</v>
      </c>
    </row>
    <row r="186" spans="1:2" x14ac:dyDescent="0.3">
      <c r="A186" t="s">
        <v>2921</v>
      </c>
      <c r="B186" s="22">
        <v>18388700</v>
      </c>
    </row>
    <row r="187" spans="1:2" x14ac:dyDescent="0.3">
      <c r="A187" t="s">
        <v>957</v>
      </c>
      <c r="B187" s="22">
        <v>27694700</v>
      </c>
    </row>
    <row r="188" spans="1:2" x14ac:dyDescent="0.3">
      <c r="A188" t="s">
        <v>3447</v>
      </c>
      <c r="B188" s="22">
        <v>52619400</v>
      </c>
    </row>
    <row r="189" spans="1:2" x14ac:dyDescent="0.3">
      <c r="A189" t="s">
        <v>4525</v>
      </c>
      <c r="B189" s="22">
        <v>47730534</v>
      </c>
    </row>
    <row r="190" spans="1:2" x14ac:dyDescent="0.3">
      <c r="A190" t="s">
        <v>2836</v>
      </c>
      <c r="B190" s="22">
        <v>34737826</v>
      </c>
    </row>
    <row r="191" spans="1:2" x14ac:dyDescent="0.3">
      <c r="A191" t="s">
        <v>4455</v>
      </c>
      <c r="B191" s="22">
        <v>49863215</v>
      </c>
    </row>
    <row r="192" spans="1:2" x14ac:dyDescent="0.3">
      <c r="A192" t="s">
        <v>5377</v>
      </c>
      <c r="B192" s="22">
        <v>8178870</v>
      </c>
    </row>
    <row r="193" spans="1:2" x14ac:dyDescent="0.3">
      <c r="A193" t="s">
        <v>2145</v>
      </c>
      <c r="B193" s="22">
        <v>96409500</v>
      </c>
    </row>
    <row r="194" spans="1:2" x14ac:dyDescent="0.3">
      <c r="A194" t="s">
        <v>1179</v>
      </c>
      <c r="B194" s="22">
        <v>13391504</v>
      </c>
    </row>
    <row r="195" spans="1:2" x14ac:dyDescent="0.3">
      <c r="A195" t="s">
        <v>3656</v>
      </c>
      <c r="B195" s="22">
        <v>133928685</v>
      </c>
    </row>
    <row r="196" spans="1:2" x14ac:dyDescent="0.3">
      <c r="A196" t="s">
        <v>4771</v>
      </c>
      <c r="B196" s="22">
        <v>9325268</v>
      </c>
    </row>
    <row r="197" spans="1:2" x14ac:dyDescent="0.3">
      <c r="A197" t="s">
        <v>3593</v>
      </c>
      <c r="B197" s="22">
        <v>6446700</v>
      </c>
    </row>
    <row r="198" spans="1:2" x14ac:dyDescent="0.3">
      <c r="A198" t="s">
        <v>4281</v>
      </c>
      <c r="B198" s="22">
        <v>30783500</v>
      </c>
    </row>
    <row r="199" spans="1:2" x14ac:dyDescent="0.3">
      <c r="A199" t="s">
        <v>3944</v>
      </c>
      <c r="B199" s="22">
        <v>49695030</v>
      </c>
    </row>
    <row r="200" spans="1:2" x14ac:dyDescent="0.3">
      <c r="A200" t="s">
        <v>4656</v>
      </c>
      <c r="B200" s="22">
        <v>1600220</v>
      </c>
    </row>
    <row r="201" spans="1:2" x14ac:dyDescent="0.3">
      <c r="A201" t="s">
        <v>127</v>
      </c>
      <c r="B201" s="22">
        <v>16989894</v>
      </c>
    </row>
    <row r="202" spans="1:2" x14ac:dyDescent="0.3">
      <c r="A202" t="s">
        <v>1204</v>
      </c>
      <c r="B202" s="22">
        <v>12140847</v>
      </c>
    </row>
    <row r="203" spans="1:2" x14ac:dyDescent="0.3">
      <c r="A203" t="s">
        <v>3901</v>
      </c>
      <c r="B203" s="22">
        <v>19785540</v>
      </c>
    </row>
    <row r="204" spans="1:2" x14ac:dyDescent="0.3">
      <c r="A204" t="s">
        <v>3710</v>
      </c>
      <c r="B204" s="22">
        <v>41451039</v>
      </c>
    </row>
    <row r="205" spans="1:2" x14ac:dyDescent="0.3">
      <c r="A205" t="s">
        <v>5454</v>
      </c>
      <c r="B205" s="22">
        <v>12539310</v>
      </c>
    </row>
    <row r="206" spans="1:2" x14ac:dyDescent="0.3">
      <c r="A206" t="s">
        <v>4689</v>
      </c>
      <c r="B206" s="22">
        <v>14104150</v>
      </c>
    </row>
    <row r="207" spans="1:2" x14ac:dyDescent="0.3">
      <c r="A207" t="s">
        <v>2413</v>
      </c>
      <c r="B207" s="22">
        <v>45133340</v>
      </c>
    </row>
    <row r="208" spans="1:2" x14ac:dyDescent="0.3">
      <c r="A208" t="s">
        <v>2680</v>
      </c>
      <c r="B208" s="22">
        <v>272915811</v>
      </c>
    </row>
    <row r="209" spans="1:2" x14ac:dyDescent="0.3">
      <c r="A209" t="s">
        <v>3161</v>
      </c>
      <c r="B209" s="22">
        <v>20356875</v>
      </c>
    </row>
    <row r="210" spans="1:2" x14ac:dyDescent="0.3">
      <c r="A210" t="s">
        <v>3669</v>
      </c>
      <c r="B210" s="22">
        <v>91540750</v>
      </c>
    </row>
    <row r="211" spans="1:2" x14ac:dyDescent="0.3">
      <c r="A211" t="s">
        <v>5369</v>
      </c>
      <c r="B211" s="22">
        <v>551600</v>
      </c>
    </row>
    <row r="212" spans="1:2" x14ac:dyDescent="0.3">
      <c r="A212" t="s">
        <v>5032</v>
      </c>
      <c r="B212" s="22">
        <v>1703160</v>
      </c>
    </row>
    <row r="213" spans="1:2" x14ac:dyDescent="0.3">
      <c r="A213" t="s">
        <v>3853</v>
      </c>
      <c r="B213" s="22">
        <v>14201610</v>
      </c>
    </row>
    <row r="214" spans="1:2" x14ac:dyDescent="0.3">
      <c r="A214" t="s">
        <v>4063</v>
      </c>
      <c r="B214" s="22">
        <v>16270983</v>
      </c>
    </row>
    <row r="215" spans="1:2" x14ac:dyDescent="0.3">
      <c r="A215" t="s">
        <v>2584</v>
      </c>
      <c r="B215" s="22">
        <v>14445795</v>
      </c>
    </row>
    <row r="216" spans="1:2" x14ac:dyDescent="0.3">
      <c r="A216" t="s">
        <v>4869</v>
      </c>
      <c r="B216" s="22">
        <v>17498250</v>
      </c>
    </row>
    <row r="217" spans="1:2" x14ac:dyDescent="0.3">
      <c r="A217" t="s">
        <v>2526</v>
      </c>
      <c r="B217" s="22">
        <v>264745600</v>
      </c>
    </row>
    <row r="218" spans="1:2" x14ac:dyDescent="0.3">
      <c r="A218" t="s">
        <v>260</v>
      </c>
      <c r="B218" s="22">
        <v>1477040</v>
      </c>
    </row>
    <row r="219" spans="1:2" x14ac:dyDescent="0.3">
      <c r="A219" t="s">
        <v>3490</v>
      </c>
      <c r="B219" s="22">
        <v>3998995</v>
      </c>
    </row>
    <row r="220" spans="1:2" x14ac:dyDescent="0.3">
      <c r="A220" t="s">
        <v>3682</v>
      </c>
      <c r="B220" s="22">
        <v>4854141</v>
      </c>
    </row>
    <row r="221" spans="1:2" x14ac:dyDescent="0.3">
      <c r="A221" t="s">
        <v>2917</v>
      </c>
      <c r="B221" s="22">
        <v>143384404</v>
      </c>
    </row>
    <row r="222" spans="1:2" x14ac:dyDescent="0.3">
      <c r="A222" t="s">
        <v>1048</v>
      </c>
      <c r="B222" s="22">
        <v>3256368</v>
      </c>
    </row>
    <row r="223" spans="1:2" x14ac:dyDescent="0.3">
      <c r="A223" t="s">
        <v>1158</v>
      </c>
      <c r="B223" s="22">
        <v>48348978</v>
      </c>
    </row>
    <row r="224" spans="1:2" x14ac:dyDescent="0.3">
      <c r="A224" t="s">
        <v>4172</v>
      </c>
      <c r="B224" s="22">
        <v>2287416</v>
      </c>
    </row>
    <row r="225" spans="1:2" x14ac:dyDescent="0.3">
      <c r="A225" t="s">
        <v>4059</v>
      </c>
      <c r="B225" s="22">
        <v>7617980</v>
      </c>
    </row>
    <row r="226" spans="1:2" x14ac:dyDescent="0.3">
      <c r="A226" t="s">
        <v>906</v>
      </c>
      <c r="B226" s="22">
        <v>11323200</v>
      </c>
    </row>
    <row r="227" spans="1:2" x14ac:dyDescent="0.3">
      <c r="A227" t="s">
        <v>2505</v>
      </c>
      <c r="B227" s="22">
        <v>38182779</v>
      </c>
    </row>
    <row r="228" spans="1:2" x14ac:dyDescent="0.3">
      <c r="A228" t="s">
        <v>5241</v>
      </c>
      <c r="B228" s="22">
        <v>1222200</v>
      </c>
    </row>
    <row r="229" spans="1:2" x14ac:dyDescent="0.3">
      <c r="A229" t="s">
        <v>4565</v>
      </c>
      <c r="B229" s="22">
        <v>54350946</v>
      </c>
    </row>
    <row r="230" spans="1:2" x14ac:dyDescent="0.3">
      <c r="A230" t="s">
        <v>242</v>
      </c>
      <c r="B230" s="22">
        <v>46297500</v>
      </c>
    </row>
    <row r="231" spans="1:2" x14ac:dyDescent="0.3">
      <c r="A231" t="s">
        <v>945</v>
      </c>
      <c r="B231" s="22">
        <v>4549090</v>
      </c>
    </row>
    <row r="232" spans="1:2" x14ac:dyDescent="0.3">
      <c r="A232" t="s">
        <v>4549</v>
      </c>
      <c r="B232" s="22">
        <v>49269000</v>
      </c>
    </row>
    <row r="233" spans="1:2" x14ac:dyDescent="0.3">
      <c r="A233" t="s">
        <v>597</v>
      </c>
      <c r="B233" s="22">
        <v>14574150</v>
      </c>
    </row>
    <row r="234" spans="1:2" x14ac:dyDescent="0.3">
      <c r="A234" t="s">
        <v>593</v>
      </c>
      <c r="B234" s="22">
        <v>778449</v>
      </c>
    </row>
    <row r="235" spans="1:2" x14ac:dyDescent="0.3">
      <c r="A235" t="s">
        <v>4012</v>
      </c>
      <c r="B235" s="22">
        <v>16653155</v>
      </c>
    </row>
    <row r="236" spans="1:2" x14ac:dyDescent="0.3">
      <c r="A236" t="s">
        <v>2086</v>
      </c>
      <c r="B236" s="22">
        <v>363347289</v>
      </c>
    </row>
    <row r="237" spans="1:2" x14ac:dyDescent="0.3">
      <c r="A237" t="s">
        <v>3431</v>
      </c>
      <c r="B237" s="22">
        <v>13930056</v>
      </c>
    </row>
    <row r="238" spans="1:2" x14ac:dyDescent="0.3">
      <c r="A238" t="s">
        <v>233</v>
      </c>
      <c r="B238" s="22">
        <v>73150050</v>
      </c>
    </row>
    <row r="239" spans="1:2" x14ac:dyDescent="0.3">
      <c r="A239" t="s">
        <v>4140</v>
      </c>
      <c r="B239" s="22">
        <v>179850030</v>
      </c>
    </row>
    <row r="240" spans="1:2" x14ac:dyDescent="0.3">
      <c r="A240" t="s">
        <v>4783</v>
      </c>
      <c r="B240" s="22">
        <v>36320250</v>
      </c>
    </row>
    <row r="241" spans="1:2" x14ac:dyDescent="0.3">
      <c r="A241" t="s">
        <v>2801</v>
      </c>
      <c r="B241" s="22">
        <v>15272740</v>
      </c>
    </row>
    <row r="242" spans="1:2" x14ac:dyDescent="0.3">
      <c r="A242" t="s">
        <v>1414</v>
      </c>
      <c r="B242" s="22">
        <v>46352601</v>
      </c>
    </row>
    <row r="243" spans="1:2" x14ac:dyDescent="0.3">
      <c r="A243" t="s">
        <v>3410</v>
      </c>
      <c r="B243" s="22">
        <v>1121850</v>
      </c>
    </row>
    <row r="244" spans="1:2" x14ac:dyDescent="0.3">
      <c r="A244" t="s">
        <v>4590</v>
      </c>
      <c r="B244" s="22">
        <v>44536260</v>
      </c>
    </row>
    <row r="245" spans="1:2" x14ac:dyDescent="0.3">
      <c r="A245" t="s">
        <v>2460</v>
      </c>
      <c r="B245" s="22">
        <v>37766815</v>
      </c>
    </row>
    <row r="246" spans="1:2" x14ac:dyDescent="0.3">
      <c r="A246" t="s">
        <v>2592</v>
      </c>
      <c r="B246" s="22">
        <v>3788400</v>
      </c>
    </row>
    <row r="247" spans="1:2" x14ac:dyDescent="0.3">
      <c r="A247" t="s">
        <v>2571</v>
      </c>
      <c r="B247" s="22">
        <v>101926512</v>
      </c>
    </row>
    <row r="248" spans="1:2" x14ac:dyDescent="0.3">
      <c r="A248" t="s">
        <v>4095</v>
      </c>
      <c r="B248" s="22">
        <v>271125650</v>
      </c>
    </row>
    <row r="249" spans="1:2" x14ac:dyDescent="0.3">
      <c r="A249" t="s">
        <v>5265</v>
      </c>
      <c r="B249" s="22">
        <v>36636105</v>
      </c>
    </row>
    <row r="250" spans="1:2" x14ac:dyDescent="0.3">
      <c r="A250" t="s">
        <v>1002</v>
      </c>
      <c r="B250" s="22">
        <v>1234764</v>
      </c>
    </row>
    <row r="251" spans="1:2" x14ac:dyDescent="0.3">
      <c r="A251" t="s">
        <v>2663</v>
      </c>
      <c r="B251" s="22">
        <v>164113191</v>
      </c>
    </row>
    <row r="252" spans="1:2" x14ac:dyDescent="0.3">
      <c r="A252" t="s">
        <v>3439</v>
      </c>
      <c r="B252" s="22">
        <v>38994000</v>
      </c>
    </row>
    <row r="253" spans="1:2" x14ac:dyDescent="0.3">
      <c r="A253" t="s">
        <v>4107</v>
      </c>
      <c r="B253" s="22">
        <v>104324131</v>
      </c>
    </row>
    <row r="254" spans="1:2" x14ac:dyDescent="0.3">
      <c r="A254" t="s">
        <v>4971</v>
      </c>
      <c r="B254" s="22">
        <v>21276540</v>
      </c>
    </row>
    <row r="255" spans="1:2" x14ac:dyDescent="0.3">
      <c r="A255" t="s">
        <v>5245</v>
      </c>
      <c r="B255" s="22">
        <v>10137600</v>
      </c>
    </row>
    <row r="256" spans="1:2" x14ac:dyDescent="0.3">
      <c r="A256" t="s">
        <v>1109</v>
      </c>
      <c r="B256" s="22">
        <v>7586700</v>
      </c>
    </row>
    <row r="257" spans="1:2" x14ac:dyDescent="0.3">
      <c r="A257" t="s">
        <v>1083</v>
      </c>
      <c r="B257" s="22">
        <v>23320050</v>
      </c>
    </row>
    <row r="258" spans="1:2" x14ac:dyDescent="0.3">
      <c r="A258" t="s">
        <v>5124</v>
      </c>
      <c r="B258" s="22">
        <v>3681600</v>
      </c>
    </row>
    <row r="259" spans="1:2" x14ac:dyDescent="0.3">
      <c r="A259" t="s">
        <v>4913</v>
      </c>
      <c r="B259" s="22">
        <v>6597099</v>
      </c>
    </row>
    <row r="260" spans="1:2" x14ac:dyDescent="0.3">
      <c r="A260" t="s">
        <v>2310</v>
      </c>
      <c r="B260" s="22">
        <v>8127232</v>
      </c>
    </row>
    <row r="261" spans="1:2" x14ac:dyDescent="0.3">
      <c r="A261" t="s">
        <v>2172</v>
      </c>
      <c r="B261" s="22">
        <v>136984680</v>
      </c>
    </row>
    <row r="262" spans="1:2" x14ac:dyDescent="0.3">
      <c r="A262" t="s">
        <v>5398</v>
      </c>
      <c r="B262" s="22">
        <v>1492532</v>
      </c>
    </row>
    <row r="263" spans="1:2" x14ac:dyDescent="0.3">
      <c r="A263" t="s">
        <v>4999</v>
      </c>
      <c r="B263" s="22">
        <v>2875320</v>
      </c>
    </row>
    <row r="264" spans="1:2" x14ac:dyDescent="0.3">
      <c r="A264" t="s">
        <v>2361</v>
      </c>
      <c r="B264" s="22">
        <v>13460265</v>
      </c>
    </row>
    <row r="265" spans="1:2" x14ac:dyDescent="0.3">
      <c r="A265" t="s">
        <v>145</v>
      </c>
      <c r="B265" s="22">
        <v>62487450</v>
      </c>
    </row>
    <row r="266" spans="1:2" x14ac:dyDescent="0.3">
      <c r="A266" t="s">
        <v>65</v>
      </c>
      <c r="B266" s="22">
        <v>150792873</v>
      </c>
    </row>
    <row r="267" spans="1:2" x14ac:dyDescent="0.3">
      <c r="A267" t="s">
        <v>2003</v>
      </c>
      <c r="B267" s="22">
        <v>34539593</v>
      </c>
    </row>
    <row r="268" spans="1:2" x14ac:dyDescent="0.3">
      <c r="A268" t="s">
        <v>4405</v>
      </c>
      <c r="B268" s="22">
        <v>66187572</v>
      </c>
    </row>
    <row r="269" spans="1:2" x14ac:dyDescent="0.3">
      <c r="A269" t="s">
        <v>3126</v>
      </c>
      <c r="B269" s="22">
        <v>63643256</v>
      </c>
    </row>
    <row r="270" spans="1:2" x14ac:dyDescent="0.3">
      <c r="A270" t="s">
        <v>4505</v>
      </c>
      <c r="B270" s="22">
        <v>2945760</v>
      </c>
    </row>
    <row r="271" spans="1:2" x14ac:dyDescent="0.3">
      <c r="A271" t="s">
        <v>3705</v>
      </c>
      <c r="B271" s="22">
        <v>73809560</v>
      </c>
    </row>
    <row r="272" spans="1:2" x14ac:dyDescent="0.3">
      <c r="A272" t="s">
        <v>4901</v>
      </c>
      <c r="B272" s="22">
        <v>3405270</v>
      </c>
    </row>
    <row r="273" spans="1:2" x14ac:dyDescent="0.3">
      <c r="A273" t="s">
        <v>5319</v>
      </c>
      <c r="B273" s="22">
        <v>22208823</v>
      </c>
    </row>
    <row r="274" spans="1:2" x14ac:dyDescent="0.3">
      <c r="A274" t="s">
        <v>3806</v>
      </c>
      <c r="B274" s="22">
        <v>10777740</v>
      </c>
    </row>
    <row r="275" spans="1:2" x14ac:dyDescent="0.3">
      <c r="A275" t="s">
        <v>3893</v>
      </c>
      <c r="B275" s="22">
        <v>39654923</v>
      </c>
    </row>
    <row r="276" spans="1:2" x14ac:dyDescent="0.3">
      <c r="A276" t="s">
        <v>3611</v>
      </c>
      <c r="B276" s="22">
        <v>227058120</v>
      </c>
    </row>
    <row r="277" spans="1:2" x14ac:dyDescent="0.3">
      <c r="A277" t="s">
        <v>5152</v>
      </c>
      <c r="B277" s="22">
        <v>6431178</v>
      </c>
    </row>
    <row r="278" spans="1:2" x14ac:dyDescent="0.3">
      <c r="A278" t="s">
        <v>4652</v>
      </c>
      <c r="B278" s="22">
        <v>1659520</v>
      </c>
    </row>
    <row r="279" spans="1:2" x14ac:dyDescent="0.3">
      <c r="A279" t="s">
        <v>1036</v>
      </c>
      <c r="B279" s="22">
        <v>1691483</v>
      </c>
    </row>
    <row r="280" spans="1:2" x14ac:dyDescent="0.3">
      <c r="A280" t="s">
        <v>311</v>
      </c>
      <c r="B280" s="22">
        <v>8178273</v>
      </c>
    </row>
    <row r="281" spans="1:2" x14ac:dyDescent="0.3">
      <c r="A281" t="s">
        <v>4351</v>
      </c>
      <c r="B281" s="22">
        <v>7614360</v>
      </c>
    </row>
    <row r="282" spans="1:2" x14ac:dyDescent="0.3">
      <c r="A282" t="s">
        <v>2890</v>
      </c>
      <c r="B282" s="22">
        <v>46946406</v>
      </c>
    </row>
    <row r="283" spans="1:2" x14ac:dyDescent="0.3">
      <c r="A283" t="s">
        <v>3451</v>
      </c>
      <c r="B283" s="22">
        <v>42696763</v>
      </c>
    </row>
    <row r="284" spans="1:2" x14ac:dyDescent="0.3">
      <c r="A284" t="s">
        <v>2365</v>
      </c>
      <c r="B284" s="22">
        <v>910156</v>
      </c>
    </row>
    <row r="285" spans="1:2" x14ac:dyDescent="0.3">
      <c r="A285" t="s">
        <v>278</v>
      </c>
      <c r="B285" s="22">
        <v>1758599</v>
      </c>
    </row>
    <row r="286" spans="1:2" x14ac:dyDescent="0.3">
      <c r="A286" t="s">
        <v>5217</v>
      </c>
      <c r="B286" s="22">
        <v>5665440</v>
      </c>
    </row>
    <row r="287" spans="1:2" x14ac:dyDescent="0.3">
      <c r="A287" t="s">
        <v>2562</v>
      </c>
      <c r="B287" s="22">
        <v>191633101</v>
      </c>
    </row>
    <row r="288" spans="1:2" x14ac:dyDescent="0.3">
      <c r="A288" t="s">
        <v>4577</v>
      </c>
      <c r="B288" s="22">
        <v>6959700</v>
      </c>
    </row>
    <row r="289" spans="1:2" x14ac:dyDescent="0.3">
      <c r="A289" t="s">
        <v>2693</v>
      </c>
      <c r="B289" s="22">
        <v>43529577</v>
      </c>
    </row>
    <row r="290" spans="1:2" x14ac:dyDescent="0.3">
      <c r="A290" t="s">
        <v>2352</v>
      </c>
      <c r="B290" s="22">
        <v>71560134</v>
      </c>
    </row>
    <row r="291" spans="1:2" x14ac:dyDescent="0.3">
      <c r="A291" t="s">
        <v>1054</v>
      </c>
      <c r="B291" s="22">
        <v>75396037</v>
      </c>
    </row>
    <row r="292" spans="1:2" x14ac:dyDescent="0.3">
      <c r="A292" t="s">
        <v>4602</v>
      </c>
      <c r="B292" s="22">
        <v>16242765</v>
      </c>
    </row>
    <row r="293" spans="1:2" x14ac:dyDescent="0.3">
      <c r="A293" t="s">
        <v>1162</v>
      </c>
      <c r="B293" s="22">
        <v>8721600</v>
      </c>
    </row>
    <row r="294" spans="1:2" x14ac:dyDescent="0.3">
      <c r="A294" t="s">
        <v>770</v>
      </c>
      <c r="B294" s="22">
        <v>6541200</v>
      </c>
    </row>
    <row r="295" spans="1:2" x14ac:dyDescent="0.3">
      <c r="A295" t="s">
        <v>4967</v>
      </c>
      <c r="B295" s="22">
        <v>6646500</v>
      </c>
    </row>
    <row r="296" spans="1:2" x14ac:dyDescent="0.3">
      <c r="A296" t="s">
        <v>5192</v>
      </c>
      <c r="B296" s="22">
        <v>21282912</v>
      </c>
    </row>
    <row r="297" spans="1:2" x14ac:dyDescent="0.3">
      <c r="A297" t="s">
        <v>794</v>
      </c>
      <c r="B297" s="22">
        <v>357455183</v>
      </c>
    </row>
    <row r="298" spans="1:2" x14ac:dyDescent="0.3">
      <c r="A298" t="s">
        <v>2491</v>
      </c>
      <c r="B298" s="22">
        <v>80418352</v>
      </c>
    </row>
    <row r="299" spans="1:2" x14ac:dyDescent="0.3">
      <c r="A299" t="s">
        <v>3831</v>
      </c>
      <c r="B299" s="22">
        <v>146845300</v>
      </c>
    </row>
    <row r="300" spans="1:2" x14ac:dyDescent="0.3">
      <c r="A300" t="s">
        <v>3226</v>
      </c>
      <c r="B300" s="22">
        <v>12856008</v>
      </c>
    </row>
    <row r="301" spans="1:2" x14ac:dyDescent="0.3">
      <c r="A301" t="s">
        <v>1634</v>
      </c>
      <c r="B301" s="22">
        <v>104400000</v>
      </c>
    </row>
    <row r="302" spans="1:2" x14ac:dyDescent="0.3">
      <c r="A302" t="s">
        <v>2782</v>
      </c>
      <c r="B302" s="22">
        <v>7500968</v>
      </c>
    </row>
    <row r="303" spans="1:2" x14ac:dyDescent="0.3">
      <c r="A303" t="s">
        <v>451</v>
      </c>
      <c r="B303" s="22">
        <v>1427612</v>
      </c>
    </row>
    <row r="304" spans="1:2" x14ac:dyDescent="0.3">
      <c r="A304" t="s">
        <v>1056</v>
      </c>
      <c r="B304" s="22">
        <v>69045460</v>
      </c>
    </row>
    <row r="305" spans="1:2" x14ac:dyDescent="0.3">
      <c r="A305" t="s">
        <v>4367</v>
      </c>
      <c r="B305" s="22">
        <v>12661440</v>
      </c>
    </row>
    <row r="306" spans="1:2" x14ac:dyDescent="0.3">
      <c r="A306" t="s">
        <v>4541</v>
      </c>
      <c r="B306" s="22">
        <v>28424200</v>
      </c>
    </row>
    <row r="307" spans="1:2" x14ac:dyDescent="0.3">
      <c r="A307" t="s">
        <v>1064</v>
      </c>
      <c r="B307" s="22">
        <v>11623024</v>
      </c>
    </row>
    <row r="308" spans="1:2" x14ac:dyDescent="0.3">
      <c r="A308" t="s">
        <v>5091</v>
      </c>
      <c r="B308" s="22">
        <v>277200</v>
      </c>
    </row>
    <row r="309" spans="1:2" x14ac:dyDescent="0.3">
      <c r="A309" t="s">
        <v>4995</v>
      </c>
      <c r="B309" s="22">
        <v>5511735</v>
      </c>
    </row>
    <row r="310" spans="1:2" x14ac:dyDescent="0.3">
      <c r="A310" t="s">
        <v>5385</v>
      </c>
      <c r="B310" s="22">
        <v>1332000</v>
      </c>
    </row>
    <row r="311" spans="1:2" x14ac:dyDescent="0.3">
      <c r="A311" t="s">
        <v>5253</v>
      </c>
      <c r="B311" s="22">
        <v>76871659</v>
      </c>
    </row>
    <row r="312" spans="1:2" x14ac:dyDescent="0.3">
      <c r="A312" t="s">
        <v>4355</v>
      </c>
      <c r="B312" s="22">
        <v>72910500</v>
      </c>
    </row>
    <row r="313" spans="1:2" x14ac:dyDescent="0.3">
      <c r="A313" t="s">
        <v>4276</v>
      </c>
      <c r="B313" s="22">
        <v>2208840</v>
      </c>
    </row>
    <row r="314" spans="1:2" x14ac:dyDescent="0.3">
      <c r="A314" t="s">
        <v>5045</v>
      </c>
      <c r="B314" s="22">
        <v>2761873</v>
      </c>
    </row>
    <row r="315" spans="1:2" x14ac:dyDescent="0.3">
      <c r="A315" t="s">
        <v>2881</v>
      </c>
      <c r="B315" s="22">
        <v>288067500</v>
      </c>
    </row>
    <row r="316" spans="1:2" x14ac:dyDescent="0.3">
      <c r="A316" t="s">
        <v>3264</v>
      </c>
      <c r="B316" s="22">
        <v>4274434</v>
      </c>
    </row>
    <row r="317" spans="1:2" x14ac:dyDescent="0.3">
      <c r="A317" t="s">
        <v>5229</v>
      </c>
      <c r="B317" s="22">
        <v>7326342</v>
      </c>
    </row>
    <row r="318" spans="1:2" x14ac:dyDescent="0.3">
      <c r="A318" t="s">
        <v>4255</v>
      </c>
      <c r="B318" s="22">
        <v>5522400</v>
      </c>
    </row>
    <row r="319" spans="1:2" x14ac:dyDescent="0.3">
      <c r="A319" t="s">
        <v>3835</v>
      </c>
      <c r="B319" s="22">
        <v>3092904</v>
      </c>
    </row>
    <row r="320" spans="1:2" x14ac:dyDescent="0.3">
      <c r="A320" t="s">
        <v>1801</v>
      </c>
      <c r="B320" s="22">
        <v>18635346</v>
      </c>
    </row>
    <row r="321" spans="1:2" x14ac:dyDescent="0.3">
      <c r="A321" t="s">
        <v>1400</v>
      </c>
      <c r="B321" s="22">
        <v>363349287</v>
      </c>
    </row>
    <row r="322" spans="1:2" x14ac:dyDescent="0.3">
      <c r="A322" t="s">
        <v>1540</v>
      </c>
      <c r="B322" s="22">
        <v>363349287</v>
      </c>
    </row>
    <row r="323" spans="1:2" x14ac:dyDescent="0.3">
      <c r="A323" t="s">
        <v>383</v>
      </c>
      <c r="B323" s="22">
        <v>27476448</v>
      </c>
    </row>
    <row r="324" spans="1:2" x14ac:dyDescent="0.3">
      <c r="A324" t="s">
        <v>2342</v>
      </c>
      <c r="B324" s="22">
        <v>175084976</v>
      </c>
    </row>
    <row r="325" spans="1:2" x14ac:dyDescent="0.3">
      <c r="A325" t="s">
        <v>4715</v>
      </c>
      <c r="B325" s="22">
        <v>9314100</v>
      </c>
    </row>
    <row r="326" spans="1:2" x14ac:dyDescent="0.3">
      <c r="A326" t="s">
        <v>1550</v>
      </c>
      <c r="B326" s="22">
        <v>21277859</v>
      </c>
    </row>
    <row r="327" spans="1:2" x14ac:dyDescent="0.3">
      <c r="A327" t="s">
        <v>3690</v>
      </c>
      <c r="B327" s="22">
        <v>4205073</v>
      </c>
    </row>
    <row r="328" spans="1:2" x14ac:dyDescent="0.3">
      <c r="A328" t="s">
        <v>2065</v>
      </c>
      <c r="B328" s="22">
        <v>4660660</v>
      </c>
    </row>
    <row r="329" spans="1:2" x14ac:dyDescent="0.3">
      <c r="A329" t="s">
        <v>4951</v>
      </c>
      <c r="B329" s="22">
        <v>71610000</v>
      </c>
    </row>
    <row r="330" spans="1:2" x14ac:dyDescent="0.3">
      <c r="A330" t="s">
        <v>3914</v>
      </c>
      <c r="B330" s="22">
        <v>15630354</v>
      </c>
    </row>
    <row r="331" spans="1:2" x14ac:dyDescent="0.3">
      <c r="A331" t="s">
        <v>4513</v>
      </c>
      <c r="B331" s="22">
        <v>655200</v>
      </c>
    </row>
    <row r="332" spans="1:2" x14ac:dyDescent="0.3">
      <c r="A332" t="s">
        <v>3103</v>
      </c>
      <c r="B332" s="22">
        <v>10479</v>
      </c>
    </row>
    <row r="333" spans="1:2" x14ac:dyDescent="0.3">
      <c r="A333" t="s">
        <v>5176</v>
      </c>
      <c r="B333" s="22">
        <v>818833</v>
      </c>
    </row>
    <row r="334" spans="1:2" x14ac:dyDescent="0.3">
      <c r="A334" t="s">
        <v>860</v>
      </c>
      <c r="B334" s="22">
        <v>4980086</v>
      </c>
    </row>
    <row r="335" spans="1:2" x14ac:dyDescent="0.3">
      <c r="A335" t="s">
        <v>5172</v>
      </c>
      <c r="B335" s="22">
        <v>3170055</v>
      </c>
    </row>
    <row r="336" spans="1:2" x14ac:dyDescent="0.3">
      <c r="A336" t="s">
        <v>2925</v>
      </c>
      <c r="B336" s="22">
        <v>8758390</v>
      </c>
    </row>
    <row r="337" spans="1:2" x14ac:dyDescent="0.3">
      <c r="A337" t="s">
        <v>5442</v>
      </c>
      <c r="B337" s="22">
        <v>1264450</v>
      </c>
    </row>
    <row r="338" spans="1:2" x14ac:dyDescent="0.3">
      <c r="A338" t="s">
        <v>3189</v>
      </c>
      <c r="B338" s="22">
        <v>1071800</v>
      </c>
    </row>
    <row r="339" spans="1:2" x14ac:dyDescent="0.3">
      <c r="A339" t="s">
        <v>2840</v>
      </c>
      <c r="B339" s="22">
        <v>14132382</v>
      </c>
    </row>
    <row r="340" spans="1:2" x14ac:dyDescent="0.3">
      <c r="A340" t="s">
        <v>4706</v>
      </c>
      <c r="B340" s="22">
        <v>118542000</v>
      </c>
    </row>
    <row r="341" spans="1:2" x14ac:dyDescent="0.3">
      <c r="A341" t="s">
        <v>468</v>
      </c>
      <c r="B341" s="22">
        <v>31525431</v>
      </c>
    </row>
    <row r="342" spans="1:2" x14ac:dyDescent="0.3">
      <c r="A342" t="s">
        <v>399</v>
      </c>
      <c r="B342" s="22">
        <v>48513731</v>
      </c>
    </row>
    <row r="343" spans="1:2" x14ac:dyDescent="0.3">
      <c r="A343" t="s">
        <v>916</v>
      </c>
      <c r="B343" s="22">
        <v>48513731</v>
      </c>
    </row>
    <row r="344" spans="1:2" x14ac:dyDescent="0.3">
      <c r="A344" t="s">
        <v>2274</v>
      </c>
      <c r="B344" s="22">
        <v>139367500</v>
      </c>
    </row>
    <row r="345" spans="1:2" x14ac:dyDescent="0.3">
      <c r="A345" t="s">
        <v>458</v>
      </c>
      <c r="B345" s="22">
        <v>13106880</v>
      </c>
    </row>
    <row r="346" spans="1:2" x14ac:dyDescent="0.3">
      <c r="A346" t="s">
        <v>701</v>
      </c>
      <c r="B346" s="22">
        <v>17042880</v>
      </c>
    </row>
    <row r="347" spans="1:2" x14ac:dyDescent="0.3">
      <c r="A347" t="s">
        <v>2282</v>
      </c>
      <c r="B347" s="22">
        <v>12048225</v>
      </c>
    </row>
    <row r="348" spans="1:2" x14ac:dyDescent="0.3">
      <c r="A348" t="s">
        <v>2136</v>
      </c>
      <c r="B348" s="22">
        <v>92902005</v>
      </c>
    </row>
    <row r="349" spans="1:2" x14ac:dyDescent="0.3">
      <c r="A349" t="s">
        <v>207</v>
      </c>
      <c r="B349" s="22">
        <v>26671631</v>
      </c>
    </row>
    <row r="350" spans="1:2" x14ac:dyDescent="0.3">
      <c r="A350" t="s">
        <v>11</v>
      </c>
      <c r="B350" s="22">
        <v>80015992</v>
      </c>
    </row>
    <row r="351" spans="1:2" x14ac:dyDescent="0.3">
      <c r="A351" t="s">
        <v>5205</v>
      </c>
      <c r="B351" s="22">
        <v>6156430</v>
      </c>
    </row>
    <row r="352" spans="1:2" x14ac:dyDescent="0.3">
      <c r="A352" t="s">
        <v>5422</v>
      </c>
      <c r="B352" s="22">
        <v>641550</v>
      </c>
    </row>
    <row r="353" spans="1:2" x14ac:dyDescent="0.3">
      <c r="A353" t="s">
        <v>4955</v>
      </c>
      <c r="B353" s="22">
        <v>5160180</v>
      </c>
    </row>
    <row r="354" spans="1:2" x14ac:dyDescent="0.3">
      <c r="A354" t="s">
        <v>2182</v>
      </c>
      <c r="B354" s="22">
        <v>289600</v>
      </c>
    </row>
    <row r="355" spans="1:2" x14ac:dyDescent="0.3">
      <c r="A355" t="s">
        <v>4545</v>
      </c>
      <c r="B355" s="22">
        <v>3114442</v>
      </c>
    </row>
    <row r="356" spans="1:2" x14ac:dyDescent="0.3">
      <c r="A356" t="s">
        <v>3512</v>
      </c>
      <c r="B356" s="22">
        <v>2915250</v>
      </c>
    </row>
    <row r="357" spans="1:2" x14ac:dyDescent="0.3">
      <c r="A357" t="s">
        <v>2513</v>
      </c>
      <c r="B357" s="22">
        <v>12126252</v>
      </c>
    </row>
    <row r="358" spans="1:2" x14ac:dyDescent="0.3">
      <c r="A358" t="s">
        <v>210</v>
      </c>
      <c r="B358" s="22">
        <v>38673414</v>
      </c>
    </row>
    <row r="359" spans="1:2" x14ac:dyDescent="0.3">
      <c r="A359" t="s">
        <v>675</v>
      </c>
      <c r="B359" s="22">
        <v>5704000</v>
      </c>
    </row>
    <row r="360" spans="1:2" x14ac:dyDescent="0.3">
      <c r="A360" t="s">
        <v>68</v>
      </c>
      <c r="B360" s="22">
        <v>597761500</v>
      </c>
    </row>
    <row r="361" spans="1:2" x14ac:dyDescent="0.3">
      <c r="A361" t="s">
        <v>2192</v>
      </c>
      <c r="B361" s="22">
        <v>118383300</v>
      </c>
    </row>
    <row r="362" spans="1:2" x14ac:dyDescent="0.3">
      <c r="A362" t="s">
        <v>3464</v>
      </c>
      <c r="B362" s="22">
        <v>26903811</v>
      </c>
    </row>
    <row r="363" spans="1:2" x14ac:dyDescent="0.3">
      <c r="A363" t="s">
        <v>2907</v>
      </c>
      <c r="B363" s="22">
        <v>5386858</v>
      </c>
    </row>
    <row r="364" spans="1:2" x14ac:dyDescent="0.3">
      <c r="A364" t="s">
        <v>2397</v>
      </c>
      <c r="B364" s="22">
        <v>3480056</v>
      </c>
    </row>
    <row r="365" spans="1:2" x14ac:dyDescent="0.3">
      <c r="A365" t="s">
        <v>2401</v>
      </c>
      <c r="B365" s="22">
        <v>83976374</v>
      </c>
    </row>
    <row r="366" spans="1:2" x14ac:dyDescent="0.3">
      <c r="A366" t="s">
        <v>3044</v>
      </c>
      <c r="B366" s="22">
        <v>1259193</v>
      </c>
    </row>
    <row r="367" spans="1:2" x14ac:dyDescent="0.3">
      <c r="A367" t="s">
        <v>5112</v>
      </c>
      <c r="B367" s="22">
        <v>8288000</v>
      </c>
    </row>
    <row r="368" spans="1:2" x14ac:dyDescent="0.3">
      <c r="A368" t="s">
        <v>5087</v>
      </c>
      <c r="B368" s="22">
        <v>4978960</v>
      </c>
    </row>
    <row r="369" spans="1:2" x14ac:dyDescent="0.3">
      <c r="A369" t="s">
        <v>3570</v>
      </c>
      <c r="B369" s="22">
        <v>808920</v>
      </c>
    </row>
    <row r="370" spans="1:2" x14ac:dyDescent="0.3">
      <c r="A370" t="s">
        <v>3406</v>
      </c>
      <c r="B370" s="22">
        <v>1200108</v>
      </c>
    </row>
    <row r="371" spans="1:2" x14ac:dyDescent="0.3">
      <c r="A371" t="s">
        <v>2320</v>
      </c>
      <c r="B371" s="22">
        <v>463630948</v>
      </c>
    </row>
    <row r="372" spans="1:2" x14ac:dyDescent="0.3">
      <c r="A372" t="s">
        <v>5070</v>
      </c>
      <c r="B372" s="22">
        <v>1629450</v>
      </c>
    </row>
    <row r="373" spans="1:2" x14ac:dyDescent="0.3">
      <c r="A373" t="s">
        <v>366</v>
      </c>
      <c r="B373" s="22">
        <v>26671631</v>
      </c>
    </row>
    <row r="374" spans="1:2" x14ac:dyDescent="0.3">
      <c r="A374" t="s">
        <v>717</v>
      </c>
      <c r="B374" s="22">
        <v>57899331</v>
      </c>
    </row>
    <row r="375" spans="1:2" x14ac:dyDescent="0.3">
      <c r="A375" t="s">
        <v>791</v>
      </c>
      <c r="B375" s="22">
        <v>44033000</v>
      </c>
    </row>
    <row r="376" spans="1:2" x14ac:dyDescent="0.3">
      <c r="A376" t="s">
        <v>250</v>
      </c>
      <c r="B376" s="22">
        <v>52034997</v>
      </c>
    </row>
    <row r="377" spans="1:2" x14ac:dyDescent="0.3">
      <c r="A377" t="s">
        <v>3931</v>
      </c>
      <c r="B377" s="22">
        <v>121774410</v>
      </c>
    </row>
    <row r="378" spans="1:2" x14ac:dyDescent="0.3">
      <c r="A378" t="s">
        <v>4184</v>
      </c>
      <c r="B378" s="22">
        <v>496340</v>
      </c>
    </row>
    <row r="379" spans="1:2" x14ac:dyDescent="0.3">
      <c r="A379" t="s">
        <v>2765</v>
      </c>
      <c r="B379" s="22">
        <v>12837578</v>
      </c>
    </row>
    <row r="380" spans="1:2" x14ac:dyDescent="0.3">
      <c r="A380" t="s">
        <v>4410</v>
      </c>
      <c r="B380" s="22">
        <v>17737127</v>
      </c>
    </row>
    <row r="381" spans="1:2" x14ac:dyDescent="0.3">
      <c r="A381" t="s">
        <v>2225</v>
      </c>
      <c r="B381" s="22">
        <v>108284610</v>
      </c>
    </row>
    <row r="382" spans="1:2" x14ac:dyDescent="0.3">
      <c r="A382" t="s">
        <v>1648</v>
      </c>
      <c r="B382" s="22">
        <v>11662815</v>
      </c>
    </row>
    <row r="383" spans="1:2" x14ac:dyDescent="0.3">
      <c r="A383" t="s">
        <v>2854</v>
      </c>
      <c r="B383" s="22">
        <v>205717740</v>
      </c>
    </row>
    <row r="384" spans="1:2" x14ac:dyDescent="0.3">
      <c r="A384" t="s">
        <v>3642</v>
      </c>
      <c r="B384" s="22">
        <v>3574422</v>
      </c>
    </row>
    <row r="385" spans="1:2" x14ac:dyDescent="0.3">
      <c r="A385" t="s">
        <v>4397</v>
      </c>
      <c r="B385" s="22">
        <v>2629740</v>
      </c>
    </row>
    <row r="386" spans="1:2" x14ac:dyDescent="0.3">
      <c r="A386" t="s">
        <v>5364</v>
      </c>
      <c r="B386" s="22">
        <v>19380900</v>
      </c>
    </row>
    <row r="387" spans="1:2" x14ac:dyDescent="0.3">
      <c r="A387" t="s">
        <v>4294</v>
      </c>
      <c r="B387" s="22">
        <v>3306794</v>
      </c>
    </row>
    <row r="388" spans="1:2" x14ac:dyDescent="0.3">
      <c r="A388" t="s">
        <v>3307</v>
      </c>
      <c r="B388" s="22">
        <v>2719475</v>
      </c>
    </row>
    <row r="389" spans="1:2" x14ac:dyDescent="0.3">
      <c r="A389" t="s">
        <v>5148</v>
      </c>
      <c r="B389" s="22">
        <v>87557330</v>
      </c>
    </row>
    <row r="390" spans="1:2" x14ac:dyDescent="0.3">
      <c r="A390" t="s">
        <v>3359</v>
      </c>
      <c r="B390" s="22">
        <v>2732633</v>
      </c>
    </row>
    <row r="391" spans="1:2" x14ac:dyDescent="0.3">
      <c r="A391" t="s">
        <v>238</v>
      </c>
      <c r="B391" s="22">
        <v>108982440</v>
      </c>
    </row>
    <row r="392" spans="1:2" x14ac:dyDescent="0.3">
      <c r="A392" t="s">
        <v>953</v>
      </c>
      <c r="B392" s="22">
        <v>8439480</v>
      </c>
    </row>
    <row r="393" spans="1:2" x14ac:dyDescent="0.3">
      <c r="A393" t="s">
        <v>1463</v>
      </c>
      <c r="B393" s="22">
        <v>7021575</v>
      </c>
    </row>
    <row r="394" spans="1:2" x14ac:dyDescent="0.3">
      <c r="A394" t="s">
        <v>2356</v>
      </c>
      <c r="B394" s="22">
        <v>4809362</v>
      </c>
    </row>
    <row r="395" spans="1:2" x14ac:dyDescent="0.3">
      <c r="A395" t="s">
        <v>2130</v>
      </c>
      <c r="B395" s="22">
        <v>427532490</v>
      </c>
    </row>
    <row r="396" spans="1:2" x14ac:dyDescent="0.3">
      <c r="A396" t="s">
        <v>5058</v>
      </c>
      <c r="B396" s="22">
        <v>984756</v>
      </c>
    </row>
    <row r="397" spans="1:2" x14ac:dyDescent="0.3">
      <c r="A397" t="s">
        <v>1753</v>
      </c>
      <c r="B397" s="22">
        <v>43438022</v>
      </c>
    </row>
    <row r="398" spans="1:2" x14ac:dyDescent="0.3">
      <c r="A398" t="s">
        <v>2290</v>
      </c>
      <c r="B398" s="22">
        <v>115920</v>
      </c>
    </row>
    <row r="399" spans="1:2" x14ac:dyDescent="0.3">
      <c r="A399" t="s">
        <v>2057</v>
      </c>
      <c r="B399" s="22">
        <v>20369440</v>
      </c>
    </row>
    <row r="400" spans="1:2" x14ac:dyDescent="0.3">
      <c r="A400" t="s">
        <v>3762</v>
      </c>
      <c r="B400" s="22">
        <v>12903550</v>
      </c>
    </row>
    <row r="401" spans="1:2" x14ac:dyDescent="0.3">
      <c r="A401" t="s">
        <v>4124</v>
      </c>
      <c r="B401" s="22">
        <v>13345500</v>
      </c>
    </row>
    <row r="402" spans="1:2" x14ac:dyDescent="0.3">
      <c r="A402" t="s">
        <v>3619</v>
      </c>
      <c r="B402" s="22">
        <v>1550448</v>
      </c>
    </row>
    <row r="403" spans="1:2" x14ac:dyDescent="0.3">
      <c r="A403" t="s">
        <v>2196</v>
      </c>
      <c r="B403" s="22">
        <v>265740</v>
      </c>
    </row>
    <row r="404" spans="1:2" x14ac:dyDescent="0.3">
      <c r="A404" t="s">
        <v>4942</v>
      </c>
      <c r="B404" s="22">
        <v>54909712</v>
      </c>
    </row>
    <row r="405" spans="1:2" x14ac:dyDescent="0.3">
      <c r="A405" t="s">
        <v>3498</v>
      </c>
      <c r="B405" s="22">
        <v>3585015</v>
      </c>
    </row>
    <row r="406" spans="1:2" x14ac:dyDescent="0.3">
      <c r="A406" t="s">
        <v>4586</v>
      </c>
      <c r="B406" s="22">
        <v>35516448</v>
      </c>
    </row>
    <row r="407" spans="1:2" x14ac:dyDescent="0.3">
      <c r="A407" t="s">
        <v>1594</v>
      </c>
      <c r="B407" s="22">
        <v>93352644</v>
      </c>
    </row>
    <row r="408" spans="1:2" x14ac:dyDescent="0.3">
      <c r="A408" t="s">
        <v>1218</v>
      </c>
      <c r="B408" s="22">
        <v>1948500</v>
      </c>
    </row>
    <row r="409" spans="1:2" x14ac:dyDescent="0.3">
      <c r="A409" t="s">
        <v>4338</v>
      </c>
      <c r="B409" s="22">
        <v>4594450</v>
      </c>
    </row>
    <row r="410" spans="1:2" x14ac:dyDescent="0.3">
      <c r="A410" t="s">
        <v>1167</v>
      </c>
      <c r="B410" s="22">
        <v>1543500</v>
      </c>
    </row>
    <row r="411" spans="1:2" x14ac:dyDescent="0.3">
      <c r="A411" t="s">
        <v>3426</v>
      </c>
      <c r="B411" s="22">
        <v>8607627</v>
      </c>
    </row>
    <row r="412" spans="1:2" x14ac:dyDescent="0.3">
      <c r="A412" t="s">
        <v>3064</v>
      </c>
      <c r="B412" s="22">
        <v>4989002</v>
      </c>
    </row>
    <row r="413" spans="1:2" x14ac:dyDescent="0.3">
      <c r="A413" t="s">
        <v>3848</v>
      </c>
      <c r="B413" s="22">
        <v>52097694</v>
      </c>
    </row>
    <row r="414" spans="1:2" x14ac:dyDescent="0.3">
      <c r="A414" t="s">
        <v>4816</v>
      </c>
      <c r="B414" s="22">
        <v>6765130</v>
      </c>
    </row>
    <row r="415" spans="1:2" x14ac:dyDescent="0.3">
      <c r="A415" t="s">
        <v>1644</v>
      </c>
      <c r="B415" s="22">
        <v>240901710</v>
      </c>
    </row>
    <row r="416" spans="1:2" x14ac:dyDescent="0.3">
      <c r="A416" t="s">
        <v>3030</v>
      </c>
      <c r="B416" s="22">
        <v>516960</v>
      </c>
    </row>
    <row r="417" spans="1:2" x14ac:dyDescent="0.3">
      <c r="A417" t="s">
        <v>2234</v>
      </c>
      <c r="B417" s="22">
        <v>40578300</v>
      </c>
    </row>
    <row r="418" spans="1:2" x14ac:dyDescent="0.3">
      <c r="A418" t="s">
        <v>4735</v>
      </c>
      <c r="B418" s="22">
        <v>83338025</v>
      </c>
    </row>
    <row r="419" spans="1:2" x14ac:dyDescent="0.3">
      <c r="A419" t="s">
        <v>4298</v>
      </c>
      <c r="B419" s="22">
        <v>24868340</v>
      </c>
    </row>
    <row r="420" spans="1:2" x14ac:dyDescent="0.3">
      <c r="A420" t="s">
        <v>3810</v>
      </c>
      <c r="B420" s="22">
        <v>30158432</v>
      </c>
    </row>
    <row r="421" spans="1:2" x14ac:dyDescent="0.3">
      <c r="A421" t="s">
        <v>3241</v>
      </c>
      <c r="B421" s="22">
        <v>2327337</v>
      </c>
    </row>
    <row r="422" spans="1:2" x14ac:dyDescent="0.3">
      <c r="A422" t="s">
        <v>5311</v>
      </c>
      <c r="B422" s="22">
        <v>1384500</v>
      </c>
    </row>
    <row r="423" spans="1:2" x14ac:dyDescent="0.3">
      <c r="A423" t="s">
        <v>4334</v>
      </c>
      <c r="B423" s="22">
        <v>3275020</v>
      </c>
    </row>
    <row r="424" spans="1:2" x14ac:dyDescent="0.3">
      <c r="A424" t="s">
        <v>2126</v>
      </c>
      <c r="B424" s="22">
        <v>8683836</v>
      </c>
    </row>
    <row r="425" spans="1:2" x14ac:dyDescent="0.3">
      <c r="A425" t="s">
        <v>3364</v>
      </c>
      <c r="B425" s="22">
        <v>23745001</v>
      </c>
    </row>
    <row r="426" spans="1:2" x14ac:dyDescent="0.3">
      <c r="A426" t="s">
        <v>5011</v>
      </c>
      <c r="B426" s="22">
        <v>53992305</v>
      </c>
    </row>
    <row r="427" spans="1:2" x14ac:dyDescent="0.3">
      <c r="A427" t="s">
        <v>2157</v>
      </c>
      <c r="B427" s="22">
        <v>76949973</v>
      </c>
    </row>
    <row r="428" spans="1:2" x14ac:dyDescent="0.3">
      <c r="A428" t="s">
        <v>3272</v>
      </c>
      <c r="B428" s="22">
        <v>26671320</v>
      </c>
    </row>
    <row r="429" spans="1:2" x14ac:dyDescent="0.3">
      <c r="A429" t="s">
        <v>2384</v>
      </c>
      <c r="B429" s="22">
        <v>38828597</v>
      </c>
    </row>
    <row r="430" spans="1:2" x14ac:dyDescent="0.3">
      <c r="A430" t="s">
        <v>5132</v>
      </c>
      <c r="B430" s="22">
        <v>6089954</v>
      </c>
    </row>
    <row r="431" spans="1:2" x14ac:dyDescent="0.3">
      <c r="A431" t="s">
        <v>5007</v>
      </c>
      <c r="B431" s="22">
        <v>42904596</v>
      </c>
    </row>
    <row r="432" spans="1:2" x14ac:dyDescent="0.3">
      <c r="A432" t="s">
        <v>971</v>
      </c>
      <c r="B432" s="22">
        <v>558734</v>
      </c>
    </row>
    <row r="433" spans="1:2" x14ac:dyDescent="0.3">
      <c r="A433" t="s">
        <v>2717</v>
      </c>
      <c r="B433" s="22">
        <v>15634374</v>
      </c>
    </row>
    <row r="434" spans="1:2" x14ac:dyDescent="0.3">
      <c r="A434" t="s">
        <v>1277</v>
      </c>
      <c r="B434" s="22">
        <v>102429</v>
      </c>
    </row>
    <row r="435" spans="1:2" x14ac:dyDescent="0.3">
      <c r="A435" t="s">
        <v>3661</v>
      </c>
      <c r="B435" s="22">
        <v>39569835</v>
      </c>
    </row>
    <row r="436" spans="1:2" x14ac:dyDescent="0.3">
      <c r="A436" t="s">
        <v>3652</v>
      </c>
      <c r="B436" s="22">
        <v>22452006</v>
      </c>
    </row>
    <row r="437" spans="1:2" x14ac:dyDescent="0.3">
      <c r="A437" t="s">
        <v>667</v>
      </c>
      <c r="B437" s="22">
        <v>35976</v>
      </c>
    </row>
    <row r="438" spans="1:2" x14ac:dyDescent="0.3">
      <c r="A438" t="s">
        <v>2809</v>
      </c>
      <c r="B438" s="22">
        <v>536586750</v>
      </c>
    </row>
    <row r="439" spans="1:2" x14ac:dyDescent="0.3">
      <c r="A439" t="s">
        <v>3185</v>
      </c>
      <c r="B439" s="22">
        <v>657000</v>
      </c>
    </row>
    <row r="440" spans="1:2" x14ac:dyDescent="0.3">
      <c r="A440" t="s">
        <v>1042</v>
      </c>
      <c r="B440" s="22">
        <v>716604</v>
      </c>
    </row>
    <row r="441" spans="1:2" x14ac:dyDescent="0.3">
      <c r="A441" t="s">
        <v>3637</v>
      </c>
      <c r="B441" s="22">
        <v>37086000</v>
      </c>
    </row>
    <row r="442" spans="1:2" x14ac:dyDescent="0.3">
      <c r="A442" t="s">
        <v>4991</v>
      </c>
      <c r="B442" s="22">
        <v>64500000</v>
      </c>
    </row>
    <row r="443" spans="1:2" x14ac:dyDescent="0.3">
      <c r="A443" t="s">
        <v>5373</v>
      </c>
      <c r="B443" s="22">
        <v>2198880</v>
      </c>
    </row>
    <row r="444" spans="1:2" x14ac:dyDescent="0.3">
      <c r="A444" t="s">
        <v>3579</v>
      </c>
      <c r="B444" s="22">
        <v>5859067</v>
      </c>
    </row>
    <row r="445" spans="1:2" x14ac:dyDescent="0.3">
      <c r="A445" t="s">
        <v>4501</v>
      </c>
      <c r="B445" s="22">
        <v>14561180</v>
      </c>
    </row>
    <row r="446" spans="1:2" x14ac:dyDescent="0.3">
      <c r="A446" t="s">
        <v>2648</v>
      </c>
      <c r="B446" s="22">
        <v>60907531</v>
      </c>
    </row>
    <row r="447" spans="1:2" x14ac:dyDescent="0.3">
      <c r="A447" t="s">
        <v>3623</v>
      </c>
      <c r="B447" s="22">
        <v>75760738</v>
      </c>
    </row>
    <row r="448" spans="1:2" x14ac:dyDescent="0.3">
      <c r="A448" t="s">
        <v>3414</v>
      </c>
      <c r="B448" s="22">
        <v>50703321</v>
      </c>
    </row>
    <row r="449" spans="1:2" x14ac:dyDescent="0.3">
      <c r="A449" t="s">
        <v>1679</v>
      </c>
      <c r="B449" s="22">
        <v>284875010</v>
      </c>
    </row>
    <row r="450" spans="1:2" x14ac:dyDescent="0.3">
      <c r="A450" t="s">
        <v>1640</v>
      </c>
      <c r="B450" s="22">
        <v>365768748</v>
      </c>
    </row>
    <row r="451" spans="1:2" x14ac:dyDescent="0.3">
      <c r="A451" t="s">
        <v>1517</v>
      </c>
      <c r="B451" s="22">
        <v>710864689</v>
      </c>
    </row>
    <row r="452" spans="1:2" x14ac:dyDescent="0.3">
      <c r="A452" t="s">
        <v>1542</v>
      </c>
      <c r="B452" s="22">
        <v>385020748</v>
      </c>
    </row>
    <row r="453" spans="1:2" x14ac:dyDescent="0.3">
      <c r="A453" t="s">
        <v>1825</v>
      </c>
      <c r="B453" s="22">
        <v>265877010</v>
      </c>
    </row>
    <row r="454" spans="1:2" x14ac:dyDescent="0.3">
      <c r="A454" t="s">
        <v>1395</v>
      </c>
      <c r="B454" s="22">
        <v>37105935</v>
      </c>
    </row>
    <row r="455" spans="1:2" x14ac:dyDescent="0.3">
      <c r="A455" t="s">
        <v>1449</v>
      </c>
      <c r="B455" s="22">
        <v>448328650</v>
      </c>
    </row>
    <row r="456" spans="1:2" x14ac:dyDescent="0.3">
      <c r="A456" t="s">
        <v>3962</v>
      </c>
      <c r="B456" s="22">
        <v>21762576</v>
      </c>
    </row>
    <row r="457" spans="1:2" x14ac:dyDescent="0.3">
      <c r="A457" t="s">
        <v>1789</v>
      </c>
      <c r="B457" s="22">
        <v>404293747</v>
      </c>
    </row>
    <row r="458" spans="1:2" x14ac:dyDescent="0.3">
      <c r="A458" t="s">
        <v>1660</v>
      </c>
      <c r="B458" s="22">
        <v>385020748</v>
      </c>
    </row>
    <row r="459" spans="1:2" x14ac:dyDescent="0.3">
      <c r="A459" t="s">
        <v>1691</v>
      </c>
      <c r="B459" s="22">
        <v>469486500</v>
      </c>
    </row>
    <row r="460" spans="1:2" x14ac:dyDescent="0.3">
      <c r="A460" t="s">
        <v>1638</v>
      </c>
      <c r="B460" s="22">
        <v>404272748</v>
      </c>
    </row>
    <row r="461" spans="1:2" x14ac:dyDescent="0.3">
      <c r="A461" t="s">
        <v>1957</v>
      </c>
      <c r="B461" s="22">
        <v>335876010</v>
      </c>
    </row>
    <row r="462" spans="1:2" x14ac:dyDescent="0.3">
      <c r="A462" t="s">
        <v>1815</v>
      </c>
      <c r="B462" s="22">
        <v>284875010</v>
      </c>
    </row>
    <row r="463" spans="1:2" x14ac:dyDescent="0.3">
      <c r="A463" t="s">
        <v>1475</v>
      </c>
      <c r="B463" s="22">
        <v>365768748</v>
      </c>
    </row>
    <row r="464" spans="1:2" x14ac:dyDescent="0.3">
      <c r="A464" t="s">
        <v>1723</v>
      </c>
      <c r="B464" s="22">
        <v>448136500</v>
      </c>
    </row>
    <row r="465" spans="1:2" x14ac:dyDescent="0.3">
      <c r="A465" t="s">
        <v>4196</v>
      </c>
      <c r="B465" s="22">
        <v>11359870</v>
      </c>
    </row>
    <row r="466" spans="1:2" x14ac:dyDescent="0.3">
      <c r="A466" t="s">
        <v>4164</v>
      </c>
      <c r="B466" s="22">
        <v>29370600</v>
      </c>
    </row>
    <row r="467" spans="1:2" x14ac:dyDescent="0.3">
      <c r="A467" t="s">
        <v>2858</v>
      </c>
      <c r="B467" s="22">
        <v>2578419</v>
      </c>
    </row>
    <row r="468" spans="1:2" x14ac:dyDescent="0.3">
      <c r="A468" t="s">
        <v>3627</v>
      </c>
      <c r="B468" s="22">
        <v>153589425</v>
      </c>
    </row>
    <row r="469" spans="1:2" x14ac:dyDescent="0.3">
      <c r="A469" t="s">
        <v>3823</v>
      </c>
      <c r="B469" s="22">
        <v>4911809</v>
      </c>
    </row>
    <row r="470" spans="1:2" x14ac:dyDescent="0.3">
      <c r="A470" t="s">
        <v>4557</v>
      </c>
      <c r="B470" s="22">
        <v>6958035</v>
      </c>
    </row>
    <row r="471" spans="1:2" x14ac:dyDescent="0.3">
      <c r="A471" t="s">
        <v>3035</v>
      </c>
      <c r="B471" s="22">
        <v>24446340</v>
      </c>
    </row>
    <row r="472" spans="1:2" x14ac:dyDescent="0.3">
      <c r="A472" t="s">
        <v>3212</v>
      </c>
      <c r="B472" s="22">
        <v>90923616</v>
      </c>
    </row>
    <row r="473" spans="1:2" x14ac:dyDescent="0.3">
      <c r="A473" t="s">
        <v>2121</v>
      </c>
      <c r="B473" s="22">
        <v>37161709</v>
      </c>
    </row>
    <row r="474" spans="1:2" x14ac:dyDescent="0.3">
      <c r="A474" t="s">
        <v>3316</v>
      </c>
      <c r="B474" s="22">
        <v>145053437</v>
      </c>
    </row>
    <row r="475" spans="1:2" x14ac:dyDescent="0.3">
      <c r="A475" t="s">
        <v>217</v>
      </c>
      <c r="B475" s="22">
        <v>19564416</v>
      </c>
    </row>
    <row r="476" spans="1:2" x14ac:dyDescent="0.3">
      <c r="A476" t="s">
        <v>179</v>
      </c>
      <c r="B476" s="22">
        <v>77246400</v>
      </c>
    </row>
    <row r="477" spans="1:2" x14ac:dyDescent="0.3">
      <c r="A477" t="s">
        <v>2530</v>
      </c>
      <c r="B477" s="22">
        <v>307176488</v>
      </c>
    </row>
    <row r="478" spans="1:2" x14ac:dyDescent="0.3">
      <c r="A478" t="s">
        <v>5120</v>
      </c>
      <c r="B478" s="22">
        <v>3011550</v>
      </c>
    </row>
    <row r="479" spans="1:2" x14ac:dyDescent="0.3">
      <c r="A479" t="s">
        <v>5261</v>
      </c>
      <c r="B479" s="22">
        <v>33984000</v>
      </c>
    </row>
    <row r="480" spans="1:2" x14ac:dyDescent="0.3">
      <c r="A480" t="s">
        <v>4747</v>
      </c>
      <c r="B480" s="22">
        <v>45308340</v>
      </c>
    </row>
    <row r="481" spans="1:2" x14ac:dyDescent="0.3">
      <c r="A481" t="s">
        <v>4427</v>
      </c>
      <c r="B481" s="22">
        <v>295952000</v>
      </c>
    </row>
    <row r="482" spans="1:2" x14ac:dyDescent="0.3">
      <c r="A482" t="s">
        <v>4517</v>
      </c>
      <c r="B482" s="22">
        <v>2574000</v>
      </c>
    </row>
    <row r="483" spans="1:2" x14ac:dyDescent="0.3">
      <c r="A483" t="s">
        <v>3468</v>
      </c>
      <c r="B483" s="22">
        <v>41655000</v>
      </c>
    </row>
    <row r="484" spans="1:2" x14ac:dyDescent="0.3">
      <c r="A484" t="s">
        <v>2658</v>
      </c>
      <c r="B484" s="22">
        <v>7750242</v>
      </c>
    </row>
    <row r="485" spans="1:2" x14ac:dyDescent="0.3">
      <c r="A485" t="s">
        <v>3157</v>
      </c>
      <c r="B485" s="22">
        <v>13884444</v>
      </c>
    </row>
    <row r="486" spans="1:2" x14ac:dyDescent="0.3">
      <c r="A486" t="s">
        <v>2509</v>
      </c>
      <c r="B486" s="22">
        <v>64640295</v>
      </c>
    </row>
    <row r="487" spans="1:2" x14ac:dyDescent="0.3">
      <c r="A487" t="s">
        <v>4861</v>
      </c>
      <c r="B487" s="22">
        <v>186830</v>
      </c>
    </row>
    <row r="488" spans="1:2" x14ac:dyDescent="0.3">
      <c r="A488" t="s">
        <v>3723</v>
      </c>
      <c r="B488" s="22">
        <v>28060000</v>
      </c>
    </row>
    <row r="489" spans="1:2" x14ac:dyDescent="0.3">
      <c r="A489" t="s">
        <v>5003</v>
      </c>
      <c r="B489" s="22">
        <v>3598100</v>
      </c>
    </row>
    <row r="490" spans="1:2" x14ac:dyDescent="0.3">
      <c r="A490" t="s">
        <v>649</v>
      </c>
      <c r="B490" s="22">
        <v>39503889</v>
      </c>
    </row>
    <row r="491" spans="1:2" x14ac:dyDescent="0.3">
      <c r="A491" t="s">
        <v>3144</v>
      </c>
      <c r="B491" s="22">
        <v>7593399</v>
      </c>
    </row>
    <row r="492" spans="1:2" x14ac:dyDescent="0.3">
      <c r="A492" t="s">
        <v>2616</v>
      </c>
      <c r="B492" s="22">
        <v>462847412</v>
      </c>
    </row>
    <row r="493" spans="1:2" x14ac:dyDescent="0.3">
      <c r="A493" t="s">
        <v>932</v>
      </c>
      <c r="B493" s="22">
        <v>17555164</v>
      </c>
    </row>
    <row r="494" spans="1:2" x14ac:dyDescent="0.3">
      <c r="A494" t="s">
        <v>2653</v>
      </c>
      <c r="B494" s="22">
        <v>9930060</v>
      </c>
    </row>
    <row r="495" spans="1:2" x14ac:dyDescent="0.3">
      <c r="A495" t="s">
        <v>2823</v>
      </c>
      <c r="B495" s="22">
        <v>11318670</v>
      </c>
    </row>
    <row r="496" spans="1:2" x14ac:dyDescent="0.3">
      <c r="A496" t="s">
        <v>3294</v>
      </c>
      <c r="B496" s="22">
        <v>9691299</v>
      </c>
    </row>
    <row r="497" spans="1:2" x14ac:dyDescent="0.3">
      <c r="A497" t="s">
        <v>2566</v>
      </c>
      <c r="B497" s="22">
        <v>8589270</v>
      </c>
    </row>
    <row r="498" spans="1:2" x14ac:dyDescent="0.3">
      <c r="A498" t="s">
        <v>4214</v>
      </c>
      <c r="B498" s="22">
        <v>43525647</v>
      </c>
    </row>
    <row r="499" spans="1:2" x14ac:dyDescent="0.3">
      <c r="A499" t="s">
        <v>3021</v>
      </c>
      <c r="B499" s="22">
        <v>16497994</v>
      </c>
    </row>
    <row r="500" spans="1:2" x14ac:dyDescent="0.3">
      <c r="A500" t="s">
        <v>4775</v>
      </c>
      <c r="B500" s="22">
        <v>11762890</v>
      </c>
    </row>
    <row r="501" spans="1:2" x14ac:dyDescent="0.3">
      <c r="A501" t="s">
        <v>2877</v>
      </c>
      <c r="B501" s="22">
        <v>25959344</v>
      </c>
    </row>
    <row r="502" spans="1:2" x14ac:dyDescent="0.3">
      <c r="A502" t="s">
        <v>839</v>
      </c>
      <c r="B502" s="22">
        <v>1845360</v>
      </c>
    </row>
    <row r="503" spans="1:2" x14ac:dyDescent="0.3">
      <c r="A503" t="s">
        <v>4271</v>
      </c>
      <c r="B503" s="22">
        <v>52632951</v>
      </c>
    </row>
    <row r="504" spans="1:2" x14ac:dyDescent="0.3">
      <c r="A504" t="s">
        <v>4573</v>
      </c>
      <c r="B504" s="22">
        <v>1615530</v>
      </c>
    </row>
    <row r="505" spans="1:2" x14ac:dyDescent="0.3">
      <c r="A505" t="s">
        <v>3775</v>
      </c>
      <c r="B505" s="22">
        <v>5374620</v>
      </c>
    </row>
    <row r="506" spans="1:2" x14ac:dyDescent="0.3">
      <c r="A506" t="s">
        <v>3202</v>
      </c>
      <c r="B506" s="22">
        <v>12890449</v>
      </c>
    </row>
    <row r="507" spans="1:2" x14ac:dyDescent="0.3">
      <c r="A507" t="s">
        <v>2294</v>
      </c>
      <c r="B507" s="22">
        <v>9958311</v>
      </c>
    </row>
    <row r="508" spans="1:2" x14ac:dyDescent="0.3">
      <c r="A508" t="s">
        <v>2388</v>
      </c>
      <c r="B508" s="22">
        <v>149699200</v>
      </c>
    </row>
    <row r="509" spans="1:2" x14ac:dyDescent="0.3">
      <c r="A509" t="s">
        <v>4841</v>
      </c>
      <c r="B509" s="22">
        <v>1594362</v>
      </c>
    </row>
    <row r="510" spans="1:2" x14ac:dyDescent="0.3">
      <c r="A510" t="s">
        <v>679</v>
      </c>
      <c r="B510" s="22">
        <v>6248745</v>
      </c>
    </row>
    <row r="511" spans="1:2" x14ac:dyDescent="0.3">
      <c r="A511" t="s">
        <v>1000</v>
      </c>
      <c r="B511" s="22">
        <v>6248745</v>
      </c>
    </row>
    <row r="512" spans="1:2" x14ac:dyDescent="0.3">
      <c r="A512" t="s">
        <v>697</v>
      </c>
      <c r="B512" s="22">
        <v>1430407</v>
      </c>
    </row>
    <row r="513" spans="1:2" x14ac:dyDescent="0.3">
      <c r="A513" t="s">
        <v>5307</v>
      </c>
      <c r="B513" s="22">
        <v>49118</v>
      </c>
    </row>
    <row r="514" spans="1:2" x14ac:dyDescent="0.3">
      <c r="A514" t="s">
        <v>4648</v>
      </c>
      <c r="B514" s="22">
        <v>7619000</v>
      </c>
    </row>
    <row r="515" spans="1:2" x14ac:dyDescent="0.3">
      <c r="A515" t="s">
        <v>4371</v>
      </c>
      <c r="B515" s="22">
        <v>818363</v>
      </c>
    </row>
    <row r="516" spans="1:2" x14ac:dyDescent="0.3">
      <c r="A516" t="s">
        <v>2827</v>
      </c>
      <c r="B516" s="22">
        <v>54854559</v>
      </c>
    </row>
    <row r="517" spans="1:2" x14ac:dyDescent="0.3">
      <c r="A517" t="s">
        <v>3906</v>
      </c>
      <c r="B517" s="22">
        <v>3353500</v>
      </c>
    </row>
    <row r="518" spans="1:2" x14ac:dyDescent="0.3">
      <c r="A518" t="s">
        <v>93</v>
      </c>
      <c r="B518" s="22">
        <v>35107212</v>
      </c>
    </row>
    <row r="519" spans="1:2" x14ac:dyDescent="0.3">
      <c r="A519" t="s">
        <v>57</v>
      </c>
      <c r="B519" s="22">
        <v>26308412</v>
      </c>
    </row>
    <row r="520" spans="1:2" x14ac:dyDescent="0.3">
      <c r="A520" t="s">
        <v>577</v>
      </c>
      <c r="B520" s="22">
        <v>63451500</v>
      </c>
    </row>
    <row r="521" spans="1:2" x14ac:dyDescent="0.3">
      <c r="A521" t="s">
        <v>446</v>
      </c>
      <c r="B521" s="22">
        <v>11843523</v>
      </c>
    </row>
    <row r="522" spans="1:2" x14ac:dyDescent="0.3">
      <c r="A522" t="s">
        <v>621</v>
      </c>
      <c r="B522" s="22">
        <v>11533200</v>
      </c>
    </row>
    <row r="523" spans="1:2" x14ac:dyDescent="0.3">
      <c r="A523" t="s">
        <v>245</v>
      </c>
      <c r="B523" s="22">
        <v>51584400</v>
      </c>
    </row>
    <row r="524" spans="1:2" x14ac:dyDescent="0.3">
      <c r="A524" t="s">
        <v>4979</v>
      </c>
      <c r="B524" s="22">
        <v>7196460</v>
      </c>
    </row>
    <row r="525" spans="1:2" x14ac:dyDescent="0.3">
      <c r="A525" t="s">
        <v>3819</v>
      </c>
      <c r="B525" s="22">
        <v>35198645</v>
      </c>
    </row>
    <row r="526" spans="1:2" x14ac:dyDescent="0.3">
      <c r="A526" t="s">
        <v>83</v>
      </c>
      <c r="B526" s="22">
        <v>22452129</v>
      </c>
    </row>
    <row r="527" spans="1:2" x14ac:dyDescent="0.3">
      <c r="A527" t="s">
        <v>4622</v>
      </c>
      <c r="B527" s="22">
        <v>819672</v>
      </c>
    </row>
    <row r="528" spans="1:2" x14ac:dyDescent="0.3">
      <c r="A528" t="s">
        <v>3715</v>
      </c>
      <c r="B528" s="22">
        <v>70334580</v>
      </c>
    </row>
    <row r="529" spans="1:2" x14ac:dyDescent="0.3">
      <c r="A529" t="s">
        <v>923</v>
      </c>
      <c r="B529" s="22">
        <v>927639</v>
      </c>
    </row>
    <row r="530" spans="1:2" x14ac:dyDescent="0.3">
      <c r="A530" t="s">
        <v>4380</v>
      </c>
      <c r="B530" s="22">
        <v>5106766</v>
      </c>
    </row>
    <row r="531" spans="1:2" x14ac:dyDescent="0.3">
      <c r="A531" t="s">
        <v>4251</v>
      </c>
      <c r="B531" s="22">
        <v>19448758</v>
      </c>
    </row>
    <row r="532" spans="1:2" x14ac:dyDescent="0.3">
      <c r="A532" t="s">
        <v>3922</v>
      </c>
      <c r="B532" s="22">
        <v>14542500</v>
      </c>
    </row>
    <row r="533" spans="1:2" x14ac:dyDescent="0.3">
      <c r="A533" t="s">
        <v>4285</v>
      </c>
      <c r="B533" s="22">
        <v>3072954</v>
      </c>
    </row>
    <row r="534" spans="1:2" x14ac:dyDescent="0.3">
      <c r="A534" t="s">
        <v>2333</v>
      </c>
      <c r="B534" s="22">
        <v>9901342</v>
      </c>
    </row>
    <row r="535" spans="1:2" x14ac:dyDescent="0.3">
      <c r="A535" t="s">
        <v>3008</v>
      </c>
      <c r="B535" s="22">
        <v>1372959</v>
      </c>
    </row>
    <row r="536" spans="1:2" x14ac:dyDescent="0.3">
      <c r="A536" t="s">
        <v>3481</v>
      </c>
      <c r="B536" s="22">
        <v>195517500</v>
      </c>
    </row>
    <row r="537" spans="1:2" x14ac:dyDescent="0.3">
      <c r="A537" t="s">
        <v>890</v>
      </c>
      <c r="B537" s="22">
        <v>927072</v>
      </c>
    </row>
    <row r="538" spans="1:2" x14ac:dyDescent="0.3">
      <c r="A538" t="s">
        <v>1687</v>
      </c>
      <c r="B538" s="22">
        <v>935510940</v>
      </c>
    </row>
    <row r="539" spans="1:2" x14ac:dyDescent="0.3">
      <c r="A539" t="s">
        <v>3396</v>
      </c>
      <c r="B539" s="22">
        <v>14597415</v>
      </c>
    </row>
    <row r="540" spans="1:2" x14ac:dyDescent="0.3">
      <c r="A540" t="s">
        <v>2242</v>
      </c>
      <c r="B540" s="22">
        <v>7459200</v>
      </c>
    </row>
    <row r="541" spans="1:2" x14ac:dyDescent="0.3">
      <c r="A541" t="s">
        <v>1281</v>
      </c>
      <c r="B541" s="22">
        <v>412592492</v>
      </c>
    </row>
    <row r="542" spans="1:2" x14ac:dyDescent="0.3">
      <c r="A542" t="s">
        <v>3508</v>
      </c>
      <c r="B542" s="22">
        <v>1610700</v>
      </c>
    </row>
    <row r="543" spans="1:2" x14ac:dyDescent="0.3">
      <c r="A543" t="s">
        <v>3538</v>
      </c>
      <c r="B543" s="22">
        <v>8501400</v>
      </c>
    </row>
    <row r="544" spans="1:2" x14ac:dyDescent="0.3">
      <c r="A544" t="s">
        <v>3566</v>
      </c>
      <c r="B544" s="22">
        <v>1427592</v>
      </c>
    </row>
    <row r="545" spans="1:2" x14ac:dyDescent="0.3">
      <c r="A545" t="s">
        <v>2989</v>
      </c>
      <c r="B545" s="22">
        <v>2520477</v>
      </c>
    </row>
    <row r="546" spans="1:2" x14ac:dyDescent="0.3">
      <c r="A546" t="s">
        <v>1835</v>
      </c>
      <c r="B546" s="22">
        <v>3488508</v>
      </c>
    </row>
    <row r="547" spans="1:2" x14ac:dyDescent="0.3">
      <c r="A547" t="s">
        <v>820</v>
      </c>
      <c r="B547" s="22">
        <v>12433282</v>
      </c>
    </row>
    <row r="548" spans="1:2" x14ac:dyDescent="0.3">
      <c r="A548" t="s">
        <v>522</v>
      </c>
      <c r="B548" s="22">
        <v>3900049</v>
      </c>
    </row>
    <row r="549" spans="1:2" x14ac:dyDescent="0.3">
      <c r="A549" t="s">
        <v>977</v>
      </c>
      <c r="B549" s="22">
        <v>402426</v>
      </c>
    </row>
    <row r="550" spans="1:2" x14ac:dyDescent="0.3">
      <c r="A550" t="s">
        <v>660</v>
      </c>
      <c r="B550" s="22">
        <v>3900049</v>
      </c>
    </row>
    <row r="551" spans="1:2" x14ac:dyDescent="0.3">
      <c r="A551" t="s">
        <v>692</v>
      </c>
      <c r="B551" s="22">
        <v>489873</v>
      </c>
    </row>
    <row r="552" spans="1:2" x14ac:dyDescent="0.3">
      <c r="A552" t="s">
        <v>1066</v>
      </c>
      <c r="B552" s="22">
        <v>14628682</v>
      </c>
    </row>
    <row r="553" spans="1:2" x14ac:dyDescent="0.3">
      <c r="A553" t="s">
        <v>2440</v>
      </c>
      <c r="B553" s="22">
        <v>69066000</v>
      </c>
    </row>
    <row r="554" spans="1:2" x14ac:dyDescent="0.3">
      <c r="A554" t="s">
        <v>110</v>
      </c>
      <c r="B554" s="22">
        <v>10940076</v>
      </c>
    </row>
    <row r="555" spans="1:2" x14ac:dyDescent="0.3">
      <c r="A555" t="s">
        <v>2369</v>
      </c>
      <c r="B555" s="22">
        <v>83926416</v>
      </c>
    </row>
    <row r="556" spans="1:2" x14ac:dyDescent="0.3">
      <c r="A556" t="s">
        <v>2347</v>
      </c>
      <c r="B556" s="22">
        <v>275904808</v>
      </c>
    </row>
    <row r="557" spans="1:2" x14ac:dyDescent="0.3">
      <c r="A557" t="s">
        <v>605</v>
      </c>
      <c r="B557" s="22">
        <v>74315220</v>
      </c>
    </row>
    <row r="558" spans="1:2" x14ac:dyDescent="0.3">
      <c r="A558" t="s">
        <v>1770</v>
      </c>
      <c r="B558" s="22">
        <v>13127684</v>
      </c>
    </row>
    <row r="559" spans="1:2" x14ac:dyDescent="0.3">
      <c r="A559" t="s">
        <v>73</v>
      </c>
      <c r="B559" s="22">
        <v>6101513</v>
      </c>
    </row>
    <row r="560" spans="1:2" x14ac:dyDescent="0.3">
      <c r="A560" t="s">
        <v>1561</v>
      </c>
      <c r="B560" s="22">
        <v>2789208</v>
      </c>
    </row>
    <row r="561" spans="1:2" x14ac:dyDescent="0.3">
      <c r="A561" t="s">
        <v>4921</v>
      </c>
      <c r="B561" s="22">
        <v>6053600</v>
      </c>
    </row>
    <row r="562" spans="1:2" x14ac:dyDescent="0.3">
      <c r="A562" t="s">
        <v>1588</v>
      </c>
      <c r="B562" s="22">
        <v>151192800</v>
      </c>
    </row>
    <row r="563" spans="1:2" x14ac:dyDescent="0.3">
      <c r="A563" t="s">
        <v>5221</v>
      </c>
      <c r="B563" s="22">
        <v>20155800</v>
      </c>
    </row>
    <row r="564" spans="1:2" x14ac:dyDescent="0.3">
      <c r="A564" t="s">
        <v>2844</v>
      </c>
      <c r="B564" s="22">
        <v>27574260</v>
      </c>
    </row>
    <row r="565" spans="1:2" x14ac:dyDescent="0.3">
      <c r="A565" t="s">
        <v>4755</v>
      </c>
      <c r="B565" s="22">
        <v>1483200</v>
      </c>
    </row>
    <row r="566" spans="1:2" x14ac:dyDescent="0.3">
      <c r="A566" t="s">
        <v>1315</v>
      </c>
      <c r="B566" s="22">
        <v>37529937</v>
      </c>
    </row>
    <row r="567" spans="1:2" x14ac:dyDescent="0.3">
      <c r="A567" t="s">
        <v>3460</v>
      </c>
      <c r="B567" s="22">
        <v>276210</v>
      </c>
    </row>
    <row r="568" spans="1:2" x14ac:dyDescent="0.3">
      <c r="A568" t="s">
        <v>3562</v>
      </c>
      <c r="B568" s="22">
        <v>594120</v>
      </c>
    </row>
    <row r="569" spans="1:2" x14ac:dyDescent="0.3">
      <c r="A569" t="s">
        <v>2535</v>
      </c>
      <c r="B569" s="22">
        <v>285078479</v>
      </c>
    </row>
    <row r="570" spans="1:2" x14ac:dyDescent="0.3">
      <c r="A570" t="s">
        <v>4553</v>
      </c>
      <c r="B570" s="22">
        <v>160999650</v>
      </c>
    </row>
    <row r="571" spans="1:2" x14ac:dyDescent="0.3">
      <c r="A571" t="s">
        <v>3153</v>
      </c>
      <c r="B571" s="22">
        <v>171057225</v>
      </c>
    </row>
    <row r="572" spans="1:2" x14ac:dyDescent="0.3">
      <c r="A572" t="s">
        <v>2221</v>
      </c>
      <c r="B572" s="22">
        <v>15279705</v>
      </c>
    </row>
    <row r="573" spans="1:2" x14ac:dyDescent="0.3">
      <c r="A573" t="s">
        <v>1299</v>
      </c>
      <c r="B573" s="22">
        <v>175900000</v>
      </c>
    </row>
    <row r="574" spans="1:2" x14ac:dyDescent="0.3">
      <c r="A574" t="s">
        <v>3889</v>
      </c>
      <c r="B574" s="22">
        <v>16004340</v>
      </c>
    </row>
    <row r="575" spans="1:2" x14ac:dyDescent="0.3">
      <c r="A575" t="s">
        <v>4463</v>
      </c>
      <c r="B575" s="22">
        <v>7740200</v>
      </c>
    </row>
    <row r="576" spans="1:2" x14ac:dyDescent="0.3">
      <c r="A576" t="s">
        <v>3387</v>
      </c>
      <c r="B576" s="22">
        <v>8031717</v>
      </c>
    </row>
    <row r="577" spans="1:2" x14ac:dyDescent="0.3">
      <c r="A577" t="s">
        <v>5200</v>
      </c>
      <c r="B577" s="22">
        <v>1597500</v>
      </c>
    </row>
    <row r="578" spans="1:2" x14ac:dyDescent="0.3">
      <c r="A578" t="s">
        <v>662</v>
      </c>
      <c r="B578" s="22">
        <v>167575200</v>
      </c>
    </row>
    <row r="579" spans="1:2" x14ac:dyDescent="0.3">
      <c r="A579" t="s">
        <v>2074</v>
      </c>
      <c r="B579" s="22">
        <v>43438022</v>
      </c>
    </row>
    <row r="580" spans="1:2" x14ac:dyDescent="0.3">
      <c r="A580" t="s">
        <v>3785</v>
      </c>
      <c r="B580" s="22">
        <v>22297310</v>
      </c>
    </row>
    <row r="581" spans="1:2" x14ac:dyDescent="0.3">
      <c r="A581" t="s">
        <v>5348</v>
      </c>
      <c r="B581" s="22">
        <v>275892</v>
      </c>
    </row>
    <row r="582" spans="1:2" x14ac:dyDescent="0.3">
      <c r="A582" t="s">
        <v>1622</v>
      </c>
      <c r="B582" s="22">
        <v>9348196</v>
      </c>
    </row>
    <row r="583" spans="1:2" x14ac:dyDescent="0.3">
      <c r="A583" t="s">
        <v>131</v>
      </c>
      <c r="B583" s="22">
        <v>697945101</v>
      </c>
    </row>
    <row r="584" spans="1:2" x14ac:dyDescent="0.3">
      <c r="A584" t="s">
        <v>2963</v>
      </c>
      <c r="B584" s="22">
        <v>6642620</v>
      </c>
    </row>
    <row r="585" spans="1:2" x14ac:dyDescent="0.3">
      <c r="A585" t="s">
        <v>1989</v>
      </c>
      <c r="B585" s="22">
        <v>12969018</v>
      </c>
    </row>
    <row r="586" spans="1:2" x14ac:dyDescent="0.3">
      <c r="A586" t="s">
        <v>1273</v>
      </c>
      <c r="B586" s="22">
        <v>268462</v>
      </c>
    </row>
    <row r="587" spans="1:2" x14ac:dyDescent="0.3">
      <c r="A587" t="s">
        <v>4795</v>
      </c>
      <c r="B587" s="22">
        <v>222357800</v>
      </c>
    </row>
    <row r="588" spans="1:2" x14ac:dyDescent="0.3">
      <c r="A588" t="s">
        <v>1940</v>
      </c>
      <c r="B588" s="22">
        <v>3228234</v>
      </c>
    </row>
    <row r="589" spans="1:2" x14ac:dyDescent="0.3">
      <c r="A589" t="s">
        <v>2738</v>
      </c>
      <c r="B589" s="22">
        <v>91679000</v>
      </c>
    </row>
    <row r="590" spans="1:2" x14ac:dyDescent="0.3">
      <c r="A590" t="s">
        <v>4639</v>
      </c>
      <c r="B590" s="22">
        <v>1378250</v>
      </c>
    </row>
    <row r="591" spans="1:2" x14ac:dyDescent="0.3">
      <c r="A591" t="s">
        <v>273</v>
      </c>
      <c r="B591" s="22">
        <v>4930672</v>
      </c>
    </row>
    <row r="592" spans="1:2" x14ac:dyDescent="0.3">
      <c r="A592" t="s">
        <v>32</v>
      </c>
      <c r="B592" s="22">
        <v>20235285</v>
      </c>
    </row>
    <row r="593" spans="1:2" x14ac:dyDescent="0.3">
      <c r="A593" t="s">
        <v>60</v>
      </c>
      <c r="B593" s="22">
        <v>13618647</v>
      </c>
    </row>
    <row r="594" spans="1:2" x14ac:dyDescent="0.3">
      <c r="A594" t="s">
        <v>2405</v>
      </c>
      <c r="B594" s="22">
        <v>1836534</v>
      </c>
    </row>
    <row r="595" spans="1:2" x14ac:dyDescent="0.3">
      <c r="A595" t="s">
        <v>2756</v>
      </c>
      <c r="B595" s="22">
        <v>207254090</v>
      </c>
    </row>
    <row r="596" spans="1:2" x14ac:dyDescent="0.3">
      <c r="A596" t="s">
        <v>3910</v>
      </c>
      <c r="B596" s="22">
        <v>88520290</v>
      </c>
    </row>
    <row r="597" spans="1:2" x14ac:dyDescent="0.3">
      <c r="A597" t="s">
        <v>4905</v>
      </c>
      <c r="B597" s="22">
        <v>1986012</v>
      </c>
    </row>
    <row r="598" spans="1:2" x14ac:dyDescent="0.3">
      <c r="A598" t="s">
        <v>437</v>
      </c>
      <c r="B598" s="22">
        <v>1566455</v>
      </c>
    </row>
    <row r="599" spans="1:2" x14ac:dyDescent="0.3">
      <c r="A599" t="s">
        <v>2622</v>
      </c>
      <c r="B599" s="22">
        <v>12616210</v>
      </c>
    </row>
    <row r="600" spans="1:2" x14ac:dyDescent="0.3">
      <c r="A600" t="s">
        <v>870</v>
      </c>
      <c r="B600" s="22">
        <v>203061</v>
      </c>
    </row>
    <row r="601" spans="1:2" x14ac:dyDescent="0.3">
      <c r="A601" t="s">
        <v>4635</v>
      </c>
      <c r="B601" s="22">
        <v>27143224</v>
      </c>
    </row>
    <row r="602" spans="1:2" x14ac:dyDescent="0.3">
      <c r="A602" t="s">
        <v>3247</v>
      </c>
      <c r="B602" s="22">
        <v>56757959</v>
      </c>
    </row>
    <row r="603" spans="1:2" x14ac:dyDescent="0.3">
      <c r="A603" t="s">
        <v>613</v>
      </c>
      <c r="B603" s="22">
        <v>79137912</v>
      </c>
    </row>
    <row r="604" spans="1:2" x14ac:dyDescent="0.3">
      <c r="A604" t="s">
        <v>1052</v>
      </c>
      <c r="B604" s="22">
        <v>2648349</v>
      </c>
    </row>
    <row r="605" spans="1:2" x14ac:dyDescent="0.3">
      <c r="A605" t="s">
        <v>725</v>
      </c>
      <c r="B605" s="22">
        <v>2648349</v>
      </c>
    </row>
    <row r="606" spans="1:2" x14ac:dyDescent="0.3">
      <c r="A606" t="s">
        <v>3330</v>
      </c>
      <c r="B606" s="22">
        <v>6219351</v>
      </c>
    </row>
    <row r="607" spans="1:2" x14ac:dyDescent="0.3">
      <c r="A607" t="s">
        <v>2452</v>
      </c>
      <c r="B607" s="22">
        <v>3932187</v>
      </c>
    </row>
    <row r="608" spans="1:2" x14ac:dyDescent="0.3">
      <c r="A608" t="s">
        <v>2263</v>
      </c>
      <c r="B608" s="22">
        <v>5478439</v>
      </c>
    </row>
    <row r="609" spans="1:2" x14ac:dyDescent="0.3">
      <c r="A609" t="s">
        <v>3601</v>
      </c>
      <c r="B609" s="22">
        <v>2045338</v>
      </c>
    </row>
    <row r="610" spans="1:2" x14ac:dyDescent="0.3">
      <c r="A610" t="s">
        <v>2286</v>
      </c>
      <c r="B610" s="22">
        <v>254887676</v>
      </c>
    </row>
    <row r="611" spans="1:2" x14ac:dyDescent="0.3">
      <c r="A611" t="s">
        <v>3048</v>
      </c>
      <c r="B611" s="22">
        <v>23895063</v>
      </c>
    </row>
    <row r="612" spans="1:2" x14ac:dyDescent="0.3">
      <c r="A612" t="s">
        <v>3949</v>
      </c>
      <c r="B612" s="22">
        <v>944849</v>
      </c>
    </row>
    <row r="613" spans="1:2" x14ac:dyDescent="0.3">
      <c r="A613" t="s">
        <v>1567</v>
      </c>
      <c r="B613" s="22">
        <v>34583800</v>
      </c>
    </row>
    <row r="614" spans="1:2" x14ac:dyDescent="0.3">
      <c r="A614" t="s">
        <v>1387</v>
      </c>
      <c r="B614" s="22">
        <v>145346838</v>
      </c>
    </row>
    <row r="615" spans="1:2" x14ac:dyDescent="0.3">
      <c r="A615" t="s">
        <v>3418</v>
      </c>
      <c r="B615" s="22">
        <v>29413995</v>
      </c>
    </row>
    <row r="616" spans="1:2" x14ac:dyDescent="0.3">
      <c r="A616" t="s">
        <v>3112</v>
      </c>
      <c r="B616" s="22">
        <v>94293875.519999996</v>
      </c>
    </row>
    <row r="617" spans="1:2" x14ac:dyDescent="0.3">
      <c r="A617" t="s">
        <v>941</v>
      </c>
      <c r="B617" s="22">
        <v>239021</v>
      </c>
    </row>
    <row r="618" spans="1:2" x14ac:dyDescent="0.3">
      <c r="A618" t="s">
        <v>47</v>
      </c>
      <c r="B618" s="22">
        <v>27278667</v>
      </c>
    </row>
    <row r="619" spans="1:2" x14ac:dyDescent="0.3">
      <c r="A619" t="s">
        <v>101</v>
      </c>
      <c r="B619" s="22">
        <v>526704480</v>
      </c>
    </row>
    <row r="620" spans="1:2" x14ac:dyDescent="0.3">
      <c r="A620" t="s">
        <v>3939</v>
      </c>
      <c r="B620" s="22">
        <v>1746269</v>
      </c>
    </row>
    <row r="621" spans="1:2" x14ac:dyDescent="0.3">
      <c r="A621" t="s">
        <v>2517</v>
      </c>
      <c r="B621" s="22">
        <v>263306202</v>
      </c>
    </row>
    <row r="622" spans="1:2" x14ac:dyDescent="0.3">
      <c r="A622" t="s">
        <v>1289</v>
      </c>
      <c r="B622" s="22">
        <v>153422490</v>
      </c>
    </row>
    <row r="623" spans="1:2" x14ac:dyDescent="0.3">
      <c r="A623" t="s">
        <v>3303</v>
      </c>
      <c r="B623" s="22">
        <v>32164275</v>
      </c>
    </row>
    <row r="624" spans="1:2" x14ac:dyDescent="0.3">
      <c r="A624" t="s">
        <v>1555</v>
      </c>
      <c r="B624" s="22">
        <v>70196100</v>
      </c>
    </row>
    <row r="625" spans="1:2" x14ac:dyDescent="0.3">
      <c r="A625" t="s">
        <v>2212</v>
      </c>
      <c r="B625" s="22">
        <v>6734631</v>
      </c>
    </row>
    <row r="626" spans="1:2" x14ac:dyDescent="0.3">
      <c r="A626" t="s">
        <v>3268</v>
      </c>
      <c r="B626" s="22">
        <v>32609451</v>
      </c>
    </row>
    <row r="627" spans="1:2" x14ac:dyDescent="0.3">
      <c r="A627" t="s">
        <v>3348</v>
      </c>
      <c r="B627" s="22">
        <v>44817580</v>
      </c>
    </row>
    <row r="628" spans="1:2" x14ac:dyDescent="0.3">
      <c r="A628" t="s">
        <v>1261</v>
      </c>
      <c r="B628" s="22">
        <v>120649</v>
      </c>
    </row>
    <row r="629" spans="1:2" x14ac:dyDescent="0.3">
      <c r="A629" t="s">
        <v>1509</v>
      </c>
      <c r="B629" s="22">
        <v>26434083</v>
      </c>
    </row>
    <row r="630" spans="1:2" x14ac:dyDescent="0.3">
      <c r="A630" t="s">
        <v>1210</v>
      </c>
      <c r="B630" s="22">
        <v>162837</v>
      </c>
    </row>
    <row r="631" spans="1:2" x14ac:dyDescent="0.3">
      <c r="A631" t="s">
        <v>4322</v>
      </c>
      <c r="B631" s="22">
        <v>31734750</v>
      </c>
    </row>
    <row r="632" spans="1:2" x14ac:dyDescent="0.3">
      <c r="A632" t="s">
        <v>4310</v>
      </c>
      <c r="B632" s="22">
        <v>229836300</v>
      </c>
    </row>
    <row r="633" spans="1:2" x14ac:dyDescent="0.3">
      <c r="A633" t="s">
        <v>801</v>
      </c>
      <c r="B633" s="22">
        <v>587510</v>
      </c>
    </row>
    <row r="634" spans="1:2" x14ac:dyDescent="0.3">
      <c r="A634" t="s">
        <v>4243</v>
      </c>
      <c r="B634" s="22">
        <v>25307590</v>
      </c>
    </row>
    <row r="635" spans="1:2" x14ac:dyDescent="0.3">
      <c r="A635" t="s">
        <v>3897</v>
      </c>
      <c r="B635" s="22">
        <v>149666400</v>
      </c>
    </row>
    <row r="636" spans="1:2" x14ac:dyDescent="0.3">
      <c r="A636" t="s">
        <v>3338</v>
      </c>
      <c r="B636" s="22">
        <v>1324736000</v>
      </c>
    </row>
    <row r="637" spans="1:2" x14ac:dyDescent="0.3">
      <c r="A637" t="s">
        <v>2787</v>
      </c>
      <c r="B637" s="22">
        <v>55668000</v>
      </c>
    </row>
    <row r="638" spans="1:2" x14ac:dyDescent="0.3">
      <c r="A638" t="s">
        <v>1921</v>
      </c>
      <c r="B638" s="22">
        <v>42783734</v>
      </c>
    </row>
    <row r="639" spans="1:2" x14ac:dyDescent="0.3">
      <c r="A639" t="s">
        <v>1234</v>
      </c>
      <c r="B639" s="22">
        <v>3350851</v>
      </c>
    </row>
    <row r="640" spans="1:2" x14ac:dyDescent="0.3">
      <c r="A640" t="s">
        <v>4363</v>
      </c>
      <c r="B640" s="22">
        <v>36355880</v>
      </c>
    </row>
    <row r="641" spans="1:2" x14ac:dyDescent="0.3">
      <c r="A641" t="s">
        <v>4677</v>
      </c>
      <c r="B641" s="22">
        <v>7806230</v>
      </c>
    </row>
    <row r="642" spans="1:2" x14ac:dyDescent="0.3">
      <c r="A642" t="s">
        <v>4598</v>
      </c>
      <c r="B642" s="22">
        <v>7575205</v>
      </c>
    </row>
    <row r="643" spans="1:2" x14ac:dyDescent="0.3">
      <c r="A643" t="s">
        <v>2252</v>
      </c>
      <c r="B643" s="22">
        <v>240898730</v>
      </c>
    </row>
    <row r="644" spans="1:2" x14ac:dyDescent="0.3">
      <c r="A644" t="s">
        <v>2721</v>
      </c>
      <c r="B644" s="22">
        <v>1399196</v>
      </c>
    </row>
    <row r="645" spans="1:2" x14ac:dyDescent="0.3">
      <c r="A645" t="s">
        <v>4618</v>
      </c>
      <c r="B645" s="22">
        <v>5200257</v>
      </c>
    </row>
    <row r="646" spans="1:2" x14ac:dyDescent="0.3">
      <c r="A646" t="s">
        <v>409</v>
      </c>
      <c r="B646" s="22">
        <v>65959737</v>
      </c>
    </row>
    <row r="647" spans="1:2" x14ac:dyDescent="0.3">
      <c r="A647" t="s">
        <v>27</v>
      </c>
      <c r="B647" s="22">
        <v>197880609</v>
      </c>
    </row>
    <row r="648" spans="1:2" x14ac:dyDescent="0.3">
      <c r="A648" t="s">
        <v>1985</v>
      </c>
      <c r="B648" s="22">
        <v>127307616</v>
      </c>
    </row>
    <row r="649" spans="1:2" x14ac:dyDescent="0.3">
      <c r="A649" t="s">
        <v>4447</v>
      </c>
      <c r="B649" s="22">
        <v>15508110</v>
      </c>
    </row>
    <row r="650" spans="1:2" x14ac:dyDescent="0.3">
      <c r="A650" t="s">
        <v>2337</v>
      </c>
      <c r="B650" s="22">
        <v>40888840</v>
      </c>
    </row>
    <row r="651" spans="1:2" x14ac:dyDescent="0.3">
      <c r="A651" t="s">
        <v>2941</v>
      </c>
      <c r="B651" s="22">
        <v>15827377</v>
      </c>
    </row>
    <row r="652" spans="1:2" x14ac:dyDescent="0.3">
      <c r="A652" t="s">
        <v>1846</v>
      </c>
      <c r="B652" s="22">
        <v>462847412</v>
      </c>
    </row>
    <row r="653" spans="1:2" x14ac:dyDescent="0.3">
      <c r="A653" t="s">
        <v>1340</v>
      </c>
      <c r="B653" s="22">
        <v>393427488</v>
      </c>
    </row>
    <row r="654" spans="1:2" x14ac:dyDescent="0.3">
      <c r="A654" t="s">
        <v>1656</v>
      </c>
      <c r="B654" s="22">
        <v>393427488</v>
      </c>
    </row>
    <row r="655" spans="1:2" x14ac:dyDescent="0.3">
      <c r="A655" t="s">
        <v>1412</v>
      </c>
      <c r="B655" s="22">
        <v>393427488</v>
      </c>
    </row>
    <row r="656" spans="1:2" x14ac:dyDescent="0.3">
      <c r="A656" t="s">
        <v>3312</v>
      </c>
      <c r="B656" s="22">
        <v>8546640</v>
      </c>
    </row>
    <row r="657" spans="1:2" x14ac:dyDescent="0.3">
      <c r="A657" t="s">
        <v>4435</v>
      </c>
      <c r="B657" s="22">
        <v>25918272</v>
      </c>
    </row>
    <row r="658" spans="1:2" x14ac:dyDescent="0.3">
      <c r="A658" t="s">
        <v>3290</v>
      </c>
      <c r="B658" s="22">
        <v>50125530</v>
      </c>
    </row>
    <row r="659" spans="1:2" x14ac:dyDescent="0.3">
      <c r="A659" t="s">
        <v>2973</v>
      </c>
      <c r="B659" s="22">
        <v>8395200</v>
      </c>
    </row>
    <row r="660" spans="1:2" x14ac:dyDescent="0.3">
      <c r="A660" t="s">
        <v>5103</v>
      </c>
      <c r="B660" s="22">
        <v>1625874</v>
      </c>
    </row>
    <row r="661" spans="1:2" x14ac:dyDescent="0.3">
      <c r="A661" t="s">
        <v>2863</v>
      </c>
      <c r="B661" s="22">
        <v>45644190</v>
      </c>
    </row>
    <row r="662" spans="1:2" x14ac:dyDescent="0.3">
      <c r="A662" t="s">
        <v>2108</v>
      </c>
      <c r="B662" s="22">
        <v>541184020</v>
      </c>
    </row>
    <row r="663" spans="1:2" x14ac:dyDescent="0.3">
      <c r="A663" t="s">
        <v>4384</v>
      </c>
      <c r="B663" s="22">
        <v>714450</v>
      </c>
    </row>
    <row r="664" spans="1:2" x14ac:dyDescent="0.3">
      <c r="A664" t="s">
        <v>1911</v>
      </c>
      <c r="B664" s="22">
        <v>33511620</v>
      </c>
    </row>
    <row r="665" spans="1:2" x14ac:dyDescent="0.3">
      <c r="A665" t="s">
        <v>5083</v>
      </c>
      <c r="B665" s="22">
        <v>1434564</v>
      </c>
    </row>
    <row r="666" spans="1:2" x14ac:dyDescent="0.3">
      <c r="A666" t="s">
        <v>1763</v>
      </c>
      <c r="B666" s="22">
        <v>33080886</v>
      </c>
    </row>
    <row r="667" spans="1:2" x14ac:dyDescent="0.3">
      <c r="A667" t="s">
        <v>1768</v>
      </c>
      <c r="B667" s="22">
        <v>16540443</v>
      </c>
    </row>
    <row r="668" spans="1:2" x14ac:dyDescent="0.3">
      <c r="A668" t="s">
        <v>3002</v>
      </c>
      <c r="B668" s="22">
        <v>11020648</v>
      </c>
    </row>
    <row r="669" spans="1:2" x14ac:dyDescent="0.3">
      <c r="A669" t="s">
        <v>3700</v>
      </c>
      <c r="B669" s="22">
        <v>16325000</v>
      </c>
    </row>
    <row r="670" spans="1:2" x14ac:dyDescent="0.3">
      <c r="A670" t="s">
        <v>2949</v>
      </c>
      <c r="B670" s="22">
        <v>36442250</v>
      </c>
    </row>
    <row r="671" spans="1:2" x14ac:dyDescent="0.3">
      <c r="A671" t="s">
        <v>3194</v>
      </c>
      <c r="B671" s="22">
        <v>37391767</v>
      </c>
    </row>
    <row r="672" spans="1:2" x14ac:dyDescent="0.3">
      <c r="A672" t="s">
        <v>5074</v>
      </c>
      <c r="B672" s="22">
        <v>726544</v>
      </c>
    </row>
    <row r="673" spans="1:2" x14ac:dyDescent="0.3">
      <c r="A673" t="s">
        <v>4710</v>
      </c>
      <c r="B673" s="22">
        <v>2479008</v>
      </c>
    </row>
    <row r="674" spans="1:2" x14ac:dyDescent="0.3">
      <c r="A674" t="s">
        <v>567</v>
      </c>
      <c r="B674" s="22">
        <v>4280205</v>
      </c>
    </row>
    <row r="675" spans="1:2" x14ac:dyDescent="0.3">
      <c r="A675" t="s">
        <v>1934</v>
      </c>
      <c r="B675" s="22">
        <v>161424000</v>
      </c>
    </row>
    <row r="676" spans="1:2" x14ac:dyDescent="0.3">
      <c r="A676" t="s">
        <v>1436</v>
      </c>
      <c r="B676" s="22">
        <v>47081300</v>
      </c>
    </row>
    <row r="677" spans="1:2" x14ac:dyDescent="0.3">
      <c r="A677" t="s">
        <v>5450</v>
      </c>
      <c r="B677" s="22">
        <v>1001710</v>
      </c>
    </row>
    <row r="678" spans="1:2" x14ac:dyDescent="0.3">
      <c r="A678" t="s">
        <v>2495</v>
      </c>
      <c r="B678" s="22">
        <v>27692500</v>
      </c>
    </row>
    <row r="679" spans="1:2" x14ac:dyDescent="0.3">
      <c r="A679" t="s">
        <v>2805</v>
      </c>
      <c r="B679" s="22">
        <v>9467264</v>
      </c>
    </row>
    <row r="680" spans="1:2" x14ac:dyDescent="0.3">
      <c r="A680" t="s">
        <v>428</v>
      </c>
      <c r="B680" s="22">
        <v>1095903</v>
      </c>
    </row>
    <row r="681" spans="1:2" x14ac:dyDescent="0.3">
      <c r="A681" t="s">
        <v>2256</v>
      </c>
      <c r="B681" s="22">
        <v>21265140</v>
      </c>
    </row>
    <row r="682" spans="1:2" x14ac:dyDescent="0.3">
      <c r="A682" t="s">
        <v>3198</v>
      </c>
      <c r="B682" s="22">
        <v>21029295</v>
      </c>
    </row>
    <row r="683" spans="1:2" x14ac:dyDescent="0.3">
      <c r="A683" t="s">
        <v>5168</v>
      </c>
      <c r="B683" s="22">
        <v>2173600</v>
      </c>
    </row>
    <row r="684" spans="1:2" x14ac:dyDescent="0.3">
      <c r="A684" t="s">
        <v>3086</v>
      </c>
      <c r="B684" s="22">
        <v>11846110</v>
      </c>
    </row>
    <row r="685" spans="1:2" x14ac:dyDescent="0.3">
      <c r="A685" t="s">
        <v>1973</v>
      </c>
      <c r="B685" s="22">
        <v>2799726</v>
      </c>
    </row>
    <row r="686" spans="1:2" x14ac:dyDescent="0.3">
      <c r="A686" t="s">
        <v>1408</v>
      </c>
      <c r="B686" s="22">
        <v>39909030</v>
      </c>
    </row>
    <row r="687" spans="1:2" x14ac:dyDescent="0.3">
      <c r="A687" t="s">
        <v>2328</v>
      </c>
      <c r="B687" s="22">
        <v>25903042</v>
      </c>
    </row>
    <row r="688" spans="1:2" x14ac:dyDescent="0.3">
      <c r="A688" t="s">
        <v>1611</v>
      </c>
      <c r="B688" s="22">
        <v>3587402</v>
      </c>
    </row>
    <row r="689" spans="1:2" x14ac:dyDescent="0.3">
      <c r="A689" t="s">
        <v>3252</v>
      </c>
      <c r="B689" s="22">
        <v>98094180</v>
      </c>
    </row>
    <row r="690" spans="1:2" x14ac:dyDescent="0.3">
      <c r="A690" t="s">
        <v>3978</v>
      </c>
      <c r="B690" s="22">
        <v>3433320</v>
      </c>
    </row>
    <row r="691" spans="1:2" x14ac:dyDescent="0.3">
      <c r="A691" t="s">
        <v>4017</v>
      </c>
      <c r="B691" s="22">
        <v>218500</v>
      </c>
    </row>
    <row r="692" spans="1:2" x14ac:dyDescent="0.3">
      <c r="A692" t="s">
        <v>4759</v>
      </c>
      <c r="B692" s="22">
        <v>264600</v>
      </c>
    </row>
    <row r="693" spans="1:2" x14ac:dyDescent="0.3">
      <c r="A693" t="s">
        <v>3494</v>
      </c>
      <c r="B693" s="22">
        <v>6588528</v>
      </c>
    </row>
    <row r="694" spans="1:2" x14ac:dyDescent="0.3">
      <c r="A694" t="s">
        <v>4837</v>
      </c>
      <c r="B694" s="22">
        <v>17648340</v>
      </c>
    </row>
    <row r="695" spans="1:2" x14ac:dyDescent="0.3">
      <c r="A695" t="s">
        <v>4419</v>
      </c>
      <c r="B695" s="22">
        <v>6383650</v>
      </c>
    </row>
    <row r="696" spans="1:2" x14ac:dyDescent="0.3">
      <c r="A696" t="s">
        <v>2588</v>
      </c>
      <c r="B696" s="22">
        <v>102264543</v>
      </c>
    </row>
    <row r="697" spans="1:2" x14ac:dyDescent="0.3">
      <c r="A697" t="s">
        <v>1040</v>
      </c>
      <c r="B697" s="22">
        <v>5617422</v>
      </c>
    </row>
    <row r="698" spans="1:2" x14ac:dyDescent="0.3">
      <c r="A698" t="s">
        <v>5360</v>
      </c>
      <c r="B698" s="22">
        <v>35096040</v>
      </c>
    </row>
    <row r="699" spans="1:2" x14ac:dyDescent="0.3">
      <c r="A699" t="s">
        <v>1014</v>
      </c>
      <c r="B699" s="22">
        <v>22975218</v>
      </c>
    </row>
    <row r="700" spans="1:2" x14ac:dyDescent="0.3">
      <c r="A700" t="s">
        <v>1253</v>
      </c>
      <c r="B700" s="22">
        <v>837162</v>
      </c>
    </row>
    <row r="701" spans="1:2" x14ac:dyDescent="0.3">
      <c r="A701" t="s">
        <v>814</v>
      </c>
      <c r="B701" s="22">
        <v>2335122</v>
      </c>
    </row>
    <row r="702" spans="1:2" x14ac:dyDescent="0.3">
      <c r="A702" t="s">
        <v>2672</v>
      </c>
      <c r="B702" s="22">
        <v>1353597</v>
      </c>
    </row>
    <row r="703" spans="1:2" x14ac:dyDescent="0.3">
      <c r="A703" t="s">
        <v>1307</v>
      </c>
      <c r="B703" s="22">
        <v>67864</v>
      </c>
    </row>
    <row r="704" spans="1:2" x14ac:dyDescent="0.3">
      <c r="A704" t="s">
        <v>902</v>
      </c>
      <c r="B704" s="22">
        <v>1235763</v>
      </c>
    </row>
    <row r="705" spans="1:2" x14ac:dyDescent="0.3">
      <c r="A705" t="s">
        <v>600</v>
      </c>
      <c r="B705" s="22">
        <v>2950815</v>
      </c>
    </row>
    <row r="706" spans="1:2" x14ac:dyDescent="0.3">
      <c r="A706" t="s">
        <v>743</v>
      </c>
      <c r="B706" s="22">
        <v>2950815</v>
      </c>
    </row>
    <row r="707" spans="1:2" x14ac:dyDescent="0.3">
      <c r="A707" t="s">
        <v>647</v>
      </c>
      <c r="B707" s="22">
        <v>340649100</v>
      </c>
    </row>
    <row r="708" spans="1:2" x14ac:dyDescent="0.3">
      <c r="A708" t="s">
        <v>1105</v>
      </c>
      <c r="B708" s="22">
        <v>120586653</v>
      </c>
    </row>
    <row r="709" spans="1:2" x14ac:dyDescent="0.3">
      <c r="A709" t="s">
        <v>2689</v>
      </c>
      <c r="B709" s="22">
        <v>630520</v>
      </c>
    </row>
    <row r="710" spans="1:2" x14ac:dyDescent="0.3">
      <c r="A710" t="s">
        <v>5041</v>
      </c>
      <c r="B710" s="22">
        <v>1726560</v>
      </c>
    </row>
    <row r="711" spans="1:2" x14ac:dyDescent="0.3">
      <c r="A711" t="s">
        <v>2392</v>
      </c>
      <c r="B711" s="22">
        <v>1547624</v>
      </c>
    </row>
    <row r="712" spans="1:2" x14ac:dyDescent="0.3">
      <c r="A712" t="s">
        <v>160</v>
      </c>
      <c r="B712" s="22">
        <v>2140852</v>
      </c>
    </row>
    <row r="713" spans="1:2" x14ac:dyDescent="0.3">
      <c r="A713" t="s">
        <v>644</v>
      </c>
      <c r="B713" s="22">
        <v>1070426</v>
      </c>
    </row>
    <row r="714" spans="1:2" x14ac:dyDescent="0.3">
      <c r="A714" t="s">
        <v>4235</v>
      </c>
      <c r="B714" s="22">
        <v>56981</v>
      </c>
    </row>
    <row r="715" spans="1:2" x14ac:dyDescent="0.3">
      <c r="A715" t="s">
        <v>374</v>
      </c>
      <c r="B715" s="22">
        <v>17250750</v>
      </c>
    </row>
    <row r="716" spans="1:2" x14ac:dyDescent="0.3">
      <c r="A716" t="s">
        <v>333</v>
      </c>
      <c r="B716" s="22">
        <v>11574804</v>
      </c>
    </row>
    <row r="717" spans="1:2" x14ac:dyDescent="0.3">
      <c r="A717" t="s">
        <v>684</v>
      </c>
      <c r="B717" s="22">
        <v>3858268</v>
      </c>
    </row>
    <row r="718" spans="1:2" x14ac:dyDescent="0.3">
      <c r="A718" t="s">
        <v>5180</v>
      </c>
      <c r="B718" s="22">
        <v>1311687</v>
      </c>
    </row>
    <row r="719" spans="1:2" x14ac:dyDescent="0.3">
      <c r="A719" t="s">
        <v>878</v>
      </c>
      <c r="B719" s="22">
        <v>118003</v>
      </c>
    </row>
    <row r="720" spans="1:2" x14ac:dyDescent="0.3">
      <c r="A720" t="s">
        <v>510</v>
      </c>
      <c r="B720" s="22">
        <v>1119879</v>
      </c>
    </row>
    <row r="721" spans="1:2" x14ac:dyDescent="0.3">
      <c r="A721" t="s">
        <v>671</v>
      </c>
      <c r="B721" s="22">
        <v>228346</v>
      </c>
    </row>
    <row r="722" spans="1:2" x14ac:dyDescent="0.3">
      <c r="A722" t="s">
        <v>607</v>
      </c>
      <c r="B722" s="22">
        <v>313215</v>
      </c>
    </row>
    <row r="723" spans="1:2" x14ac:dyDescent="0.3">
      <c r="A723" t="s">
        <v>1143</v>
      </c>
      <c r="B723" s="22">
        <v>60379</v>
      </c>
    </row>
    <row r="724" spans="1:2" x14ac:dyDescent="0.3">
      <c r="A724" t="s">
        <v>1683</v>
      </c>
      <c r="B724" s="22">
        <v>3552223</v>
      </c>
    </row>
    <row r="725" spans="1:2" x14ac:dyDescent="0.3">
      <c r="A725" t="s">
        <v>4484</v>
      </c>
      <c r="B725" s="22">
        <v>9077640</v>
      </c>
    </row>
    <row r="726" spans="1:2" x14ac:dyDescent="0.3">
      <c r="A726" t="s">
        <v>3615</v>
      </c>
      <c r="B726" s="22">
        <v>835582</v>
      </c>
    </row>
    <row r="727" spans="1:2" x14ac:dyDescent="0.3">
      <c r="A727" t="s">
        <v>4509</v>
      </c>
      <c r="B727" s="22">
        <v>6307000</v>
      </c>
    </row>
    <row r="728" spans="1:2" x14ac:dyDescent="0.3">
      <c r="A728" t="s">
        <v>3343</v>
      </c>
      <c r="B728" s="22">
        <v>6753500</v>
      </c>
    </row>
    <row r="729" spans="1:2" x14ac:dyDescent="0.3">
      <c r="A729" t="s">
        <v>2626</v>
      </c>
      <c r="B729" s="22">
        <v>29938000</v>
      </c>
    </row>
    <row r="730" spans="1:2" x14ac:dyDescent="0.3">
      <c r="A730" t="s">
        <v>5249</v>
      </c>
      <c r="B730" s="22">
        <v>1454471</v>
      </c>
    </row>
    <row r="731" spans="1:2" x14ac:dyDescent="0.3">
      <c r="A731" t="s">
        <v>4787</v>
      </c>
      <c r="B731" s="22">
        <v>1019979</v>
      </c>
    </row>
    <row r="732" spans="1:2" x14ac:dyDescent="0.3">
      <c r="A732" t="s">
        <v>3554</v>
      </c>
      <c r="B732" s="22">
        <v>11602920</v>
      </c>
    </row>
    <row r="733" spans="1:2" x14ac:dyDescent="0.3">
      <c r="A733" t="s">
        <v>5116</v>
      </c>
      <c r="B733" s="22">
        <v>314937</v>
      </c>
    </row>
    <row r="734" spans="1:2" x14ac:dyDescent="0.3">
      <c r="A734" t="s">
        <v>3472</v>
      </c>
      <c r="B734" s="22">
        <v>130416</v>
      </c>
    </row>
    <row r="735" spans="1:2" x14ac:dyDescent="0.3">
      <c r="A735" t="s">
        <v>2500</v>
      </c>
      <c r="B735" s="22">
        <v>351522</v>
      </c>
    </row>
    <row r="736" spans="1:2" x14ac:dyDescent="0.3">
      <c r="A736" t="s">
        <v>589</v>
      </c>
      <c r="B736" s="22">
        <v>8789936</v>
      </c>
    </row>
    <row r="737" spans="1:2" x14ac:dyDescent="0.3">
      <c r="A737" t="s">
        <v>3877</v>
      </c>
      <c r="B737" s="22">
        <v>5377990</v>
      </c>
    </row>
    <row r="738" spans="1:2" x14ac:dyDescent="0.3">
      <c r="A738" t="s">
        <v>3374</v>
      </c>
      <c r="B738" s="22">
        <v>4299132</v>
      </c>
    </row>
    <row r="739" spans="1:2" x14ac:dyDescent="0.3">
      <c r="A739" t="s">
        <v>4853</v>
      </c>
      <c r="B739" s="22">
        <v>7755873</v>
      </c>
    </row>
    <row r="740" spans="1:2" x14ac:dyDescent="0.3">
      <c r="A740" t="s">
        <v>4330</v>
      </c>
      <c r="B740" s="22">
        <v>3439089</v>
      </c>
    </row>
    <row r="741" spans="1:2" x14ac:dyDescent="0.3">
      <c r="A741" t="s">
        <v>2117</v>
      </c>
      <c r="B741" s="22">
        <v>565945590</v>
      </c>
    </row>
    <row r="742" spans="1:2" x14ac:dyDescent="0.3">
      <c r="A742" t="s">
        <v>1125</v>
      </c>
      <c r="B742" s="22">
        <v>424092</v>
      </c>
    </row>
    <row r="743" spans="1:2" x14ac:dyDescent="0.3">
      <c r="A743" t="s">
        <v>1305</v>
      </c>
      <c r="B743" s="22">
        <v>837162</v>
      </c>
    </row>
    <row r="744" spans="1:2" x14ac:dyDescent="0.3">
      <c r="A744" t="s">
        <v>1666</v>
      </c>
      <c r="B744" s="22">
        <v>690906840</v>
      </c>
    </row>
    <row r="745" spans="1:2" x14ac:dyDescent="0.3">
      <c r="A745" t="s">
        <v>1497</v>
      </c>
      <c r="B745" s="22">
        <v>690906840</v>
      </c>
    </row>
    <row r="746" spans="1:2" x14ac:dyDescent="0.3">
      <c r="A746" t="s">
        <v>2036</v>
      </c>
      <c r="B746" s="22">
        <v>2084222210</v>
      </c>
    </row>
    <row r="747" spans="1:2" x14ac:dyDescent="0.3">
      <c r="A747" t="s">
        <v>1505</v>
      </c>
      <c r="B747" s="22">
        <v>12677938</v>
      </c>
    </row>
    <row r="748" spans="1:2" x14ac:dyDescent="0.3">
      <c r="A748" t="s">
        <v>1419</v>
      </c>
      <c r="B748" s="22">
        <v>15105809</v>
      </c>
    </row>
    <row r="749" spans="1:2" x14ac:dyDescent="0.3">
      <c r="A749" t="s">
        <v>4807</v>
      </c>
      <c r="B749" s="22">
        <v>164670</v>
      </c>
    </row>
    <row r="750" spans="1:2" x14ac:dyDescent="0.3">
      <c r="A750" t="s">
        <v>4030</v>
      </c>
      <c r="B750" s="22">
        <v>733912</v>
      </c>
    </row>
    <row r="751" spans="1:2" x14ac:dyDescent="0.3">
      <c r="A751" t="s">
        <v>4326</v>
      </c>
      <c r="B751" s="22">
        <v>996004</v>
      </c>
    </row>
    <row r="752" spans="1:2" x14ac:dyDescent="0.3">
      <c r="A752" t="s">
        <v>4643</v>
      </c>
      <c r="B752" s="22">
        <v>7079400</v>
      </c>
    </row>
    <row r="753" spans="1:2" x14ac:dyDescent="0.3">
      <c r="A753" t="s">
        <v>2618</v>
      </c>
      <c r="B753" s="22">
        <v>2414346</v>
      </c>
    </row>
    <row r="754" spans="1:2" x14ac:dyDescent="0.3">
      <c r="A754" t="s">
        <v>1534</v>
      </c>
      <c r="B754" s="22">
        <v>12889901</v>
      </c>
    </row>
    <row r="755" spans="1:2" x14ac:dyDescent="0.3">
      <c r="A755" t="s">
        <v>2140</v>
      </c>
      <c r="B755" s="22">
        <v>8742249</v>
      </c>
    </row>
    <row r="756" spans="1:2" x14ac:dyDescent="0.3">
      <c r="A756" t="s">
        <v>4668</v>
      </c>
      <c r="B756" s="22">
        <v>266104</v>
      </c>
    </row>
    <row r="757" spans="1:2" x14ac:dyDescent="0.3">
      <c r="A757" t="s">
        <v>2912</v>
      </c>
      <c r="B757" s="22">
        <v>724800</v>
      </c>
    </row>
    <row r="758" spans="1:2" x14ac:dyDescent="0.3">
      <c r="A758" t="s">
        <v>3121</v>
      </c>
      <c r="B758" s="22">
        <v>2428470</v>
      </c>
    </row>
    <row r="759" spans="1:2" x14ac:dyDescent="0.3">
      <c r="A759" t="s">
        <v>3534</v>
      </c>
      <c r="B759" s="22">
        <v>3332333</v>
      </c>
    </row>
    <row r="760" spans="1:2" x14ac:dyDescent="0.3">
      <c r="A760" t="s">
        <v>3368</v>
      </c>
      <c r="B760" s="22">
        <v>3083794</v>
      </c>
    </row>
    <row r="761" spans="1:2" x14ac:dyDescent="0.3">
      <c r="A761" t="s">
        <v>782</v>
      </c>
      <c r="B761" s="22">
        <v>3083794</v>
      </c>
    </row>
    <row r="762" spans="1:2" x14ac:dyDescent="0.3">
      <c r="A762" t="s">
        <v>3148</v>
      </c>
      <c r="B762" s="22">
        <v>3792881</v>
      </c>
    </row>
    <row r="763" spans="1:2" x14ac:dyDescent="0.3">
      <c r="A763" t="s">
        <v>96</v>
      </c>
      <c r="B763" s="22">
        <v>13018910</v>
      </c>
    </row>
    <row r="764" spans="1:2" x14ac:dyDescent="0.3">
      <c r="A764" t="s">
        <v>4342</v>
      </c>
      <c r="B764" s="22">
        <v>49852500</v>
      </c>
    </row>
    <row r="765" spans="1:2" x14ac:dyDescent="0.3">
      <c r="A765" t="s">
        <v>42</v>
      </c>
      <c r="B765" s="22">
        <v>22737434</v>
      </c>
    </row>
    <row r="766" spans="1:2" x14ac:dyDescent="0.3">
      <c r="A766" t="s">
        <v>5340</v>
      </c>
      <c r="B766" s="22">
        <v>4292440</v>
      </c>
    </row>
    <row r="767" spans="1:2" x14ac:dyDescent="0.3">
      <c r="A767" t="s">
        <v>3280</v>
      </c>
      <c r="B767" s="22">
        <v>593406</v>
      </c>
    </row>
    <row r="768" spans="1:2" x14ac:dyDescent="0.3">
      <c r="A768" t="s">
        <v>4594</v>
      </c>
      <c r="B768" s="22">
        <v>3671051</v>
      </c>
    </row>
    <row r="769" spans="1:2" x14ac:dyDescent="0.3">
      <c r="A769" t="s">
        <v>825</v>
      </c>
      <c r="B769" s="22">
        <v>393711</v>
      </c>
    </row>
    <row r="770" spans="1:2" x14ac:dyDescent="0.3">
      <c r="A770" t="s">
        <v>749</v>
      </c>
      <c r="B770" s="22">
        <v>1151424</v>
      </c>
    </row>
    <row r="771" spans="1:2" x14ac:dyDescent="0.3">
      <c r="A771" t="s">
        <v>3382</v>
      </c>
      <c r="B771" s="22">
        <v>10586470</v>
      </c>
    </row>
    <row r="772" spans="1:2" x14ac:dyDescent="0.3">
      <c r="A772" t="s">
        <v>1183</v>
      </c>
      <c r="B772" s="22">
        <v>87310288</v>
      </c>
    </row>
    <row r="773" spans="1:2" x14ac:dyDescent="0.3">
      <c r="A773" t="s">
        <v>1154</v>
      </c>
      <c r="B773" s="22">
        <v>111888</v>
      </c>
    </row>
    <row r="774" spans="1:2" x14ac:dyDescent="0.3">
      <c r="A774" t="s">
        <v>175</v>
      </c>
      <c r="B774" s="22">
        <v>33160335.059999999</v>
      </c>
    </row>
    <row r="775" spans="1:2" x14ac:dyDescent="0.3">
      <c r="A775" t="s">
        <v>37</v>
      </c>
      <c r="B775" s="22">
        <v>74611000</v>
      </c>
    </row>
    <row r="776" spans="1:2" x14ac:dyDescent="0.3">
      <c r="A776" t="s">
        <v>539</v>
      </c>
      <c r="B776" s="22">
        <v>2035664762</v>
      </c>
    </row>
    <row r="777" spans="1:2" x14ac:dyDescent="0.3">
      <c r="A777" t="s">
        <v>3256</v>
      </c>
      <c r="B777" s="22">
        <v>97000</v>
      </c>
    </row>
    <row r="778" spans="1:2" x14ac:dyDescent="0.3">
      <c r="A778" t="s">
        <v>480</v>
      </c>
      <c r="B778" s="22">
        <v>19896800</v>
      </c>
    </row>
    <row r="779" spans="1:2" x14ac:dyDescent="0.3">
      <c r="A779" t="s">
        <v>3218</v>
      </c>
      <c r="B779" s="22">
        <v>71400</v>
      </c>
    </row>
    <row r="780" spans="1:2" x14ac:dyDescent="0.3">
      <c r="A780" t="s">
        <v>4192</v>
      </c>
      <c r="B780" s="22">
        <v>148584510</v>
      </c>
    </row>
    <row r="781" spans="1:2" x14ac:dyDescent="0.3">
      <c r="A781" t="s">
        <v>3558</v>
      </c>
      <c r="B781" s="22">
        <v>3560125</v>
      </c>
    </row>
    <row r="782" spans="1:2" x14ac:dyDescent="0.3">
      <c r="A782" t="s">
        <v>2707</v>
      </c>
      <c r="B782" s="22">
        <v>4223310</v>
      </c>
    </row>
    <row r="783" spans="1:2" x14ac:dyDescent="0.3">
      <c r="A783" t="s">
        <v>2217</v>
      </c>
      <c r="B783" s="22">
        <v>5310323</v>
      </c>
    </row>
    <row r="784" spans="1:2" x14ac:dyDescent="0.3">
      <c r="A784" t="s">
        <v>4857</v>
      </c>
      <c r="B784" s="22">
        <v>616383</v>
      </c>
    </row>
    <row r="785" spans="1:2" x14ac:dyDescent="0.3">
      <c r="A785" t="s">
        <v>5209</v>
      </c>
      <c r="B785" s="22">
        <v>16182131</v>
      </c>
    </row>
    <row r="786" spans="1:2" x14ac:dyDescent="0.3">
      <c r="A786" t="s">
        <v>1265</v>
      </c>
      <c r="B786" s="22">
        <v>79800</v>
      </c>
    </row>
    <row r="787" spans="1:2" x14ac:dyDescent="0.3">
      <c r="A787" t="s">
        <v>4885</v>
      </c>
      <c r="B787" s="22">
        <v>28595700</v>
      </c>
    </row>
    <row r="788" spans="1:2" x14ac:dyDescent="0.3">
      <c r="A788" t="s">
        <v>2207</v>
      </c>
      <c r="B788" s="22">
        <v>253999190</v>
      </c>
    </row>
    <row r="789" spans="1:2" x14ac:dyDescent="0.3">
      <c r="A789" t="s">
        <v>1491</v>
      </c>
      <c r="B789" s="22">
        <v>23422152</v>
      </c>
    </row>
    <row r="790" spans="1:2" x14ac:dyDescent="0.3">
      <c r="A790" t="s">
        <v>5426</v>
      </c>
      <c r="B790" s="22">
        <v>7072734</v>
      </c>
    </row>
    <row r="791" spans="1:2" x14ac:dyDescent="0.3">
      <c r="A791" t="s">
        <v>919</v>
      </c>
      <c r="B791" s="22">
        <v>382075</v>
      </c>
    </row>
    <row r="792" spans="1:2" x14ac:dyDescent="0.3">
      <c r="A792" t="s">
        <v>4204</v>
      </c>
      <c r="B792" s="22">
        <v>4472000</v>
      </c>
    </row>
    <row r="793" spans="1:2" x14ac:dyDescent="0.3">
      <c r="A793" t="s">
        <v>2998</v>
      </c>
      <c r="B793" s="22">
        <v>3205998</v>
      </c>
    </row>
    <row r="794" spans="1:2" x14ac:dyDescent="0.3">
      <c r="A794" t="s">
        <v>3060</v>
      </c>
      <c r="B794" s="22">
        <v>1523727</v>
      </c>
    </row>
    <row r="795" spans="1:2" x14ac:dyDescent="0.3">
      <c r="A795" t="s">
        <v>4103</v>
      </c>
      <c r="B795" s="22">
        <v>866760</v>
      </c>
    </row>
    <row r="796" spans="1:2" x14ac:dyDescent="0.3">
      <c r="A796" t="s">
        <v>4008</v>
      </c>
      <c r="B796" s="22">
        <v>4315500</v>
      </c>
    </row>
    <row r="797" spans="1:2" x14ac:dyDescent="0.3">
      <c r="A797" t="s">
        <v>1785</v>
      </c>
      <c r="B797" s="22">
        <v>1408249</v>
      </c>
    </row>
    <row r="798" spans="1:2" x14ac:dyDescent="0.3">
      <c r="A798" t="s">
        <v>392</v>
      </c>
      <c r="B798" s="22">
        <v>376066100</v>
      </c>
    </row>
    <row r="799" spans="1:2" x14ac:dyDescent="0.3">
      <c r="A799" t="s">
        <v>1117</v>
      </c>
      <c r="B799" s="22">
        <v>496919100</v>
      </c>
    </row>
    <row r="800" spans="1:2" x14ac:dyDescent="0.3">
      <c r="A800" t="s">
        <v>1735</v>
      </c>
      <c r="B800" s="22">
        <v>3230766</v>
      </c>
    </row>
    <row r="801" spans="1:2" x14ac:dyDescent="0.3">
      <c r="A801" t="s">
        <v>5327</v>
      </c>
      <c r="B801" s="22">
        <v>76077464</v>
      </c>
    </row>
    <row r="802" spans="1:2" x14ac:dyDescent="0.3">
      <c r="A802" t="s">
        <v>2238</v>
      </c>
      <c r="B802" s="22">
        <v>438357360</v>
      </c>
    </row>
    <row r="803" spans="1:2" x14ac:dyDescent="0.3">
      <c r="A803" t="s">
        <v>420</v>
      </c>
      <c r="B803" s="22">
        <v>689973</v>
      </c>
    </row>
    <row r="804" spans="1:2" x14ac:dyDescent="0.3">
      <c r="A804" t="s">
        <v>424</v>
      </c>
      <c r="B804" s="22">
        <v>862121</v>
      </c>
    </row>
    <row r="805" spans="1:2" x14ac:dyDescent="0.3">
      <c r="A805" t="s">
        <v>1200</v>
      </c>
      <c r="B805" s="22">
        <v>18409</v>
      </c>
    </row>
    <row r="806" spans="1:2" x14ac:dyDescent="0.3">
      <c r="A806" t="s">
        <v>4933</v>
      </c>
      <c r="B806" s="22">
        <v>579000</v>
      </c>
    </row>
    <row r="807" spans="1:2" x14ac:dyDescent="0.3">
      <c r="A807" t="s">
        <v>3935</v>
      </c>
      <c r="B807" s="22">
        <v>4321838</v>
      </c>
    </row>
    <row r="808" spans="1:2" x14ac:dyDescent="0.3">
      <c r="A808" t="s">
        <v>1809</v>
      </c>
      <c r="B808" s="22">
        <v>375782400</v>
      </c>
    </row>
    <row r="809" spans="1:2" x14ac:dyDescent="0.3">
      <c r="A809" t="s">
        <v>2601</v>
      </c>
      <c r="B809" s="22">
        <v>614460</v>
      </c>
    </row>
    <row r="810" spans="1:2" x14ac:dyDescent="0.3">
      <c r="A810" t="s">
        <v>4263</v>
      </c>
      <c r="B810" s="22">
        <v>594750</v>
      </c>
    </row>
    <row r="811" spans="1:2" x14ac:dyDescent="0.3">
      <c r="A811" t="s">
        <v>3245</v>
      </c>
      <c r="B811" s="22">
        <v>233235121</v>
      </c>
    </row>
    <row r="812" spans="1:2" x14ac:dyDescent="0.3">
      <c r="A812" t="s">
        <v>135</v>
      </c>
      <c r="B812" s="22">
        <v>2207268</v>
      </c>
    </row>
    <row r="813" spans="1:2" x14ac:dyDescent="0.3">
      <c r="A813" t="s">
        <v>2903</v>
      </c>
      <c r="B813" s="22">
        <v>402133727</v>
      </c>
    </row>
    <row r="814" spans="1:2" x14ac:dyDescent="0.3">
      <c r="A814" t="s">
        <v>1525</v>
      </c>
      <c r="B814" s="22">
        <v>13521236</v>
      </c>
    </row>
    <row r="815" spans="1:2" x14ac:dyDescent="0.3">
      <c r="A815" t="s">
        <v>865</v>
      </c>
      <c r="B815" s="22">
        <v>2246751</v>
      </c>
    </row>
    <row r="816" spans="1:2" x14ac:dyDescent="0.3">
      <c r="A816" t="s">
        <v>1297</v>
      </c>
      <c r="B816" s="22">
        <v>472703247</v>
      </c>
    </row>
    <row r="817" spans="1:2" x14ac:dyDescent="0.3">
      <c r="A817" t="s">
        <v>898</v>
      </c>
      <c r="B817" s="22">
        <v>405173247</v>
      </c>
    </row>
    <row r="818" spans="1:2" x14ac:dyDescent="0.3">
      <c r="A818" t="s">
        <v>5078</v>
      </c>
      <c r="B818" s="22">
        <v>766410</v>
      </c>
    </row>
    <row r="819" spans="1:2" x14ac:dyDescent="0.3">
      <c r="A819" t="s">
        <v>4743</v>
      </c>
      <c r="B819" s="22">
        <v>36609160</v>
      </c>
    </row>
    <row r="820" spans="1:2" x14ac:dyDescent="0.3">
      <c r="A820" t="s">
        <v>1668</v>
      </c>
      <c r="B820" s="22">
        <v>77122097</v>
      </c>
    </row>
    <row r="821" spans="1:2" x14ac:dyDescent="0.3">
      <c r="A821" t="s">
        <v>2872</v>
      </c>
      <c r="B821" s="22">
        <v>38412</v>
      </c>
    </row>
    <row r="822" spans="1:2" x14ac:dyDescent="0.3">
      <c r="A822" t="s">
        <v>4529</v>
      </c>
      <c r="B822" s="22">
        <v>9451689</v>
      </c>
    </row>
    <row r="823" spans="1:2" x14ac:dyDescent="0.3">
      <c r="A823" t="s">
        <v>22</v>
      </c>
      <c r="B823" s="22">
        <v>30895416</v>
      </c>
    </row>
    <row r="824" spans="1:2" x14ac:dyDescent="0.3">
      <c r="A824" t="s">
        <v>4897</v>
      </c>
      <c r="B824" s="22">
        <v>274547000</v>
      </c>
    </row>
    <row r="825" spans="1:2" x14ac:dyDescent="0.3">
      <c r="A825" t="s">
        <v>1895</v>
      </c>
      <c r="B825" s="22">
        <v>2801025</v>
      </c>
    </row>
    <row r="826" spans="1:2" x14ac:dyDescent="0.3">
      <c r="A826" t="s">
        <v>1600</v>
      </c>
      <c r="B826" s="22">
        <v>774207030</v>
      </c>
    </row>
    <row r="827" spans="1:2" x14ac:dyDescent="0.3">
      <c r="A827" t="s">
        <v>3745</v>
      </c>
      <c r="B827" s="22">
        <v>1074000</v>
      </c>
    </row>
    <row r="828" spans="1:2" x14ac:dyDescent="0.3">
      <c r="A828" t="s">
        <v>1710</v>
      </c>
      <c r="B828" s="22">
        <v>3473331</v>
      </c>
    </row>
    <row r="829" spans="1:2" x14ac:dyDescent="0.3">
      <c r="A829" t="s">
        <v>2632</v>
      </c>
      <c r="B829" s="22">
        <v>421347861</v>
      </c>
    </row>
    <row r="830" spans="1:2" x14ac:dyDescent="0.3">
      <c r="A830" t="s">
        <v>488</v>
      </c>
      <c r="B830" s="22">
        <v>20829150</v>
      </c>
    </row>
    <row r="831" spans="1:2" x14ac:dyDescent="0.3">
      <c r="A831" t="s">
        <v>378</v>
      </c>
      <c r="B831" s="22">
        <v>23004009</v>
      </c>
    </row>
    <row r="832" spans="1:2" x14ac:dyDescent="0.3">
      <c r="A832" t="s">
        <v>5335</v>
      </c>
      <c r="B832" s="22">
        <v>6138330</v>
      </c>
    </row>
    <row r="833" spans="1:2" x14ac:dyDescent="0.3">
      <c r="A833" t="s">
        <v>1087</v>
      </c>
      <c r="B833" s="22">
        <v>2780700</v>
      </c>
    </row>
    <row r="834" spans="1:2" x14ac:dyDescent="0.3">
      <c r="A834" t="s">
        <v>2446</v>
      </c>
      <c r="B834" s="22">
        <v>22125574</v>
      </c>
    </row>
    <row r="835" spans="1:2" x14ac:dyDescent="0.3">
      <c r="A835" t="s">
        <v>2611</v>
      </c>
      <c r="B835" s="22">
        <v>4683115</v>
      </c>
    </row>
    <row r="836" spans="1:2" x14ac:dyDescent="0.3">
      <c r="A836" t="s">
        <v>1244</v>
      </c>
      <c r="B836" s="22">
        <v>2173500</v>
      </c>
    </row>
    <row r="837" spans="1:2" x14ac:dyDescent="0.3">
      <c r="A837" t="s">
        <v>5066</v>
      </c>
      <c r="B837" s="22">
        <v>38636832</v>
      </c>
    </row>
    <row r="838" spans="1:2" x14ac:dyDescent="0.3">
      <c r="A838" t="s">
        <v>1673</v>
      </c>
      <c r="B838" s="22">
        <v>679369099</v>
      </c>
    </row>
    <row r="839" spans="1:2" x14ac:dyDescent="0.3">
      <c r="A839" t="s">
        <v>3719</v>
      </c>
      <c r="B839" s="22">
        <v>128301870</v>
      </c>
    </row>
    <row r="840" spans="1:2" x14ac:dyDescent="0.3">
      <c r="A840" t="s">
        <v>3873</v>
      </c>
      <c r="B840" s="22">
        <v>49367910</v>
      </c>
    </row>
    <row r="841" spans="1:2" x14ac:dyDescent="0.3">
      <c r="A841" t="s">
        <v>3728</v>
      </c>
      <c r="B841" s="22">
        <v>84133700</v>
      </c>
    </row>
    <row r="842" spans="1:2" x14ac:dyDescent="0.3">
      <c r="A842" t="s">
        <v>3927</v>
      </c>
      <c r="B842" s="22">
        <v>17099800</v>
      </c>
    </row>
    <row r="843" spans="1:2" x14ac:dyDescent="0.3">
      <c r="A843" t="s">
        <v>4004</v>
      </c>
      <c r="B843" s="22">
        <v>34564695</v>
      </c>
    </row>
    <row r="844" spans="1:2" x14ac:dyDescent="0.3">
      <c r="A844" t="s">
        <v>5062</v>
      </c>
      <c r="B844" s="22">
        <v>2130934</v>
      </c>
    </row>
    <row r="845" spans="1:2" x14ac:dyDescent="0.3">
      <c r="A845" t="s">
        <v>4148</v>
      </c>
      <c r="B845" s="22">
        <v>53196000</v>
      </c>
    </row>
    <row r="846" spans="1:2" x14ac:dyDescent="0.3">
      <c r="A846" t="s">
        <v>981</v>
      </c>
      <c r="B846" s="22">
        <v>387469</v>
      </c>
    </row>
    <row r="847" spans="1:2" x14ac:dyDescent="0.3">
      <c r="A847" t="s">
        <v>471</v>
      </c>
      <c r="B847" s="22">
        <v>765234</v>
      </c>
    </row>
    <row r="848" spans="1:2" x14ac:dyDescent="0.3">
      <c r="A848" t="s">
        <v>4439</v>
      </c>
      <c r="B848" s="22">
        <v>5175723</v>
      </c>
    </row>
    <row r="849" spans="1:2" x14ac:dyDescent="0.3">
      <c r="A849" t="s">
        <v>2752</v>
      </c>
      <c r="B849" s="22">
        <v>3342710</v>
      </c>
    </row>
    <row r="850" spans="1:2" x14ac:dyDescent="0.3">
      <c r="A850" t="s">
        <v>2435</v>
      </c>
      <c r="B850" s="22">
        <v>85509284</v>
      </c>
    </row>
    <row r="851" spans="1:2" x14ac:dyDescent="0.3">
      <c r="A851" t="s">
        <v>1099</v>
      </c>
      <c r="B851" s="22">
        <v>512487</v>
      </c>
    </row>
    <row r="852" spans="1:2" x14ac:dyDescent="0.3">
      <c r="A852" t="s">
        <v>17</v>
      </c>
      <c r="B852" s="22">
        <v>46061369</v>
      </c>
    </row>
    <row r="853" spans="1:2" x14ac:dyDescent="0.3">
      <c r="A853" t="s">
        <v>2061</v>
      </c>
      <c r="B853" s="22">
        <v>9464844</v>
      </c>
    </row>
    <row r="854" spans="1:2" x14ac:dyDescent="0.3">
      <c r="A854" t="s">
        <v>2773</v>
      </c>
      <c r="B854" s="22">
        <v>43872371</v>
      </c>
    </row>
    <row r="855" spans="1:2" x14ac:dyDescent="0.3">
      <c r="A855" t="s">
        <v>4521</v>
      </c>
      <c r="B855" s="22">
        <v>51726</v>
      </c>
    </row>
    <row r="856" spans="1:2" x14ac:dyDescent="0.3">
      <c r="A856" t="s">
        <v>1010</v>
      </c>
      <c r="B856" s="22">
        <v>393803</v>
      </c>
    </row>
    <row r="857" spans="1:2" x14ac:dyDescent="0.3">
      <c r="A857" t="s">
        <v>3320</v>
      </c>
      <c r="B857" s="22">
        <v>1539000</v>
      </c>
    </row>
    <row r="858" spans="1:2" x14ac:dyDescent="0.3">
      <c r="A858" t="s">
        <v>1582</v>
      </c>
      <c r="B858" s="22">
        <v>11547978</v>
      </c>
    </row>
    <row r="859" spans="1:2" x14ac:dyDescent="0.3">
      <c r="A859" t="s">
        <v>286</v>
      </c>
      <c r="B859" s="22">
        <v>2623374</v>
      </c>
    </row>
    <row r="860" spans="1:2" x14ac:dyDescent="0.3">
      <c r="A860" t="s">
        <v>3098</v>
      </c>
      <c r="B860" s="22">
        <v>5686308</v>
      </c>
    </row>
    <row r="861" spans="1:2" x14ac:dyDescent="0.3">
      <c r="A861" t="s">
        <v>4698</v>
      </c>
      <c r="B861" s="22">
        <v>304297</v>
      </c>
    </row>
    <row r="862" spans="1:2" x14ac:dyDescent="0.3">
      <c r="A862" t="s">
        <v>535</v>
      </c>
      <c r="B862" s="22">
        <v>56642410</v>
      </c>
    </row>
    <row r="863" spans="1:2" x14ac:dyDescent="0.3">
      <c r="A863" t="s">
        <v>4318</v>
      </c>
      <c r="B863" s="22">
        <v>48951</v>
      </c>
    </row>
    <row r="864" spans="1:2" x14ac:dyDescent="0.3">
      <c r="A864" t="s">
        <v>3392</v>
      </c>
      <c r="B864" s="22">
        <v>125700</v>
      </c>
    </row>
    <row r="865" spans="1:2" x14ac:dyDescent="0.3">
      <c r="A865" t="s">
        <v>3525</v>
      </c>
      <c r="B865" s="22">
        <v>3795380</v>
      </c>
    </row>
    <row r="866" spans="1:2" x14ac:dyDescent="0.3">
      <c r="A866" t="s">
        <v>4467</v>
      </c>
      <c r="B866" s="22">
        <v>2513160</v>
      </c>
    </row>
    <row r="867" spans="1:2" x14ac:dyDescent="0.3">
      <c r="A867" t="s">
        <v>1028</v>
      </c>
      <c r="B867" s="22">
        <v>258077</v>
      </c>
    </row>
    <row r="868" spans="1:2" x14ac:dyDescent="0.3">
      <c r="A868" t="s">
        <v>3521</v>
      </c>
      <c r="B868" s="22">
        <v>3559260</v>
      </c>
    </row>
    <row r="869" spans="1:2" x14ac:dyDescent="0.3">
      <c r="A869" t="s">
        <v>2078</v>
      </c>
      <c r="B869" s="22">
        <v>2480529</v>
      </c>
    </row>
    <row r="870" spans="1:2" x14ac:dyDescent="0.3">
      <c r="A870" t="s">
        <v>2016</v>
      </c>
      <c r="B870" s="22">
        <v>2937648</v>
      </c>
    </row>
    <row r="871" spans="1:2" x14ac:dyDescent="0.3">
      <c r="A871" t="s">
        <v>5303</v>
      </c>
      <c r="B871" s="22">
        <v>127400</v>
      </c>
    </row>
    <row r="872" spans="1:2" x14ac:dyDescent="0.3">
      <c r="A872" t="s">
        <v>2792</v>
      </c>
      <c r="B872" s="22">
        <v>50226645</v>
      </c>
    </row>
    <row r="873" spans="1:2" x14ac:dyDescent="0.3">
      <c r="A873" t="s">
        <v>1925</v>
      </c>
      <c r="B873" s="22">
        <v>252674621</v>
      </c>
    </row>
    <row r="874" spans="1:2" x14ac:dyDescent="0.3">
      <c r="A874" t="s">
        <v>3236</v>
      </c>
      <c r="B874" s="22">
        <v>4447229</v>
      </c>
    </row>
    <row r="875" spans="1:2" x14ac:dyDescent="0.3">
      <c r="A875" t="s">
        <v>1020</v>
      </c>
      <c r="B875" s="22">
        <v>295000</v>
      </c>
    </row>
    <row r="876" spans="1:2" x14ac:dyDescent="0.3">
      <c r="A876" t="s">
        <v>442</v>
      </c>
      <c r="B876" s="22">
        <v>6213355</v>
      </c>
    </row>
    <row r="877" spans="1:2" x14ac:dyDescent="0.3">
      <c r="A877" t="s">
        <v>843</v>
      </c>
      <c r="B877" s="22">
        <v>838161</v>
      </c>
    </row>
    <row r="878" spans="1:2" x14ac:dyDescent="0.3">
      <c r="A878" t="s">
        <v>805</v>
      </c>
      <c r="B878" s="22">
        <v>294109</v>
      </c>
    </row>
    <row r="879" spans="1:2" x14ac:dyDescent="0.3">
      <c r="A879" t="s">
        <v>635</v>
      </c>
      <c r="B879" s="22">
        <v>270513</v>
      </c>
    </row>
    <row r="880" spans="1:2" x14ac:dyDescent="0.3">
      <c r="A880" t="s">
        <v>193</v>
      </c>
      <c r="B880" s="22">
        <v>1847076</v>
      </c>
    </row>
    <row r="881" spans="1:2" x14ac:dyDescent="0.3">
      <c r="A881" t="s">
        <v>105</v>
      </c>
      <c r="B881" s="22">
        <v>4398555</v>
      </c>
    </row>
    <row r="882" spans="1:2" x14ac:dyDescent="0.3">
      <c r="A882" t="s">
        <v>4043</v>
      </c>
      <c r="B882" s="22">
        <v>568800</v>
      </c>
    </row>
    <row r="883" spans="1:2" x14ac:dyDescent="0.3">
      <c r="A883" t="s">
        <v>4136</v>
      </c>
      <c r="B883" s="22">
        <v>2467354</v>
      </c>
    </row>
    <row r="884" spans="1:2" x14ac:dyDescent="0.3">
      <c r="A884" t="s">
        <v>155</v>
      </c>
      <c r="B884" s="22">
        <v>1929633</v>
      </c>
    </row>
    <row r="885" spans="1:2" x14ac:dyDescent="0.3">
      <c r="A885" t="s">
        <v>343</v>
      </c>
      <c r="B885" s="22">
        <v>901194</v>
      </c>
    </row>
    <row r="886" spans="1:2" x14ac:dyDescent="0.3">
      <c r="A886" t="s">
        <v>625</v>
      </c>
      <c r="B886" s="22">
        <v>826181</v>
      </c>
    </row>
    <row r="887" spans="1:2" x14ac:dyDescent="0.3">
      <c r="A887" t="s">
        <v>2102</v>
      </c>
      <c r="B887" s="22">
        <v>1742898</v>
      </c>
    </row>
    <row r="888" spans="1:2" x14ac:dyDescent="0.3">
      <c r="A888" t="s">
        <v>4533</v>
      </c>
      <c r="B888" s="22">
        <v>19630180</v>
      </c>
    </row>
    <row r="889" spans="1:2" x14ac:dyDescent="0.3">
      <c r="A889" t="s">
        <v>3260</v>
      </c>
      <c r="B889" s="22">
        <v>268131304</v>
      </c>
    </row>
    <row r="890" spans="1:2" x14ac:dyDescent="0.3">
      <c r="A890" t="s">
        <v>506</v>
      </c>
      <c r="B890" s="22">
        <v>1179410</v>
      </c>
    </row>
    <row r="891" spans="1:2" x14ac:dyDescent="0.3">
      <c r="A891" t="s">
        <v>2479</v>
      </c>
      <c r="B891" s="22">
        <v>142315256</v>
      </c>
    </row>
    <row r="892" spans="1:2" x14ac:dyDescent="0.3">
      <c r="A892" t="s">
        <v>4168</v>
      </c>
      <c r="B892" s="22">
        <v>2037960</v>
      </c>
    </row>
    <row r="893" spans="1:2" x14ac:dyDescent="0.3">
      <c r="A893" t="s">
        <v>4685</v>
      </c>
      <c r="B893" s="22">
        <v>506485</v>
      </c>
    </row>
    <row r="894" spans="1:2" x14ac:dyDescent="0.3">
      <c r="A894" t="s">
        <v>1303</v>
      </c>
      <c r="B894" s="22">
        <v>29443490</v>
      </c>
    </row>
    <row r="895" spans="1:2" x14ac:dyDescent="0.3">
      <c r="A895" t="s">
        <v>3206</v>
      </c>
      <c r="B895" s="22">
        <v>816183</v>
      </c>
    </row>
    <row r="896" spans="1:2" x14ac:dyDescent="0.3">
      <c r="A896" t="s">
        <v>3585</v>
      </c>
      <c r="B896" s="22">
        <v>35150500</v>
      </c>
    </row>
    <row r="897" spans="1:2" x14ac:dyDescent="0.3">
      <c r="A897" t="s">
        <v>1068</v>
      </c>
      <c r="B897" s="22">
        <v>205897</v>
      </c>
    </row>
    <row r="898" spans="1:2" x14ac:dyDescent="0.3">
      <c r="A898" t="s">
        <v>4259</v>
      </c>
      <c r="B898" s="22">
        <v>4192902</v>
      </c>
    </row>
    <row r="899" spans="1:2" x14ac:dyDescent="0.3">
      <c r="A899" t="s">
        <v>114</v>
      </c>
      <c r="B899" s="22">
        <v>746494200</v>
      </c>
    </row>
    <row r="900" spans="1:2" x14ac:dyDescent="0.3">
      <c r="A900" t="s">
        <v>484</v>
      </c>
      <c r="B900" s="22">
        <v>51620000</v>
      </c>
    </row>
    <row r="901" spans="1:2" x14ac:dyDescent="0.3">
      <c r="A901" t="s">
        <v>296</v>
      </c>
      <c r="B901" s="22">
        <v>2261784525</v>
      </c>
    </row>
    <row r="902" spans="1:2" x14ac:dyDescent="0.3">
      <c r="A902" t="s">
        <v>1483</v>
      </c>
      <c r="B902" s="22">
        <v>2854320</v>
      </c>
    </row>
    <row r="903" spans="1:2" x14ac:dyDescent="0.3">
      <c r="A903" t="s">
        <v>5184</v>
      </c>
      <c r="B903" s="22">
        <v>42188</v>
      </c>
    </row>
    <row r="904" spans="1:2" x14ac:dyDescent="0.3">
      <c r="A904" t="s">
        <v>1652</v>
      </c>
      <c r="B904" s="22">
        <v>247225093</v>
      </c>
    </row>
    <row r="905" spans="1:2" x14ac:dyDescent="0.3">
      <c r="A905" t="s">
        <v>5282</v>
      </c>
      <c r="B905" s="22">
        <v>2063365</v>
      </c>
    </row>
    <row r="906" spans="1:2" x14ac:dyDescent="0.3">
      <c r="A906" t="s">
        <v>4267</v>
      </c>
      <c r="B906" s="22">
        <v>11908809</v>
      </c>
    </row>
    <row r="907" spans="1:2" x14ac:dyDescent="0.3">
      <c r="A907" t="s">
        <v>4937</v>
      </c>
      <c r="B907" s="22">
        <v>721315</v>
      </c>
    </row>
    <row r="908" spans="1:2" x14ac:dyDescent="0.3">
      <c r="A908" t="s">
        <v>989</v>
      </c>
      <c r="B908" s="22">
        <v>2321095</v>
      </c>
    </row>
    <row r="909" spans="1:2" x14ac:dyDescent="0.3">
      <c r="A909" t="s">
        <v>2422</v>
      </c>
      <c r="B909" s="22">
        <v>3612182</v>
      </c>
    </row>
    <row r="910" spans="1:2" x14ac:dyDescent="0.3">
      <c r="A910" t="s">
        <v>3355</v>
      </c>
      <c r="B910" s="22">
        <v>938973</v>
      </c>
    </row>
    <row r="911" spans="1:2" x14ac:dyDescent="0.3">
      <c r="A911" t="s">
        <v>1458</v>
      </c>
      <c r="B911" s="22">
        <v>2667292164</v>
      </c>
    </row>
    <row r="912" spans="1:2" x14ac:dyDescent="0.3">
      <c r="A912" t="s">
        <v>1742</v>
      </c>
      <c r="B912" s="22">
        <v>2510342168</v>
      </c>
    </row>
    <row r="913" spans="1:2" x14ac:dyDescent="0.3">
      <c r="A913" t="s">
        <v>2867</v>
      </c>
      <c r="B913" s="22">
        <v>1777221</v>
      </c>
    </row>
    <row r="914" spans="1:2" x14ac:dyDescent="0.3">
      <c r="A914" t="s">
        <v>2030</v>
      </c>
      <c r="B914" s="22">
        <v>2981090168</v>
      </c>
    </row>
    <row r="915" spans="1:2" x14ac:dyDescent="0.3">
      <c r="A915" t="s">
        <v>1454</v>
      </c>
      <c r="B915" s="22">
        <v>3451882164</v>
      </c>
    </row>
    <row r="916" spans="1:2" x14ac:dyDescent="0.3">
      <c r="A916" t="s">
        <v>2894</v>
      </c>
      <c r="B916" s="22">
        <v>13744331</v>
      </c>
    </row>
    <row r="917" spans="1:2" x14ac:dyDescent="0.3">
      <c r="A917" t="s">
        <v>1899</v>
      </c>
      <c r="B917" s="22">
        <v>8882109</v>
      </c>
    </row>
    <row r="918" spans="1:2" x14ac:dyDescent="0.3">
      <c r="A918" t="s">
        <v>4034</v>
      </c>
      <c r="B918" s="22">
        <v>10953117</v>
      </c>
    </row>
    <row r="919" spans="1:2" x14ac:dyDescent="0.3">
      <c r="A919" t="s">
        <v>4723</v>
      </c>
      <c r="B919" s="22">
        <v>414170</v>
      </c>
    </row>
    <row r="920" spans="1:2" x14ac:dyDescent="0.3">
      <c r="A920" t="s">
        <v>937</v>
      </c>
      <c r="B920" s="22">
        <v>122754</v>
      </c>
    </row>
    <row r="921" spans="1:2" x14ac:dyDescent="0.3">
      <c r="A921" t="s">
        <v>4302</v>
      </c>
      <c r="B921" s="22">
        <v>1617822</v>
      </c>
    </row>
    <row r="922" spans="1:2" x14ac:dyDescent="0.3">
      <c r="A922" t="s">
        <v>5381</v>
      </c>
      <c r="B922" s="22">
        <v>639910</v>
      </c>
    </row>
    <row r="923" spans="1:2" x14ac:dyDescent="0.3">
      <c r="A923" t="s">
        <v>1240</v>
      </c>
      <c r="B923" s="22">
        <v>740610</v>
      </c>
    </row>
    <row r="924" spans="1:2" x14ac:dyDescent="0.3">
      <c r="A924" t="s">
        <v>1187</v>
      </c>
      <c r="B924" s="22">
        <v>532665</v>
      </c>
    </row>
    <row r="925" spans="1:2" x14ac:dyDescent="0.3">
      <c r="A925" t="s">
        <v>1192</v>
      </c>
      <c r="B925" s="22">
        <v>828000</v>
      </c>
    </row>
    <row r="926" spans="1:2" x14ac:dyDescent="0.3">
      <c r="A926" t="s">
        <v>1123</v>
      </c>
      <c r="B926" s="22">
        <v>985167160</v>
      </c>
    </row>
    <row r="927" spans="1:2" x14ac:dyDescent="0.3">
      <c r="A927" t="s">
        <v>5273</v>
      </c>
      <c r="B927" s="22">
        <v>229313</v>
      </c>
    </row>
    <row r="928" spans="1:2" x14ac:dyDescent="0.3">
      <c r="A928" t="s">
        <v>2010</v>
      </c>
      <c r="B928" s="22">
        <v>13758624</v>
      </c>
    </row>
    <row r="929" spans="1:2" x14ac:dyDescent="0.3">
      <c r="A929" t="s">
        <v>1103</v>
      </c>
      <c r="B929" s="22">
        <v>1566455</v>
      </c>
    </row>
    <row r="930" spans="1:2" x14ac:dyDescent="0.3">
      <c r="A930" t="s">
        <v>1748</v>
      </c>
      <c r="B930" s="22">
        <v>3966354</v>
      </c>
    </row>
    <row r="931" spans="1:2" x14ac:dyDescent="0.3">
      <c r="A931" t="s">
        <v>4727</v>
      </c>
      <c r="B931" s="22">
        <v>1060500</v>
      </c>
    </row>
    <row r="932" spans="1:2" x14ac:dyDescent="0.3">
      <c r="A932" t="s">
        <v>3797</v>
      </c>
      <c r="B932" s="22">
        <v>24635000</v>
      </c>
    </row>
    <row r="933" spans="1:2" x14ac:dyDescent="0.3">
      <c r="A933" t="s">
        <v>4606</v>
      </c>
      <c r="B933" s="22">
        <v>1055690</v>
      </c>
    </row>
    <row r="934" spans="1:2" x14ac:dyDescent="0.3">
      <c r="A934" t="s">
        <v>5108</v>
      </c>
      <c r="B934" s="22">
        <v>1504996</v>
      </c>
    </row>
    <row r="935" spans="1:2" x14ac:dyDescent="0.3">
      <c r="A935" t="s">
        <v>704</v>
      </c>
      <c r="B935" s="22">
        <v>685657</v>
      </c>
    </row>
    <row r="936" spans="1:2" x14ac:dyDescent="0.3">
      <c r="A936" t="s">
        <v>4047</v>
      </c>
      <c r="B936" s="22">
        <v>92876</v>
      </c>
    </row>
    <row r="937" spans="1:2" x14ac:dyDescent="0.3">
      <c r="A937" t="s">
        <v>203</v>
      </c>
      <c r="B937" s="22">
        <v>950257849</v>
      </c>
    </row>
    <row r="938" spans="1:2" x14ac:dyDescent="0.3">
      <c r="A938" t="s">
        <v>1693</v>
      </c>
      <c r="B938" s="22">
        <v>15286140</v>
      </c>
    </row>
    <row r="939" spans="1:2" x14ac:dyDescent="0.3">
      <c r="A939" t="s">
        <v>1864</v>
      </c>
      <c r="B939" s="22">
        <v>15286140</v>
      </c>
    </row>
    <row r="940" spans="1:2" x14ac:dyDescent="0.3">
      <c r="A940" t="s">
        <v>911</v>
      </c>
      <c r="B940" s="22">
        <v>530440</v>
      </c>
    </row>
    <row r="941" spans="1:2" x14ac:dyDescent="0.3">
      <c r="A941" t="s">
        <v>1705</v>
      </c>
      <c r="B941" s="22">
        <v>205513742</v>
      </c>
    </row>
    <row r="942" spans="1:2" x14ac:dyDescent="0.3">
      <c r="A942" t="s">
        <v>501</v>
      </c>
      <c r="B942" s="22">
        <v>685083</v>
      </c>
    </row>
    <row r="943" spans="1:2" x14ac:dyDescent="0.3">
      <c r="A943" t="s">
        <v>78</v>
      </c>
      <c r="B943" s="22">
        <v>5707296</v>
      </c>
    </row>
    <row r="944" spans="1:2" x14ac:dyDescent="0.3">
      <c r="A944" t="s">
        <v>3753</v>
      </c>
      <c r="B944" s="22">
        <v>513743</v>
      </c>
    </row>
    <row r="945" spans="1:2" x14ac:dyDescent="0.3">
      <c r="A945" t="s">
        <v>4401</v>
      </c>
      <c r="B945" s="22">
        <v>3356321</v>
      </c>
    </row>
    <row r="946" spans="1:2" x14ac:dyDescent="0.3">
      <c r="A946" t="s">
        <v>4719</v>
      </c>
      <c r="B946" s="22">
        <v>531787</v>
      </c>
    </row>
    <row r="947" spans="1:2" x14ac:dyDescent="0.3">
      <c r="A947" t="s">
        <v>1006</v>
      </c>
      <c r="B947" s="22">
        <v>532665</v>
      </c>
    </row>
    <row r="948" spans="1:2" x14ac:dyDescent="0.3">
      <c r="A948" t="s">
        <v>228</v>
      </c>
      <c r="B948" s="22">
        <v>492507</v>
      </c>
    </row>
    <row r="949" spans="1:2" x14ac:dyDescent="0.3">
      <c r="A949" t="s">
        <v>753</v>
      </c>
      <c r="B949" s="22">
        <v>156187</v>
      </c>
    </row>
    <row r="950" spans="1:2" x14ac:dyDescent="0.3">
      <c r="A950" t="s">
        <v>3214</v>
      </c>
      <c r="B950" s="22">
        <v>14387940</v>
      </c>
    </row>
    <row r="951" spans="1:2" x14ac:dyDescent="0.3">
      <c r="A951" t="s">
        <v>5049</v>
      </c>
      <c r="B951" s="22">
        <v>1663168</v>
      </c>
    </row>
    <row r="952" spans="1:2" x14ac:dyDescent="0.3">
      <c r="A952" t="s">
        <v>735</v>
      </c>
      <c r="B952" s="22">
        <v>305388</v>
      </c>
    </row>
    <row r="953" spans="1:2" x14ac:dyDescent="0.3">
      <c r="A953" t="s">
        <v>1821</v>
      </c>
      <c r="B953" s="22">
        <v>668230178</v>
      </c>
    </row>
    <row r="954" spans="1:2" x14ac:dyDescent="0.3">
      <c r="A954" t="s">
        <v>1915</v>
      </c>
      <c r="B954" s="22">
        <v>668230178</v>
      </c>
    </row>
    <row r="955" spans="1:2" x14ac:dyDescent="0.3">
      <c r="A955" t="s">
        <v>1850</v>
      </c>
      <c r="B955" s="22">
        <v>668230178</v>
      </c>
    </row>
    <row r="956" spans="1:2" x14ac:dyDescent="0.3">
      <c r="A956" t="s">
        <v>5402</v>
      </c>
      <c r="B956" s="22">
        <v>179949</v>
      </c>
    </row>
    <row r="957" spans="1:2" x14ac:dyDescent="0.3">
      <c r="A957" t="s">
        <v>3749</v>
      </c>
      <c r="B957" s="22">
        <v>2326000</v>
      </c>
    </row>
    <row r="958" spans="1:2" x14ac:dyDescent="0.3">
      <c r="A958" t="s">
        <v>1072</v>
      </c>
      <c r="B958" s="22">
        <v>1052576</v>
      </c>
    </row>
    <row r="959" spans="1:2" x14ac:dyDescent="0.3">
      <c r="A959" t="s">
        <v>1092</v>
      </c>
      <c r="B959" s="22">
        <v>1127718</v>
      </c>
    </row>
    <row r="960" spans="1:2" x14ac:dyDescent="0.3">
      <c r="A960" t="s">
        <v>1113</v>
      </c>
      <c r="B960" s="22">
        <v>22977</v>
      </c>
    </row>
    <row r="961" spans="1:2" x14ac:dyDescent="0.3">
      <c r="A961" t="s">
        <v>3857</v>
      </c>
      <c r="B961" s="22">
        <v>582000</v>
      </c>
    </row>
    <row r="962" spans="1:2" x14ac:dyDescent="0.3">
      <c r="A962" t="s">
        <v>4987</v>
      </c>
      <c r="B962" s="22">
        <v>1500210</v>
      </c>
    </row>
    <row r="963" spans="1:2" x14ac:dyDescent="0.3">
      <c r="A963" t="s">
        <v>2644</v>
      </c>
      <c r="B963" s="22">
        <v>3197799</v>
      </c>
    </row>
    <row r="964" spans="1:2" x14ac:dyDescent="0.3">
      <c r="A964" t="s">
        <v>2819</v>
      </c>
      <c r="B964" s="22">
        <v>1697875</v>
      </c>
    </row>
    <row r="965" spans="1:2" x14ac:dyDescent="0.3">
      <c r="A965" t="s">
        <v>5037</v>
      </c>
      <c r="B965" s="22">
        <v>1359660</v>
      </c>
    </row>
    <row r="966" spans="1:2" x14ac:dyDescent="0.3">
      <c r="A966" t="s">
        <v>3325</v>
      </c>
      <c r="B966" s="22">
        <v>11234457</v>
      </c>
    </row>
    <row r="967" spans="1:2" x14ac:dyDescent="0.3">
      <c r="A967" t="s">
        <v>5257</v>
      </c>
      <c r="B967" s="22">
        <v>4661223</v>
      </c>
    </row>
    <row r="968" spans="1:2" x14ac:dyDescent="0.3">
      <c r="A968" t="s">
        <v>963</v>
      </c>
      <c r="B968" s="22">
        <v>1062578748</v>
      </c>
    </row>
    <row r="969" spans="1:2" x14ac:dyDescent="0.3">
      <c r="A969" t="s">
        <v>3422</v>
      </c>
      <c r="B969" s="22">
        <v>33327887</v>
      </c>
    </row>
    <row r="970" spans="1:2" x14ac:dyDescent="0.3">
      <c r="A970" t="s">
        <v>1907</v>
      </c>
      <c r="B970" s="22">
        <v>86599338</v>
      </c>
    </row>
    <row r="971" spans="1:2" x14ac:dyDescent="0.3">
      <c r="A971" t="s">
        <v>553</v>
      </c>
      <c r="B971" s="22">
        <v>170116</v>
      </c>
    </row>
    <row r="972" spans="1:2" x14ac:dyDescent="0.3">
      <c r="A972" t="s">
        <v>1188</v>
      </c>
      <c r="B972" s="22">
        <v>149586</v>
      </c>
    </row>
    <row r="973" spans="1:2" x14ac:dyDescent="0.3">
      <c r="A973" t="s">
        <v>4959</v>
      </c>
      <c r="B973" s="22">
        <v>313843</v>
      </c>
    </row>
    <row r="974" spans="1:2" x14ac:dyDescent="0.3">
      <c r="A974" t="s">
        <v>1521</v>
      </c>
      <c r="B974" s="22">
        <v>1112535590</v>
      </c>
    </row>
    <row r="975" spans="1:2" x14ac:dyDescent="0.3">
      <c r="A975" t="s">
        <v>1592</v>
      </c>
      <c r="B975" s="22">
        <v>265928364</v>
      </c>
    </row>
    <row r="976" spans="1:2" x14ac:dyDescent="0.3">
      <c r="A976" t="s">
        <v>1530</v>
      </c>
      <c r="B976" s="22">
        <v>1120003929</v>
      </c>
    </row>
    <row r="977" spans="1:2" x14ac:dyDescent="0.3">
      <c r="A977" t="s">
        <v>4393</v>
      </c>
      <c r="B977" s="22">
        <v>6460575</v>
      </c>
    </row>
    <row r="978" spans="1:2" x14ac:dyDescent="0.3">
      <c r="A978" t="s">
        <v>4144</v>
      </c>
      <c r="B978" s="22">
        <v>609390</v>
      </c>
    </row>
    <row r="979" spans="1:2" x14ac:dyDescent="0.3">
      <c r="A979" t="s">
        <v>2024</v>
      </c>
      <c r="B979" s="22">
        <v>2615746</v>
      </c>
    </row>
    <row r="980" spans="1:2" x14ac:dyDescent="0.3">
      <c r="A980" t="s">
        <v>2898</v>
      </c>
      <c r="B980" s="22">
        <v>1028970</v>
      </c>
    </row>
    <row r="981" spans="1:2" x14ac:dyDescent="0.3">
      <c r="A981" t="s">
        <v>1662</v>
      </c>
      <c r="B981" s="22">
        <v>11547978</v>
      </c>
    </row>
    <row r="982" spans="1:2" x14ac:dyDescent="0.3">
      <c r="A982" t="s">
        <v>4681</v>
      </c>
      <c r="B982" s="22">
        <v>11028500</v>
      </c>
    </row>
    <row r="983" spans="1:2" x14ac:dyDescent="0.3">
      <c r="A983" t="s">
        <v>2088</v>
      </c>
      <c r="B983" s="22">
        <v>614923460</v>
      </c>
    </row>
    <row r="984" spans="1:2" x14ac:dyDescent="0.3">
      <c r="A984" t="s">
        <v>2769</v>
      </c>
      <c r="B984" s="22">
        <v>23859</v>
      </c>
    </row>
    <row r="985" spans="1:2" x14ac:dyDescent="0.3">
      <c r="A985" t="s">
        <v>4200</v>
      </c>
      <c r="B985" s="22">
        <v>44796000</v>
      </c>
    </row>
    <row r="986" spans="1:2" x14ac:dyDescent="0.3">
      <c r="A986" t="s">
        <v>3069</v>
      </c>
      <c r="B986" s="22">
        <v>35106148</v>
      </c>
    </row>
    <row r="987" spans="1:2" x14ac:dyDescent="0.3">
      <c r="A987" t="s">
        <v>3090</v>
      </c>
      <c r="B987" s="22">
        <v>77783034</v>
      </c>
    </row>
    <row r="988" spans="1:2" x14ac:dyDescent="0.3">
      <c r="A988" t="s">
        <v>5394</v>
      </c>
      <c r="B988" s="22">
        <v>45576</v>
      </c>
    </row>
    <row r="989" spans="1:2" x14ac:dyDescent="0.3">
      <c r="A989" t="s">
        <v>118</v>
      </c>
      <c r="B989" s="22">
        <v>5598268</v>
      </c>
    </row>
    <row r="990" spans="1:2" x14ac:dyDescent="0.3">
      <c r="A990" t="s">
        <v>214</v>
      </c>
      <c r="B990" s="22">
        <v>1866222</v>
      </c>
    </row>
    <row r="991" spans="1:2" x14ac:dyDescent="0.3">
      <c r="A991" t="s">
        <v>370</v>
      </c>
      <c r="B991" s="22">
        <v>2335122</v>
      </c>
    </row>
    <row r="992" spans="1:2" x14ac:dyDescent="0.3">
      <c r="A992" t="s">
        <v>1868</v>
      </c>
      <c r="B992" s="22">
        <v>1286053</v>
      </c>
    </row>
    <row r="993" spans="1:2" x14ac:dyDescent="0.3">
      <c r="A993" t="s">
        <v>1779</v>
      </c>
      <c r="B993" s="22">
        <v>2334873</v>
      </c>
    </row>
    <row r="994" spans="1:2" x14ac:dyDescent="0.3">
      <c r="A994" t="s">
        <v>3865</v>
      </c>
      <c r="B994" s="22">
        <v>1207396</v>
      </c>
    </row>
    <row r="995" spans="1:2" x14ac:dyDescent="0.3">
      <c r="A995" t="s">
        <v>967</v>
      </c>
      <c r="B995" s="22">
        <v>32199930</v>
      </c>
    </row>
    <row r="996" spans="1:2" x14ac:dyDescent="0.3">
      <c r="A996" t="s">
        <v>3108</v>
      </c>
      <c r="B996" s="22">
        <v>8836000</v>
      </c>
    </row>
    <row r="997" spans="1:2" x14ac:dyDescent="0.3">
      <c r="A997" t="s">
        <v>1230</v>
      </c>
      <c r="B997" s="22">
        <v>2578710</v>
      </c>
    </row>
    <row r="998" spans="1:2" x14ac:dyDescent="0.3">
      <c r="A998" t="s">
        <v>5290</v>
      </c>
      <c r="B998" s="22">
        <v>228771</v>
      </c>
    </row>
    <row r="999" spans="1:2" x14ac:dyDescent="0.3">
      <c r="A999" t="s">
        <v>2278</v>
      </c>
      <c r="B999" s="22">
        <v>74790039</v>
      </c>
    </row>
    <row r="1000" spans="1:2" x14ac:dyDescent="0.3">
      <c r="A1000" t="s">
        <v>5015</v>
      </c>
      <c r="B1000" s="22">
        <v>245523690</v>
      </c>
    </row>
    <row r="1001" spans="1:2" x14ac:dyDescent="0.3">
      <c r="A1001" t="s">
        <v>4116</v>
      </c>
      <c r="B1001" s="22">
        <v>2583966</v>
      </c>
    </row>
    <row r="1002" spans="1:2" x14ac:dyDescent="0.3">
      <c r="A1002" t="s">
        <v>2048</v>
      </c>
      <c r="B1002" s="22">
        <v>120985746</v>
      </c>
    </row>
    <row r="1003" spans="1:2" x14ac:dyDescent="0.3">
      <c r="A1003" t="s">
        <v>1424</v>
      </c>
      <c r="B1003" s="22">
        <v>241971492</v>
      </c>
    </row>
    <row r="1004" spans="1:2" x14ac:dyDescent="0.3">
      <c r="A1004" t="s">
        <v>2044</v>
      </c>
      <c r="B1004" s="22">
        <v>3311724</v>
      </c>
    </row>
    <row r="1005" spans="1:2" x14ac:dyDescent="0.3">
      <c r="A1005" t="s">
        <v>1965</v>
      </c>
      <c r="B1005" s="22">
        <v>1499875</v>
      </c>
    </row>
    <row r="1006" spans="1:2" x14ac:dyDescent="0.3">
      <c r="A1006" t="s">
        <v>5233</v>
      </c>
      <c r="B1006" s="22">
        <v>974232</v>
      </c>
    </row>
    <row r="1007" spans="1:2" x14ac:dyDescent="0.3">
      <c r="A1007" t="s">
        <v>2547</v>
      </c>
      <c r="B1007" s="22">
        <v>37847429</v>
      </c>
    </row>
    <row r="1008" spans="1:2" x14ac:dyDescent="0.3">
      <c r="A1008" t="s">
        <v>4767</v>
      </c>
      <c r="B1008" s="22">
        <v>26991</v>
      </c>
    </row>
    <row r="1009" spans="1:2" x14ac:dyDescent="0.3">
      <c r="A1009" t="s">
        <v>3131</v>
      </c>
      <c r="B1009" s="22">
        <v>60258240</v>
      </c>
    </row>
    <row r="1010" spans="1:2" x14ac:dyDescent="0.3">
      <c r="A1010" t="s">
        <v>2760</v>
      </c>
      <c r="B1010" s="22">
        <v>1875627</v>
      </c>
    </row>
    <row r="1011" spans="1:2" x14ac:dyDescent="0.3">
      <c r="A1011" t="s">
        <v>1630</v>
      </c>
      <c r="B1011" s="22">
        <v>7248374</v>
      </c>
    </row>
    <row r="1012" spans="1:2" x14ac:dyDescent="0.3">
      <c r="A1012" t="s">
        <v>1269</v>
      </c>
      <c r="B1012" s="22">
        <v>680773</v>
      </c>
    </row>
    <row r="1013" spans="1:2" x14ac:dyDescent="0.3">
      <c r="A1013" t="s">
        <v>4917</v>
      </c>
      <c r="B1013" s="22">
        <v>4093700</v>
      </c>
    </row>
    <row r="1014" spans="1:2" x14ac:dyDescent="0.3">
      <c r="A1014" t="s">
        <v>2431</v>
      </c>
      <c r="B1014" s="22">
        <v>32934850</v>
      </c>
    </row>
    <row r="1015" spans="1:2" x14ac:dyDescent="0.3">
      <c r="A1015" t="s">
        <v>1222</v>
      </c>
      <c r="B1015" s="22">
        <v>64928490</v>
      </c>
    </row>
    <row r="1016" spans="1:2" x14ac:dyDescent="0.3">
      <c r="A1016" t="s">
        <v>1795</v>
      </c>
      <c r="B1016" s="22">
        <v>37847429</v>
      </c>
    </row>
    <row r="1017" spans="1:2" x14ac:dyDescent="0.3">
      <c r="A1017" t="s">
        <v>1513</v>
      </c>
      <c r="B1017" s="22">
        <v>120713460</v>
      </c>
    </row>
    <row r="1018" spans="1:2" x14ac:dyDescent="0.3">
      <c r="A1018" t="s">
        <v>712</v>
      </c>
      <c r="B1018" s="22">
        <v>2616642</v>
      </c>
    </row>
    <row r="1019" spans="1:2" x14ac:dyDescent="0.3">
      <c r="A1019" t="s">
        <v>1133</v>
      </c>
      <c r="B1019" s="22">
        <v>350410</v>
      </c>
    </row>
    <row r="1020" spans="1:2" x14ac:dyDescent="0.3">
      <c r="A1020" t="s">
        <v>3517</v>
      </c>
      <c r="B1020" s="22">
        <v>1035809</v>
      </c>
    </row>
    <row r="1021" spans="1:2" x14ac:dyDescent="0.3">
      <c r="A1021" t="s">
        <v>407</v>
      </c>
      <c r="B1021" s="22">
        <v>1116733101</v>
      </c>
    </row>
    <row r="1022" spans="1:2" x14ac:dyDescent="0.3">
      <c r="A1022" t="s">
        <v>266</v>
      </c>
      <c r="B1022" s="22">
        <v>767743101</v>
      </c>
    </row>
    <row r="1023" spans="1:2" x14ac:dyDescent="0.3">
      <c r="A1023" t="s">
        <v>302</v>
      </c>
      <c r="B1023" s="22">
        <v>629100</v>
      </c>
    </row>
    <row r="1024" spans="1:2" x14ac:dyDescent="0.3">
      <c r="A1024" t="s">
        <v>927</v>
      </c>
      <c r="B1024" s="22">
        <v>752492</v>
      </c>
    </row>
    <row r="1025" spans="1:2" x14ac:dyDescent="0.3">
      <c r="A1025" t="s">
        <v>463</v>
      </c>
      <c r="B1025" s="22">
        <v>2803194</v>
      </c>
    </row>
    <row r="1026" spans="1:2" x14ac:dyDescent="0.3">
      <c r="A1026" t="s">
        <v>564</v>
      </c>
      <c r="B1026" s="22">
        <v>2803194</v>
      </c>
    </row>
    <row r="1027" spans="1:2" x14ac:dyDescent="0.3">
      <c r="A1027" t="s">
        <v>1616</v>
      </c>
      <c r="B1027" s="22">
        <v>913845228</v>
      </c>
    </row>
    <row r="1028" spans="1:2" x14ac:dyDescent="0.3">
      <c r="A1028" t="s">
        <v>1998</v>
      </c>
      <c r="B1028" s="22">
        <v>964617228</v>
      </c>
    </row>
    <row r="1029" spans="1:2" x14ac:dyDescent="0.3">
      <c r="A1029" t="s">
        <v>1844</v>
      </c>
      <c r="B1029" s="22">
        <v>964617228</v>
      </c>
    </row>
    <row r="1030" spans="1:2" x14ac:dyDescent="0.3">
      <c r="A1030" t="s">
        <v>1827</v>
      </c>
      <c r="B1030" s="22">
        <v>964617228</v>
      </c>
    </row>
    <row r="1031" spans="1:2" x14ac:dyDescent="0.3">
      <c r="A1031" t="s">
        <v>5054</v>
      </c>
      <c r="B1031" s="22">
        <v>170943</v>
      </c>
    </row>
    <row r="1032" spans="1:2" x14ac:dyDescent="0.3">
      <c r="A1032" t="s">
        <v>4346</v>
      </c>
      <c r="B1032" s="22">
        <v>2666433</v>
      </c>
    </row>
    <row r="1033" spans="1:2" x14ac:dyDescent="0.3">
      <c r="A1033" t="s">
        <v>2832</v>
      </c>
      <c r="B1033" s="22">
        <v>76245</v>
      </c>
    </row>
    <row r="1034" spans="1:2" x14ac:dyDescent="0.3">
      <c r="A1034" t="s">
        <v>1977</v>
      </c>
      <c r="B1034" s="22">
        <v>782388</v>
      </c>
    </row>
    <row r="1035" spans="1:2" x14ac:dyDescent="0.3">
      <c r="A1035" t="s">
        <v>331</v>
      </c>
      <c r="B1035" s="22">
        <v>1945188762</v>
      </c>
    </row>
    <row r="1036" spans="1:2" x14ac:dyDescent="0.3">
      <c r="A1036" t="s">
        <v>2945</v>
      </c>
      <c r="B1036" s="22">
        <v>250408695</v>
      </c>
    </row>
    <row r="1037" spans="1:2" x14ac:dyDescent="0.3">
      <c r="A1037" t="s">
        <v>1487</v>
      </c>
      <c r="B1037" s="22">
        <v>211922754</v>
      </c>
    </row>
    <row r="1038" spans="1:2" x14ac:dyDescent="0.3">
      <c r="A1038" t="s">
        <v>1032</v>
      </c>
      <c r="B1038" s="22">
        <v>166315</v>
      </c>
    </row>
    <row r="1039" spans="1:2" x14ac:dyDescent="0.3">
      <c r="A1039" t="s">
        <v>1319</v>
      </c>
      <c r="B1039" s="22">
        <v>1487618748</v>
      </c>
    </row>
    <row r="1040" spans="1:2" x14ac:dyDescent="0.3">
      <c r="A1040" t="s">
        <v>338</v>
      </c>
      <c r="B1040" s="22">
        <v>3556440</v>
      </c>
    </row>
    <row r="1041" spans="1:2" x14ac:dyDescent="0.3">
      <c r="A1041" t="s">
        <v>495</v>
      </c>
      <c r="B1041" s="22">
        <v>1778220</v>
      </c>
    </row>
    <row r="1042" spans="1:2" x14ac:dyDescent="0.3">
      <c r="A1042" t="s">
        <v>184</v>
      </c>
      <c r="B1042" s="22">
        <v>1149849</v>
      </c>
    </row>
    <row r="1043" spans="1:2" x14ac:dyDescent="0.3">
      <c r="A1043" t="s">
        <v>1249</v>
      </c>
      <c r="B1043" s="22">
        <v>158735</v>
      </c>
    </row>
    <row r="1044" spans="1:2" x14ac:dyDescent="0.3">
      <c r="A1044" t="s">
        <v>4889</v>
      </c>
      <c r="B1044" s="22">
        <v>2263665</v>
      </c>
    </row>
    <row r="1045" spans="1:2" x14ac:dyDescent="0.3">
      <c r="A1045" t="s">
        <v>4290</v>
      </c>
      <c r="B1045" s="22">
        <v>144710</v>
      </c>
    </row>
    <row r="1046" spans="1:2" x14ac:dyDescent="0.3">
      <c r="A1046" t="s">
        <v>2985</v>
      </c>
      <c r="B1046" s="22">
        <v>1243508</v>
      </c>
    </row>
    <row r="1047" spans="1:2" x14ac:dyDescent="0.3">
      <c r="A1047" t="s">
        <v>1949</v>
      </c>
      <c r="B1047" s="22">
        <v>9001260</v>
      </c>
    </row>
    <row r="1048" spans="1:2" x14ac:dyDescent="0.3">
      <c r="A1048" t="s">
        <v>4376</v>
      </c>
      <c r="B1048" s="22">
        <v>21185631</v>
      </c>
    </row>
    <row r="1049" spans="1:2" x14ac:dyDescent="0.3">
      <c r="A1049" t="s">
        <v>4489</v>
      </c>
      <c r="B1049" s="22">
        <v>1338070</v>
      </c>
    </row>
    <row r="1050" spans="1:2" x14ac:dyDescent="0.3">
      <c r="A1050" t="s">
        <v>1642</v>
      </c>
      <c r="B1050" s="22">
        <v>748870176</v>
      </c>
    </row>
    <row r="1051" spans="1:2" x14ac:dyDescent="0.3">
      <c r="A1051" t="s">
        <v>1620</v>
      </c>
      <c r="B1051" s="22">
        <v>697222176</v>
      </c>
    </row>
    <row r="1052" spans="1:2" x14ac:dyDescent="0.3">
      <c r="A1052" t="s">
        <v>2028</v>
      </c>
      <c r="B1052" s="22">
        <v>1286053</v>
      </c>
    </row>
    <row r="1053" spans="1:2" x14ac:dyDescent="0.3">
      <c r="A1053" t="s">
        <v>1501</v>
      </c>
      <c r="B1053" s="22">
        <v>645574176</v>
      </c>
    </row>
    <row r="1054" spans="1:2" x14ac:dyDescent="0.3">
      <c r="A1054" t="s">
        <v>2200</v>
      </c>
      <c r="B1054" s="22">
        <v>84225066</v>
      </c>
    </row>
    <row r="1055" spans="1:2" x14ac:dyDescent="0.3">
      <c r="A1055" t="s">
        <v>416</v>
      </c>
      <c r="B1055" s="22">
        <v>272952410</v>
      </c>
    </row>
    <row r="1056" spans="1:2" x14ac:dyDescent="0.3">
      <c r="A1056" t="s">
        <v>3370</v>
      </c>
      <c r="B1056" s="22">
        <v>242809645</v>
      </c>
    </row>
    <row r="1057" spans="1:2" x14ac:dyDescent="0.3">
      <c r="A1057" t="s">
        <v>3181</v>
      </c>
      <c r="B1057" s="22">
        <v>12116000</v>
      </c>
    </row>
    <row r="1058" spans="1:2" x14ac:dyDescent="0.3">
      <c r="A1058" t="s">
        <v>1805</v>
      </c>
      <c r="B1058" s="22">
        <v>3513503</v>
      </c>
    </row>
    <row r="1059" spans="1:2" x14ac:dyDescent="0.3">
      <c r="A1059" t="s">
        <v>497</v>
      </c>
      <c r="B1059" s="22">
        <v>1009495</v>
      </c>
    </row>
    <row r="1060" spans="1:2" x14ac:dyDescent="0.3">
      <c r="A1060" t="s">
        <v>1447</v>
      </c>
      <c r="B1060" s="22">
        <v>557927682</v>
      </c>
    </row>
    <row r="1061" spans="1:2" x14ac:dyDescent="0.3">
      <c r="A1061" t="s">
        <v>1432</v>
      </c>
      <c r="B1061" s="22">
        <v>580245682</v>
      </c>
    </row>
    <row r="1062" spans="1:2" x14ac:dyDescent="0.3">
      <c r="A1062" t="s">
        <v>1164</v>
      </c>
      <c r="B1062" s="22">
        <v>182427</v>
      </c>
    </row>
    <row r="1063" spans="1:2" x14ac:dyDescent="0.3">
      <c r="A1063" t="s">
        <v>1374</v>
      </c>
      <c r="B1063" s="22">
        <v>304715070</v>
      </c>
    </row>
    <row r="1064" spans="1:2" x14ac:dyDescent="0.3">
      <c r="A1064" t="s">
        <v>1813</v>
      </c>
      <c r="B1064" s="22">
        <v>152354040</v>
      </c>
    </row>
    <row r="1065" spans="1:2" x14ac:dyDescent="0.3">
      <c r="A1065" t="s">
        <v>1697</v>
      </c>
      <c r="B1065" s="22">
        <v>152354040</v>
      </c>
    </row>
    <row r="1066" spans="1:2" x14ac:dyDescent="0.3">
      <c r="A1066" t="s">
        <v>1586</v>
      </c>
      <c r="B1066" s="22">
        <v>205169289</v>
      </c>
    </row>
    <row r="1067" spans="1:2" x14ac:dyDescent="0.3">
      <c r="A1067" t="s">
        <v>1369</v>
      </c>
      <c r="B1067" s="22">
        <v>205169289</v>
      </c>
    </row>
    <row r="1068" spans="1:2" x14ac:dyDescent="0.3">
      <c r="A1068" t="s">
        <v>2993</v>
      </c>
      <c r="B1068" s="22">
        <v>527648</v>
      </c>
    </row>
    <row r="1069" spans="1:2" x14ac:dyDescent="0.3">
      <c r="A1069" t="s">
        <v>388</v>
      </c>
      <c r="B1069" s="22">
        <v>291912702</v>
      </c>
    </row>
    <row r="1070" spans="1:2" x14ac:dyDescent="0.3">
      <c r="A1070" t="s">
        <v>2053</v>
      </c>
      <c r="B1070" s="22">
        <v>6986</v>
      </c>
    </row>
    <row r="1071" spans="1:2" x14ac:dyDescent="0.3">
      <c r="A1071" t="s">
        <v>4582</v>
      </c>
      <c r="B1071" s="22">
        <v>1180300</v>
      </c>
    </row>
    <row r="1072" spans="1:2" x14ac:dyDescent="0.3">
      <c r="A1072" t="s">
        <v>1119</v>
      </c>
      <c r="B1072" s="22">
        <v>15249</v>
      </c>
    </row>
    <row r="1073" spans="1:2" x14ac:dyDescent="0.3">
      <c r="A1073" t="s">
        <v>3982</v>
      </c>
      <c r="B1073" s="22">
        <v>9142830</v>
      </c>
    </row>
    <row r="1074" spans="1:2" x14ac:dyDescent="0.3">
      <c r="A1074" t="s">
        <v>4845</v>
      </c>
      <c r="B1074" s="22">
        <v>1667400</v>
      </c>
    </row>
    <row r="1075" spans="1:2" x14ac:dyDescent="0.3">
      <c r="A1075" t="s">
        <v>5028</v>
      </c>
      <c r="B1075" s="22">
        <v>215856</v>
      </c>
    </row>
    <row r="1076" spans="1:2" x14ac:dyDescent="0.3">
      <c r="A1076" t="s">
        <v>412</v>
      </c>
      <c r="B1076" s="22">
        <v>424575</v>
      </c>
    </row>
    <row r="1077" spans="1:2" x14ac:dyDescent="0.3">
      <c r="A1077" t="s">
        <v>1884</v>
      </c>
      <c r="B1077" s="22">
        <v>1223049</v>
      </c>
    </row>
    <row r="1078" spans="1:2" x14ac:dyDescent="0.3">
      <c r="A1078" t="s">
        <v>140</v>
      </c>
      <c r="B1078" s="22">
        <v>1103448</v>
      </c>
    </row>
    <row r="1079" spans="1:2" x14ac:dyDescent="0.3">
      <c r="A1079" t="s">
        <v>5160</v>
      </c>
      <c r="B1079" s="22">
        <v>1063468</v>
      </c>
    </row>
    <row r="1080" spans="1:2" x14ac:dyDescent="0.3">
      <c r="A1080" t="s">
        <v>5323</v>
      </c>
      <c r="B1080" s="22">
        <v>2003829</v>
      </c>
    </row>
    <row r="1081" spans="1:2" x14ac:dyDescent="0.3">
      <c r="A1081" t="s">
        <v>4176</v>
      </c>
      <c r="B1081" s="22">
        <v>65766800</v>
      </c>
    </row>
    <row r="1082" spans="1:2" x14ac:dyDescent="0.3">
      <c r="A1082" t="s">
        <v>1024</v>
      </c>
      <c r="B1082" s="22">
        <v>830306500</v>
      </c>
    </row>
    <row r="1083" spans="1:2" x14ac:dyDescent="0.3">
      <c r="A1083" t="s">
        <v>1573</v>
      </c>
      <c r="B1083" s="22">
        <v>430119971</v>
      </c>
    </row>
    <row r="1084" spans="1:2" x14ac:dyDescent="0.3">
      <c r="A1084" t="s">
        <v>549</v>
      </c>
      <c r="B1084" s="22">
        <v>35519310</v>
      </c>
    </row>
    <row r="1085" spans="1:2" x14ac:dyDescent="0.3">
      <c r="A1085" t="s">
        <v>3733</v>
      </c>
      <c r="B1085" s="22">
        <v>154175000</v>
      </c>
    </row>
    <row r="1086" spans="1:2" x14ac:dyDescent="0.3">
      <c r="A1086" t="s">
        <v>4672</v>
      </c>
      <c r="B1086" s="22">
        <v>92315</v>
      </c>
    </row>
    <row r="1087" spans="1:2" x14ac:dyDescent="0.3">
      <c r="A1087" t="s">
        <v>3056</v>
      </c>
      <c r="B1087" s="22">
        <v>2359240</v>
      </c>
    </row>
    <row r="1088" spans="1:2" x14ac:dyDescent="0.3">
      <c r="A1088" t="s">
        <v>572</v>
      </c>
      <c r="B1088" s="22">
        <v>24219</v>
      </c>
    </row>
    <row r="1089" spans="1:2" x14ac:dyDescent="0.3">
      <c r="A1089" t="s">
        <v>3078</v>
      </c>
      <c r="B1089" s="22">
        <v>369093600</v>
      </c>
    </row>
    <row r="1090" spans="1:2" x14ac:dyDescent="0.3">
      <c r="A1090" t="s">
        <v>4188</v>
      </c>
      <c r="B1090" s="22">
        <v>105468</v>
      </c>
    </row>
    <row r="1091" spans="1:2" x14ac:dyDescent="0.3">
      <c r="A1091" t="s">
        <v>1461</v>
      </c>
      <c r="B1091" s="22">
        <v>153539204</v>
      </c>
    </row>
    <row r="1092" spans="1:2" x14ac:dyDescent="0.3">
      <c r="A1092" t="s">
        <v>1481</v>
      </c>
      <c r="B1092" s="22">
        <v>153539204</v>
      </c>
    </row>
    <row r="1093" spans="1:2" x14ac:dyDescent="0.3">
      <c r="A1093" t="s">
        <v>1391</v>
      </c>
      <c r="B1093" s="22">
        <v>153539204</v>
      </c>
    </row>
    <row r="1094" spans="1:2" x14ac:dyDescent="0.3">
      <c r="A1094" t="s">
        <v>1606</v>
      </c>
      <c r="B1094" s="22">
        <v>1313685</v>
      </c>
    </row>
    <row r="1095" spans="1:2" x14ac:dyDescent="0.3">
      <c r="A1095" t="s">
        <v>5140</v>
      </c>
      <c r="B1095" s="22">
        <v>1593550</v>
      </c>
    </row>
    <row r="1096" spans="1:2" x14ac:dyDescent="0.3">
      <c r="A1096" t="s">
        <v>656</v>
      </c>
      <c r="B1096" s="22">
        <v>9588</v>
      </c>
    </row>
    <row r="1097" spans="1:2" x14ac:dyDescent="0.3">
      <c r="A1097" t="s">
        <v>1953</v>
      </c>
      <c r="B1097" s="22">
        <v>292569134</v>
      </c>
    </row>
    <row r="1098" spans="1:2" x14ac:dyDescent="0.3">
      <c r="A1098" t="s">
        <v>4731</v>
      </c>
      <c r="B1098" s="22">
        <v>2585200</v>
      </c>
    </row>
    <row r="1099" spans="1:2" x14ac:dyDescent="0.3">
      <c r="A1099" t="s">
        <v>5164</v>
      </c>
      <c r="B1099" s="22">
        <v>831740</v>
      </c>
    </row>
    <row r="1100" spans="1:2" x14ac:dyDescent="0.3">
      <c r="A1100" t="s">
        <v>2409</v>
      </c>
      <c r="B1100" s="22">
        <v>2099898</v>
      </c>
    </row>
    <row r="1101" spans="1:2" x14ac:dyDescent="0.3">
      <c r="A1101" t="s">
        <v>3476</v>
      </c>
      <c r="B1101" s="22">
        <v>109665114</v>
      </c>
    </row>
    <row r="1102" spans="1:2" x14ac:dyDescent="0.3">
      <c r="A1102" t="s">
        <v>2730</v>
      </c>
      <c r="B1102" s="22">
        <v>1223049</v>
      </c>
    </row>
    <row r="1103" spans="1:2" x14ac:dyDescent="0.3">
      <c r="A1103" t="s">
        <v>4983</v>
      </c>
      <c r="B1103" s="22">
        <v>1812490</v>
      </c>
    </row>
    <row r="1104" spans="1:2" x14ac:dyDescent="0.3">
      <c r="A1104" t="s">
        <v>3793</v>
      </c>
      <c r="B1104" s="22">
        <v>1507920</v>
      </c>
    </row>
    <row r="1105" spans="1:2" x14ac:dyDescent="0.3">
      <c r="A1105" t="s">
        <v>2483</v>
      </c>
      <c r="B1105" s="22">
        <v>43569548</v>
      </c>
    </row>
    <row r="1106" spans="1:2" x14ac:dyDescent="0.3">
      <c r="A1106" t="s">
        <v>1658</v>
      </c>
      <c r="B1106" s="22">
        <v>218000389</v>
      </c>
    </row>
    <row r="1107" spans="1:2" x14ac:dyDescent="0.3">
      <c r="A1107" t="s">
        <v>1677</v>
      </c>
      <c r="B1107" s="22">
        <v>218000389</v>
      </c>
    </row>
    <row r="1108" spans="1:2" x14ac:dyDescent="0.3">
      <c r="A1108" t="s">
        <v>1257</v>
      </c>
      <c r="B1108" s="22">
        <v>85800</v>
      </c>
    </row>
    <row r="1109" spans="1:2" x14ac:dyDescent="0.3">
      <c r="A1109" t="s">
        <v>491</v>
      </c>
      <c r="B1109" s="22">
        <v>24829650</v>
      </c>
    </row>
    <row r="1110" spans="1:2" x14ac:dyDescent="0.3">
      <c r="A1110" t="s">
        <v>3140</v>
      </c>
      <c r="B1110" s="22">
        <v>6338880</v>
      </c>
    </row>
    <row r="1111" spans="1:2" x14ac:dyDescent="0.3">
      <c r="A1111" t="s">
        <v>4569</v>
      </c>
      <c r="B1111" s="22">
        <v>288360000</v>
      </c>
    </row>
    <row r="1112" spans="1:2" x14ac:dyDescent="0.3">
      <c r="A1112" t="s">
        <v>998</v>
      </c>
      <c r="B1112" s="22">
        <v>567777</v>
      </c>
    </row>
    <row r="1113" spans="1:2" x14ac:dyDescent="0.3">
      <c r="A1113" t="s">
        <v>348</v>
      </c>
      <c r="B1113" s="22">
        <v>1703331</v>
      </c>
    </row>
    <row r="1114" spans="1:2" x14ac:dyDescent="0.3">
      <c r="A1114" t="s">
        <v>723</v>
      </c>
      <c r="B1114" s="22">
        <v>567777</v>
      </c>
    </row>
    <row r="1115" spans="1:2" x14ac:dyDescent="0.3">
      <c r="A1115" t="s">
        <v>1774</v>
      </c>
      <c r="B1115" s="22">
        <v>294690528</v>
      </c>
    </row>
    <row r="1116" spans="1:2" x14ac:dyDescent="0.3">
      <c r="A1116" t="s">
        <v>2014</v>
      </c>
      <c r="B1116" s="22">
        <v>181081362</v>
      </c>
    </row>
    <row r="1117" spans="1:2" x14ac:dyDescent="0.3">
      <c r="A1117" t="s">
        <v>1866</v>
      </c>
      <c r="B1117" s="22">
        <v>226357362</v>
      </c>
    </row>
    <row r="1118" spans="1:2" x14ac:dyDescent="0.3">
      <c r="A1118" t="s">
        <v>1443</v>
      </c>
      <c r="B1118" s="22">
        <v>589431051</v>
      </c>
    </row>
    <row r="1119" spans="1:2" x14ac:dyDescent="0.3">
      <c r="A1119" t="s">
        <v>1428</v>
      </c>
      <c r="B1119" s="22">
        <v>362146726</v>
      </c>
    </row>
    <row r="1120" spans="1:2" x14ac:dyDescent="0.3">
      <c r="A1120" t="s">
        <v>3082</v>
      </c>
      <c r="B1120" s="22">
        <v>90890910</v>
      </c>
    </row>
    <row r="1121" spans="1:2" x14ac:dyDescent="0.3">
      <c r="A1121" t="s">
        <v>2597</v>
      </c>
      <c r="B1121" s="22">
        <v>4346913</v>
      </c>
    </row>
    <row r="1122" spans="1:2" x14ac:dyDescent="0.3">
      <c r="A1122" t="s">
        <v>1775</v>
      </c>
      <c r="B1122" s="22">
        <v>1945102</v>
      </c>
    </row>
    <row r="1123" spans="1:2" x14ac:dyDescent="0.3">
      <c r="A1123" t="s">
        <v>3012</v>
      </c>
      <c r="B1123" s="22">
        <v>65007</v>
      </c>
    </row>
    <row r="1124" spans="1:2" x14ac:dyDescent="0.3">
      <c r="A1124" t="s">
        <v>5136</v>
      </c>
      <c r="B1124" s="22">
        <v>4226075</v>
      </c>
    </row>
    <row r="1125" spans="1:2" x14ac:dyDescent="0.3">
      <c r="A1125" t="s">
        <v>2734</v>
      </c>
      <c r="B1125" s="22">
        <v>23000</v>
      </c>
    </row>
    <row r="1126" spans="1:2" x14ac:dyDescent="0.3">
      <c r="A1126" t="s">
        <v>4180</v>
      </c>
      <c r="B1126" s="22">
        <v>1559000</v>
      </c>
    </row>
    <row r="1127" spans="1:2" x14ac:dyDescent="0.3">
      <c r="A1127" t="s">
        <v>856</v>
      </c>
      <c r="B1127" s="22">
        <v>2047360</v>
      </c>
    </row>
    <row r="1128" spans="1:2" x14ac:dyDescent="0.3">
      <c r="A1128" t="s">
        <v>1578</v>
      </c>
      <c r="B1128" s="22">
        <v>891214</v>
      </c>
    </row>
    <row r="1129" spans="1:2" x14ac:dyDescent="0.3">
      <c r="A1129" t="s">
        <v>353</v>
      </c>
      <c r="B1129" s="22">
        <v>12334020</v>
      </c>
    </row>
    <row r="1130" spans="1:2" x14ac:dyDescent="0.3">
      <c r="A1130" t="s">
        <v>1471</v>
      </c>
      <c r="B1130" s="22">
        <v>62137642</v>
      </c>
    </row>
    <row r="1131" spans="1:2" x14ac:dyDescent="0.3">
      <c r="A1131" t="s">
        <v>3918</v>
      </c>
      <c r="B1131" s="22">
        <v>188589</v>
      </c>
    </row>
    <row r="1132" spans="1:2" x14ac:dyDescent="0.3">
      <c r="A1132" t="s">
        <v>5099</v>
      </c>
      <c r="B1132" s="22">
        <v>7992</v>
      </c>
    </row>
    <row r="1133" spans="1:2" x14ac:dyDescent="0.3">
      <c r="A1133" t="s">
        <v>2373</v>
      </c>
      <c r="B1133" s="22">
        <v>4089921</v>
      </c>
    </row>
    <row r="1134" spans="1:2" x14ac:dyDescent="0.3">
      <c r="A1134" t="s">
        <v>1577</v>
      </c>
      <c r="B1134" s="22">
        <v>557927682</v>
      </c>
    </row>
    <row r="1135" spans="1:2" x14ac:dyDescent="0.3">
      <c r="A1135" t="s">
        <v>282</v>
      </c>
      <c r="B1135" s="22">
        <v>340521100</v>
      </c>
    </row>
    <row r="1136" spans="1:2" x14ac:dyDescent="0.3">
      <c r="A1136" t="s">
        <v>799</v>
      </c>
      <c r="B1136" s="22">
        <v>504028100</v>
      </c>
    </row>
    <row r="1137" spans="1:2" x14ac:dyDescent="0.3">
      <c r="A1137" t="s">
        <v>531</v>
      </c>
      <c r="B1137" s="22">
        <v>9471408</v>
      </c>
    </row>
    <row r="1138" spans="1:2" x14ac:dyDescent="0.3">
      <c r="A1138" t="s">
        <v>4820</v>
      </c>
      <c r="B1138" s="22">
        <v>317350200</v>
      </c>
    </row>
    <row r="1139" spans="1:2" x14ac:dyDescent="0.3">
      <c r="A1139" t="s">
        <v>2316</v>
      </c>
      <c r="B1139" s="22">
        <v>15251610</v>
      </c>
    </row>
    <row r="1140" spans="1:2" x14ac:dyDescent="0.3">
      <c r="A1140" t="s">
        <v>4849</v>
      </c>
      <c r="B1140" s="22">
        <v>1465370</v>
      </c>
    </row>
    <row r="1141" spans="1:2" x14ac:dyDescent="0.3">
      <c r="A1141" t="s">
        <v>1999</v>
      </c>
      <c r="B1141" s="22">
        <v>4680799</v>
      </c>
    </row>
    <row r="1142" spans="1:2" x14ac:dyDescent="0.3">
      <c r="A1142" t="s">
        <v>123</v>
      </c>
      <c r="B1142" s="22">
        <v>94012970</v>
      </c>
    </row>
    <row r="1143" spans="1:2" x14ac:dyDescent="0.3">
      <c r="A1143" t="s">
        <v>562</v>
      </c>
      <c r="B1143" s="22">
        <v>164557970</v>
      </c>
    </row>
    <row r="1144" spans="1:2" x14ac:dyDescent="0.3">
      <c r="A1144" t="s">
        <v>721</v>
      </c>
      <c r="B1144" s="22">
        <v>225696970</v>
      </c>
    </row>
    <row r="1145" spans="1:2" x14ac:dyDescent="0.3">
      <c r="A1145" t="s">
        <v>390</v>
      </c>
      <c r="B1145" s="22">
        <v>192775970</v>
      </c>
    </row>
    <row r="1146" spans="1:2" x14ac:dyDescent="0.3">
      <c r="A1146" t="s">
        <v>2558</v>
      </c>
      <c r="B1146" s="22">
        <v>14064483</v>
      </c>
    </row>
    <row r="1147" spans="1:2" x14ac:dyDescent="0.3">
      <c r="A1147" t="s">
        <v>517</v>
      </c>
      <c r="B1147" s="22">
        <v>118668</v>
      </c>
    </row>
    <row r="1148" spans="1:2" x14ac:dyDescent="0.3">
      <c r="A1148" t="s">
        <v>1129</v>
      </c>
      <c r="B1148" s="22">
        <v>57978430</v>
      </c>
    </row>
    <row r="1149" spans="1:2" x14ac:dyDescent="0.3">
      <c r="A1149" t="s">
        <v>1701</v>
      </c>
      <c r="B1149" s="22">
        <v>22551321</v>
      </c>
    </row>
    <row r="1150" spans="1:2" x14ac:dyDescent="0.3">
      <c r="A1150" t="s">
        <v>1729</v>
      </c>
      <c r="B1150" s="22">
        <v>17767971</v>
      </c>
    </row>
    <row r="1151" spans="1:2" x14ac:dyDescent="0.3">
      <c r="A1151" t="s">
        <v>3996</v>
      </c>
      <c r="B1151" s="22">
        <v>754171</v>
      </c>
    </row>
    <row r="1152" spans="1:2" x14ac:dyDescent="0.3">
      <c r="A1152" t="s">
        <v>3589</v>
      </c>
      <c r="B1152" s="22">
        <v>15341500</v>
      </c>
    </row>
    <row r="1153" spans="1:2" x14ac:dyDescent="0.3">
      <c r="A1153" t="s">
        <v>3177</v>
      </c>
      <c r="B1153" s="22">
        <v>8032687</v>
      </c>
    </row>
    <row r="1154" spans="1:2" x14ac:dyDescent="0.3">
      <c r="A1154" t="s">
        <v>2153</v>
      </c>
      <c r="B1154" s="22">
        <v>956603</v>
      </c>
    </row>
    <row r="1155" spans="1:2" x14ac:dyDescent="0.3">
      <c r="A1155" t="s">
        <v>2032</v>
      </c>
      <c r="B1155" s="22">
        <v>464535</v>
      </c>
    </row>
    <row r="1156" spans="1:2" x14ac:dyDescent="0.3">
      <c r="A1156" t="s">
        <v>1171</v>
      </c>
      <c r="B1156" s="22">
        <v>85509450</v>
      </c>
    </row>
    <row r="1157" spans="1:2" x14ac:dyDescent="0.3">
      <c r="A1157" t="s">
        <v>3378</v>
      </c>
      <c r="B1157" s="22">
        <v>1004330</v>
      </c>
    </row>
    <row r="1158" spans="1:2" x14ac:dyDescent="0.3">
      <c r="A1158" t="s">
        <v>4779</v>
      </c>
      <c r="B1158" s="22">
        <v>1699830</v>
      </c>
    </row>
    <row r="1159" spans="1:2" x14ac:dyDescent="0.3">
      <c r="A1159" t="s">
        <v>4072</v>
      </c>
      <c r="B1159" s="22">
        <v>621689</v>
      </c>
    </row>
    <row r="1160" spans="1:2" x14ac:dyDescent="0.3">
      <c r="A1160" t="s">
        <v>2640</v>
      </c>
      <c r="B1160" s="22">
        <v>56909600</v>
      </c>
    </row>
    <row r="1161" spans="1:2" x14ac:dyDescent="0.3">
      <c r="A1161" t="s">
        <v>4610</v>
      </c>
      <c r="B1161" s="22">
        <v>873918</v>
      </c>
    </row>
    <row r="1162" spans="1:2" x14ac:dyDescent="0.3">
      <c r="A1162" t="s">
        <v>1890</v>
      </c>
      <c r="B1162" s="22">
        <v>2384807</v>
      </c>
    </row>
    <row r="1163" spans="1:2" x14ac:dyDescent="0.3">
      <c r="A1163" t="s">
        <v>357</v>
      </c>
      <c r="B1163" s="22">
        <v>534928</v>
      </c>
    </row>
    <row r="1164" spans="1:2" x14ac:dyDescent="0.3">
      <c r="A1164" t="s">
        <v>3844</v>
      </c>
      <c r="B1164" s="22">
        <v>154581</v>
      </c>
    </row>
    <row r="1165" spans="1:2" x14ac:dyDescent="0.3">
      <c r="A1165" t="s">
        <v>2777</v>
      </c>
      <c r="B1165" s="22">
        <v>1526472</v>
      </c>
    </row>
    <row r="1166" spans="1:2" x14ac:dyDescent="0.3">
      <c r="A1166" t="s">
        <v>3606</v>
      </c>
      <c r="B1166" s="22">
        <v>19344470</v>
      </c>
    </row>
    <row r="1167" spans="1:2" x14ac:dyDescent="0.3">
      <c r="A1167" t="s">
        <v>1994</v>
      </c>
      <c r="B1167" s="22">
        <v>71592771</v>
      </c>
    </row>
    <row r="1168" spans="1:2" x14ac:dyDescent="0.3">
      <c r="A1168" t="s">
        <v>2230</v>
      </c>
      <c r="B1168" s="22">
        <v>52262496</v>
      </c>
    </row>
    <row r="1169" spans="1:2" x14ac:dyDescent="0.3">
      <c r="A1169" t="s">
        <v>2726</v>
      </c>
      <c r="B1169" s="22">
        <v>19858014</v>
      </c>
    </row>
    <row r="1170" spans="1:2" x14ac:dyDescent="0.3">
      <c r="A1170" t="s">
        <v>1350</v>
      </c>
      <c r="B1170" s="22">
        <v>505017585</v>
      </c>
    </row>
    <row r="1171" spans="1:2" x14ac:dyDescent="0.3">
      <c r="A1171" t="s">
        <v>1354</v>
      </c>
      <c r="B1171" s="22">
        <v>505017585</v>
      </c>
    </row>
    <row r="1172" spans="1:2" x14ac:dyDescent="0.3">
      <c r="A1172" t="s">
        <v>1559</v>
      </c>
      <c r="B1172" s="22">
        <v>592092585</v>
      </c>
    </row>
    <row r="1173" spans="1:2" x14ac:dyDescent="0.3">
      <c r="A1173" t="s">
        <v>1903</v>
      </c>
      <c r="B1173" s="22">
        <v>51896</v>
      </c>
    </row>
    <row r="1174" spans="1:2" x14ac:dyDescent="0.3">
      <c r="A1174" t="s">
        <v>4160</v>
      </c>
      <c r="B1174" s="22">
        <v>1910454</v>
      </c>
    </row>
    <row r="1175" spans="1:2" x14ac:dyDescent="0.3">
      <c r="A1175" t="s">
        <v>5446</v>
      </c>
      <c r="B1175" s="22">
        <v>1998</v>
      </c>
    </row>
    <row r="1176" spans="1:2" x14ac:dyDescent="0.3">
      <c r="A1176" t="s">
        <v>189</v>
      </c>
      <c r="B1176" s="22">
        <v>335700702</v>
      </c>
    </row>
    <row r="1177" spans="1:2" x14ac:dyDescent="0.3">
      <c r="A1177" t="s">
        <v>746</v>
      </c>
      <c r="B1177" s="22">
        <v>1866222</v>
      </c>
    </row>
    <row r="1178" spans="1:2" x14ac:dyDescent="0.3">
      <c r="A1178" t="s">
        <v>1744</v>
      </c>
      <c r="B1178" s="22">
        <v>417558240</v>
      </c>
    </row>
    <row r="1179" spans="1:2" x14ac:dyDescent="0.3">
      <c r="A1179" t="s">
        <v>1467</v>
      </c>
      <c r="B1179" s="22">
        <v>583422679</v>
      </c>
    </row>
    <row r="1180" spans="1:2" x14ac:dyDescent="0.3">
      <c r="A1180" t="s">
        <v>739</v>
      </c>
      <c r="B1180" s="22">
        <v>2804022</v>
      </c>
    </row>
    <row r="1181" spans="1:2" x14ac:dyDescent="0.3">
      <c r="A1181" t="s">
        <v>2052</v>
      </c>
      <c r="B1181" s="22">
        <v>308880839</v>
      </c>
    </row>
    <row r="1182" spans="1:2" x14ac:dyDescent="0.3">
      <c r="A1182" t="s">
        <v>687</v>
      </c>
      <c r="B1182" s="22">
        <v>22743</v>
      </c>
    </row>
    <row r="1183" spans="1:2" x14ac:dyDescent="0.3">
      <c r="A1183" t="s">
        <v>1332</v>
      </c>
      <c r="B1183" s="22">
        <v>553994595</v>
      </c>
    </row>
    <row r="1184" spans="1:2" x14ac:dyDescent="0.3">
      <c r="A1184" t="s">
        <v>1843</v>
      </c>
      <c r="B1184" s="22">
        <v>277012296</v>
      </c>
    </row>
    <row r="1185" spans="1:2" x14ac:dyDescent="0.3">
      <c r="A1185" t="s">
        <v>1496</v>
      </c>
      <c r="B1185" s="22">
        <v>276932304</v>
      </c>
    </row>
    <row r="1186" spans="1:2" x14ac:dyDescent="0.3">
      <c r="A1186" t="s">
        <v>5196</v>
      </c>
      <c r="B1186" s="22">
        <v>126445</v>
      </c>
    </row>
    <row r="1187" spans="1:2" x14ac:dyDescent="0.3">
      <c r="A1187" t="s">
        <v>3970</v>
      </c>
      <c r="B1187" s="22">
        <v>75354876</v>
      </c>
    </row>
    <row r="1188" spans="1:2" x14ac:dyDescent="0.3">
      <c r="A1188" t="s">
        <v>1141</v>
      </c>
      <c r="B1188" s="22">
        <v>110066240</v>
      </c>
    </row>
    <row r="1189" spans="1:2" x14ac:dyDescent="0.3">
      <c r="A1189" t="s">
        <v>582</v>
      </c>
      <c r="B1189" s="22">
        <v>68786240</v>
      </c>
    </row>
    <row r="1190" spans="1:2" x14ac:dyDescent="0.3">
      <c r="A1190" t="s">
        <v>785</v>
      </c>
      <c r="B1190" s="22">
        <v>6646500</v>
      </c>
    </row>
    <row r="1191" spans="1:2" x14ac:dyDescent="0.3">
      <c r="A1191" t="s">
        <v>894</v>
      </c>
      <c r="B1191" s="22">
        <v>1868900</v>
      </c>
    </row>
    <row r="1192" spans="1:2" x14ac:dyDescent="0.3">
      <c r="A1192" t="s">
        <v>268</v>
      </c>
      <c r="B1192" s="22">
        <v>1966688</v>
      </c>
    </row>
    <row r="1193" spans="1:2" x14ac:dyDescent="0.3">
      <c r="A1193" t="s">
        <v>1767</v>
      </c>
      <c r="B1193" s="22">
        <v>370442002</v>
      </c>
    </row>
    <row r="1194" spans="1:2" x14ac:dyDescent="0.3">
      <c r="A1194" t="s">
        <v>1571</v>
      </c>
      <c r="B1194" s="22">
        <v>284951002</v>
      </c>
    </row>
    <row r="1195" spans="1:2" x14ac:dyDescent="0.3">
      <c r="A1195" t="s">
        <v>1438</v>
      </c>
      <c r="B1195" s="22">
        <v>341945002</v>
      </c>
    </row>
    <row r="1196" spans="1:2" x14ac:dyDescent="0.3">
      <c r="A1196" t="s">
        <v>1664</v>
      </c>
      <c r="B1196" s="22">
        <v>341945002</v>
      </c>
    </row>
    <row r="1197" spans="1:2" x14ac:dyDescent="0.3">
      <c r="A1197" t="s">
        <v>1538</v>
      </c>
      <c r="B1197" s="22">
        <v>370442002</v>
      </c>
    </row>
    <row r="1198" spans="1:2" x14ac:dyDescent="0.3">
      <c r="A1198" t="s">
        <v>2076</v>
      </c>
      <c r="B1198" s="22">
        <v>370442002</v>
      </c>
    </row>
    <row r="1199" spans="1:2" x14ac:dyDescent="0.3">
      <c r="A1199" t="s">
        <v>1598</v>
      </c>
      <c r="B1199" s="22">
        <v>284951002</v>
      </c>
    </row>
    <row r="1200" spans="1:2" x14ac:dyDescent="0.3">
      <c r="A1200" t="s">
        <v>1610</v>
      </c>
      <c r="B1200" s="22">
        <v>370442002</v>
      </c>
    </row>
    <row r="1201" spans="1:2" x14ac:dyDescent="0.3">
      <c r="A1201" t="s">
        <v>515</v>
      </c>
      <c r="B1201" s="22">
        <v>1311687</v>
      </c>
    </row>
    <row r="1202" spans="1:2" x14ac:dyDescent="0.3">
      <c r="A1202" t="s">
        <v>170</v>
      </c>
      <c r="B1202" s="22">
        <v>2147850</v>
      </c>
    </row>
    <row r="1203" spans="1:2" x14ac:dyDescent="0.3">
      <c r="A1203" t="s">
        <v>586</v>
      </c>
      <c r="B1203" s="22">
        <v>1000825</v>
      </c>
    </row>
    <row r="1204" spans="1:2" x14ac:dyDescent="0.3">
      <c r="A1204" t="s">
        <v>4038</v>
      </c>
      <c r="B1204" s="22">
        <v>238522</v>
      </c>
    </row>
    <row r="1205" spans="1:2" x14ac:dyDescent="0.3">
      <c r="A1205" t="s">
        <v>4239</v>
      </c>
      <c r="B1205" s="22">
        <v>7663</v>
      </c>
    </row>
    <row r="1206" spans="1:2" x14ac:dyDescent="0.3">
      <c r="A1206" t="s">
        <v>4476</v>
      </c>
      <c r="B1206" s="22">
        <v>1673</v>
      </c>
    </row>
    <row r="1207" spans="1:2" x14ac:dyDescent="0.3">
      <c r="A1207" t="s">
        <v>1016</v>
      </c>
      <c r="B1207" s="22">
        <v>860000</v>
      </c>
    </row>
    <row r="1208" spans="1:2" x14ac:dyDescent="0.3">
      <c r="A1208" t="s">
        <v>1147</v>
      </c>
      <c r="B1208" s="22">
        <v>860000</v>
      </c>
    </row>
    <row r="1209" spans="1:2" x14ac:dyDescent="0.3">
      <c r="A1209" t="s">
        <v>4791</v>
      </c>
      <c r="B1209" s="22">
        <v>79474236</v>
      </c>
    </row>
    <row r="1210" spans="1:2" x14ac:dyDescent="0.3">
      <c r="A1210" t="s">
        <v>1799</v>
      </c>
      <c r="B1210" s="22">
        <v>26485585</v>
      </c>
    </row>
    <row r="1211" spans="1:2" x14ac:dyDescent="0.3">
      <c r="A1211" t="s">
        <v>1718</v>
      </c>
      <c r="B1211" s="22">
        <v>26485585</v>
      </c>
    </row>
    <row r="1212" spans="1:2" x14ac:dyDescent="0.3">
      <c r="A1212" t="s">
        <v>1839</v>
      </c>
      <c r="B1212" s="22">
        <v>26485585</v>
      </c>
    </row>
    <row r="1213" spans="1:2" x14ac:dyDescent="0.3">
      <c r="A1213" t="s">
        <v>1936</v>
      </c>
      <c r="B1213" s="22">
        <v>474810</v>
      </c>
    </row>
    <row r="1214" spans="1:2" x14ac:dyDescent="0.3">
      <c r="A1214" t="s">
        <v>1757</v>
      </c>
      <c r="B1214" s="22">
        <v>42454355</v>
      </c>
    </row>
    <row r="1215" spans="1:2" x14ac:dyDescent="0.3">
      <c r="A1215" t="s">
        <v>5237</v>
      </c>
      <c r="B1215" s="22">
        <v>80699</v>
      </c>
    </row>
    <row r="1216" spans="1:2" x14ac:dyDescent="0.3">
      <c r="A1216" t="s">
        <v>1336</v>
      </c>
      <c r="B1216" s="22">
        <v>284955360</v>
      </c>
    </row>
    <row r="1217" spans="1:2" x14ac:dyDescent="0.3">
      <c r="A1217" t="s">
        <v>1699</v>
      </c>
      <c r="B1217" s="22">
        <v>142485670</v>
      </c>
    </row>
    <row r="1218" spans="1:2" x14ac:dyDescent="0.3">
      <c r="A1218" t="s">
        <v>1604</v>
      </c>
      <c r="B1218" s="22">
        <v>142469690</v>
      </c>
    </row>
    <row r="1219" spans="1:2" x14ac:dyDescent="0.3">
      <c r="A1219" t="s">
        <v>1515</v>
      </c>
      <c r="B1219" s="22">
        <v>142469690</v>
      </c>
    </row>
    <row r="1220" spans="1:2" x14ac:dyDescent="0.3">
      <c r="A1220" t="s">
        <v>985</v>
      </c>
      <c r="B1220" s="22">
        <v>265958</v>
      </c>
    </row>
    <row r="1221" spans="1:2" x14ac:dyDescent="0.3">
      <c r="A1221" t="s">
        <v>1860</v>
      </c>
      <c r="B1221" s="22">
        <v>4967172</v>
      </c>
    </row>
    <row r="1222" spans="1:2" x14ac:dyDescent="0.3">
      <c r="A1222" t="s">
        <v>3351</v>
      </c>
      <c r="B1222" s="22">
        <v>4565716</v>
      </c>
    </row>
    <row r="1223" spans="1:2" x14ac:dyDescent="0.3">
      <c r="A1223" t="s">
        <v>4111</v>
      </c>
      <c r="B1223" s="22">
        <v>1278900</v>
      </c>
    </row>
    <row r="1224" spans="1:2" x14ac:dyDescent="0.3">
      <c r="A1224" t="s">
        <v>1365</v>
      </c>
      <c r="B1224" s="22">
        <v>106868622</v>
      </c>
    </row>
    <row r="1225" spans="1:2" x14ac:dyDescent="0.3">
      <c r="A1225" t="s">
        <v>4893</v>
      </c>
      <c r="B1225" s="22">
        <v>4859250</v>
      </c>
    </row>
    <row r="1226" spans="1:2" x14ac:dyDescent="0.3">
      <c r="A1226" t="s">
        <v>1917</v>
      </c>
      <c r="B1226" s="22">
        <v>153746925</v>
      </c>
    </row>
    <row r="1227" spans="1:2" x14ac:dyDescent="0.3">
      <c r="A1227" t="s">
        <v>2020</v>
      </c>
      <c r="B1227" s="22">
        <v>427686</v>
      </c>
    </row>
    <row r="1228" spans="1:2" x14ac:dyDescent="0.3">
      <c r="A1228" t="s">
        <v>326</v>
      </c>
      <c r="B1228" s="22">
        <v>251580</v>
      </c>
    </row>
    <row r="1229" spans="1:2" x14ac:dyDescent="0.3">
      <c r="A1229" t="s">
        <v>3647</v>
      </c>
      <c r="B1229" s="22">
        <v>4059969</v>
      </c>
    </row>
    <row r="1230" spans="1:2" x14ac:dyDescent="0.3">
      <c r="A1230" t="s">
        <v>1214</v>
      </c>
      <c r="B1230" s="22">
        <v>86913</v>
      </c>
    </row>
    <row r="1231" spans="1:2" x14ac:dyDescent="0.3">
      <c r="A1231" t="s">
        <v>1079</v>
      </c>
      <c r="B1231" s="22">
        <v>84915</v>
      </c>
    </row>
    <row r="1232" spans="1:2" x14ac:dyDescent="0.3">
      <c r="A1232" t="s">
        <v>810</v>
      </c>
      <c r="B1232" s="22">
        <v>33489</v>
      </c>
    </row>
    <row r="1233" spans="1:2" x14ac:dyDescent="0.3">
      <c r="A1233" t="s">
        <v>975</v>
      </c>
      <c r="B1233" s="22">
        <v>33489</v>
      </c>
    </row>
    <row r="1234" spans="1:2" x14ac:dyDescent="0.3">
      <c r="A1234" t="s">
        <v>4660</v>
      </c>
      <c r="B1234" s="22">
        <v>188937</v>
      </c>
    </row>
    <row r="1235" spans="1:2" x14ac:dyDescent="0.3">
      <c r="A1235" t="s">
        <v>1829</v>
      </c>
      <c r="B1235" s="22">
        <v>42880852</v>
      </c>
    </row>
    <row r="1236" spans="1:2" x14ac:dyDescent="0.3">
      <c r="A1236" t="s">
        <v>88</v>
      </c>
      <c r="B1236" s="22">
        <v>820967160</v>
      </c>
    </row>
    <row r="1237" spans="1:2" x14ac:dyDescent="0.3">
      <c r="A1237" t="s">
        <v>817</v>
      </c>
      <c r="B1237" s="22">
        <v>1182207160</v>
      </c>
    </row>
    <row r="1238" spans="1:2" x14ac:dyDescent="0.3">
      <c r="A1238" t="s">
        <v>455</v>
      </c>
      <c r="B1238" s="22">
        <v>985167160</v>
      </c>
    </row>
    <row r="1239" spans="1:2" x14ac:dyDescent="0.3">
      <c r="A1239" t="s">
        <v>2112</v>
      </c>
      <c r="B1239" s="22">
        <v>482310</v>
      </c>
    </row>
    <row r="1240" spans="1:2" x14ac:dyDescent="0.3">
      <c r="A1240" t="s">
        <v>1150</v>
      </c>
      <c r="B1240" s="22">
        <v>35035000</v>
      </c>
    </row>
    <row r="1241" spans="1:2" x14ac:dyDescent="0.3">
      <c r="A1241" t="s">
        <v>1945</v>
      </c>
      <c r="B1241" s="22">
        <v>8695659</v>
      </c>
    </row>
    <row r="1242" spans="1:2" x14ac:dyDescent="0.3">
      <c r="A1242" t="s">
        <v>4865</v>
      </c>
      <c r="B1242" s="22">
        <v>10694650</v>
      </c>
    </row>
    <row r="1243" spans="1:2" x14ac:dyDescent="0.3">
      <c r="A1243" t="s">
        <v>5024</v>
      </c>
      <c r="B1243" s="22">
        <v>7200</v>
      </c>
    </row>
    <row r="1244" spans="1:2" x14ac:dyDescent="0.3">
      <c r="A1244" t="s">
        <v>4537</v>
      </c>
      <c r="B1244" s="22">
        <v>63625</v>
      </c>
    </row>
    <row r="1245" spans="1:2" x14ac:dyDescent="0.3">
      <c r="A1245" t="s">
        <v>1981</v>
      </c>
      <c r="B1245" s="22">
        <v>2382819</v>
      </c>
    </row>
    <row r="1246" spans="1:2" x14ac:dyDescent="0.3">
      <c r="A1246" t="s">
        <v>4443</v>
      </c>
      <c r="B1246" s="22">
        <v>487500</v>
      </c>
    </row>
    <row r="1247" spans="1:2" x14ac:dyDescent="0.3">
      <c r="A1247" t="s">
        <v>4873</v>
      </c>
      <c r="B1247" s="22">
        <v>100100</v>
      </c>
    </row>
    <row r="1248" spans="1:2" x14ac:dyDescent="0.3">
      <c r="A1248" t="s">
        <v>321</v>
      </c>
      <c r="B1248" s="22">
        <v>267902</v>
      </c>
    </row>
    <row r="1249" spans="1:2" x14ac:dyDescent="0.3">
      <c r="A1249" t="s">
        <v>5418</v>
      </c>
      <c r="B1249" s="22">
        <v>221778</v>
      </c>
    </row>
    <row r="1250" spans="1:2" x14ac:dyDescent="0.3">
      <c r="A1250" t="s">
        <v>1872</v>
      </c>
      <c r="B1250" s="22">
        <v>714604</v>
      </c>
    </row>
    <row r="1251" spans="1:2" x14ac:dyDescent="0.3">
      <c r="A1251" t="s">
        <v>1238</v>
      </c>
      <c r="B1251" s="22">
        <v>853807160</v>
      </c>
    </row>
    <row r="1252" spans="1:2" x14ac:dyDescent="0.3">
      <c r="A1252" t="s">
        <v>767</v>
      </c>
      <c r="B1252" s="22">
        <v>27090448</v>
      </c>
    </row>
    <row r="1253" spans="1:2" x14ac:dyDescent="0.3">
      <c r="A1253" t="s">
        <v>780</v>
      </c>
      <c r="B1253" s="22">
        <v>27090448</v>
      </c>
    </row>
    <row r="1254" spans="1:2" x14ac:dyDescent="0.3">
      <c r="A1254" t="s">
        <v>885</v>
      </c>
      <c r="B1254" s="22">
        <v>17157417</v>
      </c>
    </row>
    <row r="1255" spans="1:2" x14ac:dyDescent="0.3">
      <c r="A1255" t="s">
        <v>1311</v>
      </c>
      <c r="B1255" s="22">
        <v>752199</v>
      </c>
    </row>
    <row r="1256" spans="1:2" x14ac:dyDescent="0.3">
      <c r="A1256" t="s">
        <v>3770</v>
      </c>
      <c r="B1256" s="22">
        <v>1081200</v>
      </c>
    </row>
    <row r="1257" spans="1:2" x14ac:dyDescent="0.3">
      <c r="A1257" t="s">
        <v>1226</v>
      </c>
      <c r="B1257" s="22">
        <v>111512</v>
      </c>
    </row>
    <row r="1258" spans="1:2" x14ac:dyDescent="0.3">
      <c r="A1258" t="s">
        <v>4877</v>
      </c>
      <c r="B1258" s="22">
        <v>226773</v>
      </c>
    </row>
    <row r="1259" spans="1:2" x14ac:dyDescent="0.3">
      <c r="A1259" t="s">
        <v>1876</v>
      </c>
      <c r="B1259" s="22">
        <v>972551</v>
      </c>
    </row>
    <row r="1260" spans="1:2" x14ac:dyDescent="0.3">
      <c r="A1260" t="s">
        <v>4702</v>
      </c>
      <c r="B1260" s="22">
        <v>1322559</v>
      </c>
    </row>
    <row r="1261" spans="1:2" x14ac:dyDescent="0.3">
      <c r="A1261" t="s">
        <v>1137</v>
      </c>
      <c r="B1261" s="22">
        <v>499500</v>
      </c>
    </row>
    <row r="1262" spans="1:2" x14ac:dyDescent="0.3">
      <c r="A1262" t="s">
        <v>5390</v>
      </c>
      <c r="B1262" s="22">
        <v>169388</v>
      </c>
    </row>
    <row r="1263" spans="1:2" x14ac:dyDescent="0.3">
      <c r="A1263" t="s">
        <v>708</v>
      </c>
      <c r="B1263" s="22">
        <v>37036890</v>
      </c>
    </row>
    <row r="1264" spans="1:2" x14ac:dyDescent="0.3">
      <c r="A1264" t="s">
        <v>1097</v>
      </c>
      <c r="B1264" s="22">
        <v>80533890</v>
      </c>
    </row>
    <row r="1265" spans="1:2" x14ac:dyDescent="0.3">
      <c r="A1265" t="s">
        <v>2082</v>
      </c>
      <c r="B1265" s="22">
        <v>21360948</v>
      </c>
    </row>
    <row r="1266" spans="1:2" x14ac:dyDescent="0.3">
      <c r="A1266" t="s">
        <v>2040</v>
      </c>
      <c r="B1266" s="22">
        <v>1959510</v>
      </c>
    </row>
    <row r="1267" spans="1:2" x14ac:dyDescent="0.3">
      <c r="A1267" t="s">
        <v>4459</v>
      </c>
      <c r="B1267" s="22">
        <v>86971</v>
      </c>
    </row>
    <row r="1268" spans="1:2" x14ac:dyDescent="0.3">
      <c r="A1268" t="s">
        <v>5434</v>
      </c>
      <c r="B1268" s="22">
        <v>135600</v>
      </c>
    </row>
    <row r="1269" spans="1:2" x14ac:dyDescent="0.3">
      <c r="A1269" t="s">
        <v>2304</v>
      </c>
      <c r="B1269" s="22">
        <v>490509</v>
      </c>
    </row>
    <row r="1270" spans="1:2" x14ac:dyDescent="0.3">
      <c r="A1270" t="s">
        <v>4231</v>
      </c>
      <c r="B1270" s="22">
        <v>6091200</v>
      </c>
    </row>
    <row r="1271" spans="1:2" x14ac:dyDescent="0.3">
      <c r="A1271" t="s">
        <v>4925</v>
      </c>
      <c r="B1271" s="22">
        <v>164803</v>
      </c>
    </row>
    <row r="1272" spans="1:2" x14ac:dyDescent="0.3">
      <c r="A1272" t="s">
        <v>476</v>
      </c>
      <c r="B1272" s="22">
        <v>233155000</v>
      </c>
    </row>
    <row r="1273" spans="1:2" x14ac:dyDescent="0.3">
      <c r="A1273" t="s">
        <v>307</v>
      </c>
      <c r="B1273" s="22">
        <v>6850430</v>
      </c>
    </row>
    <row r="1274" spans="1:2" x14ac:dyDescent="0.3">
      <c r="A1274" t="s">
        <v>640</v>
      </c>
      <c r="B1274" s="22">
        <v>13715000</v>
      </c>
    </row>
    <row r="1275" spans="1:2" x14ac:dyDescent="0.3">
      <c r="A1275" t="s">
        <v>1791</v>
      </c>
      <c r="B1275" s="22">
        <v>34877820</v>
      </c>
    </row>
    <row r="1276" spans="1:2" x14ac:dyDescent="0.3">
      <c r="A1276" t="s">
        <v>1878</v>
      </c>
      <c r="B1276" s="22">
        <v>34877820</v>
      </c>
    </row>
    <row r="1277" spans="1:2" x14ac:dyDescent="0.3">
      <c r="A1277" t="s">
        <v>5406</v>
      </c>
      <c r="B1277" s="22">
        <v>111141</v>
      </c>
    </row>
    <row r="1278" spans="1:2" x14ac:dyDescent="0.3">
      <c r="A1278" t="s">
        <v>1175</v>
      </c>
      <c r="B1278" s="22">
        <v>93953</v>
      </c>
    </row>
    <row r="1279" spans="1:2" x14ac:dyDescent="0.3">
      <c r="A1279" t="s">
        <v>2606</v>
      </c>
      <c r="B1279" s="22">
        <v>400599</v>
      </c>
    </row>
    <row r="1280" spans="1:2" x14ac:dyDescent="0.3">
      <c r="A1280" t="s">
        <v>1358</v>
      </c>
      <c r="B1280" s="22">
        <v>70255193</v>
      </c>
    </row>
    <row r="1281" spans="1:2" x14ac:dyDescent="0.3">
      <c r="A1281" t="s">
        <v>1345</v>
      </c>
      <c r="B1281" s="22">
        <v>70255193</v>
      </c>
    </row>
    <row r="1282" spans="1:2" x14ac:dyDescent="0.3">
      <c r="A1282" t="s">
        <v>1356</v>
      </c>
      <c r="B1282" s="22">
        <v>70255193</v>
      </c>
    </row>
    <row r="1283" spans="1:2" x14ac:dyDescent="0.3">
      <c r="A1283" t="s">
        <v>1961</v>
      </c>
      <c r="B1283" s="22">
        <v>173913</v>
      </c>
    </row>
    <row r="1284" spans="1:2" x14ac:dyDescent="0.3">
      <c r="A1284" t="s">
        <v>2005</v>
      </c>
      <c r="B1284" s="22">
        <v>304695</v>
      </c>
    </row>
    <row r="1285" spans="1:2" x14ac:dyDescent="0.3">
      <c r="A1285" t="s">
        <v>5225</v>
      </c>
      <c r="B1285" s="22">
        <v>2672703</v>
      </c>
    </row>
    <row r="1286" spans="1:2" x14ac:dyDescent="0.3">
      <c r="A1286" t="s">
        <v>1046</v>
      </c>
      <c r="B1286" s="22">
        <v>304895000</v>
      </c>
    </row>
    <row r="1287" spans="1:2" x14ac:dyDescent="0.3">
      <c r="A1287" t="s">
        <v>1077</v>
      </c>
      <c r="B1287" s="22">
        <v>117502980</v>
      </c>
    </row>
    <row r="1288" spans="1:2" x14ac:dyDescent="0.3">
      <c r="A1288" t="s">
        <v>4626</v>
      </c>
      <c r="B1288" s="22">
        <v>6867180</v>
      </c>
    </row>
    <row r="1289" spans="1:2" x14ac:dyDescent="0.3">
      <c r="A1289" t="s">
        <v>830</v>
      </c>
      <c r="B1289" s="22">
        <v>1220593</v>
      </c>
    </row>
    <row r="1290" spans="1:2" x14ac:dyDescent="0.3">
      <c r="A1290" t="s">
        <v>3173</v>
      </c>
      <c r="B1290" s="22">
        <v>563766</v>
      </c>
    </row>
    <row r="1291" spans="1:2" x14ac:dyDescent="0.3">
      <c r="A1291" t="s">
        <v>4799</v>
      </c>
      <c r="B1291" s="22">
        <v>1599530</v>
      </c>
    </row>
    <row r="1292" spans="1:2" x14ac:dyDescent="0.3">
      <c r="A1292" t="s">
        <v>362</v>
      </c>
      <c r="B1292" s="22">
        <v>127968</v>
      </c>
    </row>
    <row r="1293" spans="1:2" x14ac:dyDescent="0.3">
      <c r="A1293" t="s">
        <v>1817</v>
      </c>
      <c r="B1293" s="22">
        <v>757266902</v>
      </c>
    </row>
    <row r="1294" spans="1:2" x14ac:dyDescent="0.3">
      <c r="A1294" t="s">
        <v>1856</v>
      </c>
      <c r="B1294" s="22">
        <v>5305242</v>
      </c>
    </row>
    <row r="1295" spans="1:2" x14ac:dyDescent="0.3">
      <c r="A1295" t="s">
        <v>4219</v>
      </c>
      <c r="B1295" s="22">
        <v>368150</v>
      </c>
    </row>
    <row r="1296" spans="1:2" x14ac:dyDescent="0.3">
      <c r="A1296" t="s">
        <v>1360</v>
      </c>
      <c r="B1296" s="22">
        <v>134521000</v>
      </c>
    </row>
    <row r="1297" spans="1:2" x14ac:dyDescent="0.3">
      <c r="A1297" t="s">
        <v>3073</v>
      </c>
      <c r="B1297" s="22">
        <v>361638</v>
      </c>
    </row>
    <row r="1298" spans="1:2" x14ac:dyDescent="0.3">
      <c r="A1298" t="s">
        <v>1404</v>
      </c>
      <c r="B1298" s="22">
        <v>121066200</v>
      </c>
    </row>
    <row r="1299" spans="1:2" x14ac:dyDescent="0.3">
      <c r="A1299" t="s">
        <v>1841</v>
      </c>
      <c r="B1299" s="22">
        <v>235410000</v>
      </c>
    </row>
    <row r="1300" spans="1:2" x14ac:dyDescent="0.3">
      <c r="A1300" t="s">
        <v>5315</v>
      </c>
      <c r="B1300" s="22">
        <v>397670</v>
      </c>
    </row>
    <row r="1301" spans="1:2" x14ac:dyDescent="0.3">
      <c r="A1301" t="s">
        <v>1460</v>
      </c>
      <c r="B1301" s="22">
        <v>278726063</v>
      </c>
    </row>
    <row r="1302" spans="1:2" x14ac:dyDescent="0.3">
      <c r="A1302" t="s">
        <v>1442</v>
      </c>
      <c r="B1302" s="22">
        <v>278726063</v>
      </c>
    </row>
    <row r="1303" spans="1:2" x14ac:dyDescent="0.3">
      <c r="A1303" t="s">
        <v>1480</v>
      </c>
      <c r="B1303" s="22">
        <v>278726063</v>
      </c>
    </row>
    <row r="1304" spans="1:2" x14ac:dyDescent="0.3">
      <c r="A1304" t="s">
        <v>1453</v>
      </c>
      <c r="B1304" s="22">
        <v>278726063</v>
      </c>
    </row>
    <row r="1305" spans="1:2" x14ac:dyDescent="0.3">
      <c r="A1305" t="s">
        <v>1327</v>
      </c>
      <c r="B1305" s="22">
        <v>278726063</v>
      </c>
    </row>
    <row r="1306" spans="1:2" x14ac:dyDescent="0.3">
      <c r="A1306" t="s">
        <v>4561</v>
      </c>
      <c r="B1306" s="22">
        <v>19487</v>
      </c>
    </row>
    <row r="1307" spans="1:2" x14ac:dyDescent="0.3">
      <c r="A1307" t="s">
        <v>255</v>
      </c>
      <c r="B1307" s="22">
        <v>219172</v>
      </c>
    </row>
    <row r="1308" spans="1:2" x14ac:dyDescent="0.3">
      <c r="A1308" t="s">
        <v>3334</v>
      </c>
      <c r="B1308" s="22">
        <v>57350</v>
      </c>
    </row>
    <row r="1309" spans="1:2" x14ac:dyDescent="0.3">
      <c r="A1309" t="s">
        <v>3840</v>
      </c>
      <c r="B1309" s="22">
        <v>9600</v>
      </c>
    </row>
    <row r="1310" spans="1:2" x14ac:dyDescent="0.3">
      <c r="A1310" t="s">
        <v>1781</v>
      </c>
      <c r="B1310" s="22">
        <v>295963</v>
      </c>
    </row>
    <row r="1311" spans="1:2" x14ac:dyDescent="0.3">
      <c r="A1311" t="s">
        <v>5188</v>
      </c>
      <c r="B1311" s="22">
        <v>84435</v>
      </c>
    </row>
    <row r="1312" spans="1:2" x14ac:dyDescent="0.3">
      <c r="A1312" t="s">
        <v>3485</v>
      </c>
      <c r="B1312" s="22">
        <v>146175</v>
      </c>
    </row>
    <row r="1313" spans="1:2" x14ac:dyDescent="0.3">
      <c r="A1313" t="s">
        <v>3169</v>
      </c>
      <c r="B1313" s="22">
        <v>15654057</v>
      </c>
    </row>
    <row r="1314" spans="1:2" x14ac:dyDescent="0.3">
      <c r="A1314" t="s">
        <v>4829</v>
      </c>
      <c r="B1314" s="22">
        <v>14763</v>
      </c>
    </row>
    <row r="1315" spans="1:2" x14ac:dyDescent="0.3">
      <c r="A1315" t="s">
        <v>527</v>
      </c>
      <c r="B1315" s="22">
        <v>147963</v>
      </c>
    </row>
    <row r="1316" spans="1:2" x14ac:dyDescent="0.3">
      <c r="A1316" t="s">
        <v>5269</v>
      </c>
      <c r="B1316" s="22">
        <v>7174713</v>
      </c>
    </row>
    <row r="1317" spans="1:2" x14ac:dyDescent="0.3">
      <c r="A1317" t="s">
        <v>4751</v>
      </c>
      <c r="B1317" s="22">
        <v>3099876</v>
      </c>
    </row>
    <row r="1318" spans="1:2" x14ac:dyDescent="0.3">
      <c r="A1318" t="s">
        <v>5410</v>
      </c>
      <c r="B1318" s="22">
        <v>77961</v>
      </c>
    </row>
    <row r="1319" spans="1:2" x14ac:dyDescent="0.3">
      <c r="A1319" t="s">
        <v>3789</v>
      </c>
      <c r="B1319" s="22">
        <v>1349100</v>
      </c>
    </row>
    <row r="1320" spans="1:2" x14ac:dyDescent="0.3">
      <c r="A1320" t="s">
        <v>5299</v>
      </c>
      <c r="B1320" s="22">
        <v>606840</v>
      </c>
    </row>
    <row r="1321" spans="1:2" x14ac:dyDescent="0.3">
      <c r="A1321" t="s">
        <v>5144</v>
      </c>
      <c r="B1321" s="22">
        <v>3996</v>
      </c>
    </row>
    <row r="1322" spans="1:2" x14ac:dyDescent="0.3">
      <c r="A1322" t="s">
        <v>4493</v>
      </c>
      <c r="B1322" s="22">
        <v>70146</v>
      </c>
    </row>
    <row r="1323" spans="1:2" x14ac:dyDescent="0.3">
      <c r="A1323" t="s">
        <v>874</v>
      </c>
      <c r="B1323" s="22">
        <v>269730</v>
      </c>
    </row>
    <row r="1324" spans="1:2" x14ac:dyDescent="0.3">
      <c r="A1324" t="s">
        <v>4480</v>
      </c>
      <c r="B1324" s="22">
        <v>2764671</v>
      </c>
    </row>
    <row r="1325" spans="1:2" x14ac:dyDescent="0.3">
      <c r="A1325" t="s">
        <v>4694</v>
      </c>
      <c r="B1325" s="22">
        <v>3677700</v>
      </c>
    </row>
    <row r="1326" spans="1:2" x14ac:dyDescent="0.3">
      <c r="A1326" t="s">
        <v>4128</v>
      </c>
      <c r="B1326" s="22">
        <v>5988</v>
      </c>
    </row>
    <row r="1327" spans="1:2" x14ac:dyDescent="0.3">
      <c r="A1327" t="s">
        <v>1406</v>
      </c>
      <c r="B1327" s="22">
        <v>3407716</v>
      </c>
    </row>
    <row r="1328" spans="1:2" x14ac:dyDescent="0.3">
      <c r="A1328" t="s">
        <v>1383</v>
      </c>
      <c r="B1328" s="22">
        <v>3407716</v>
      </c>
    </row>
    <row r="1329" spans="1:2" x14ac:dyDescent="0.3">
      <c r="A1329" t="s">
        <v>1733</v>
      </c>
      <c r="B1329" s="22">
        <v>3833716</v>
      </c>
    </row>
    <row r="1330" spans="1:2" x14ac:dyDescent="0.3">
      <c r="A1330" t="s">
        <v>1969</v>
      </c>
      <c r="B1330" s="22">
        <v>37962</v>
      </c>
    </row>
    <row r="1331" spans="1:2" x14ac:dyDescent="0.3">
      <c r="A1331" t="s">
        <v>4210</v>
      </c>
      <c r="B1331" s="22">
        <v>17589</v>
      </c>
    </row>
    <row r="1332" spans="1:2" x14ac:dyDescent="0.3">
      <c r="A1332" t="s">
        <v>1852</v>
      </c>
      <c r="B1332" s="22">
        <v>2039760</v>
      </c>
    </row>
    <row r="1333" spans="1:2" x14ac:dyDescent="0.3">
      <c r="A1333" t="s">
        <v>394</v>
      </c>
      <c r="B1333" s="22">
        <v>253746</v>
      </c>
    </row>
    <row r="1334" spans="1:2" x14ac:dyDescent="0.3">
      <c r="A1334" t="s">
        <v>4763</v>
      </c>
      <c r="B1334" s="22">
        <v>23985</v>
      </c>
    </row>
    <row r="1335" spans="1:2" x14ac:dyDescent="0.3">
      <c r="A1335" t="s">
        <v>4055</v>
      </c>
      <c r="B1335" s="22">
        <v>9594</v>
      </c>
    </row>
    <row r="1336" spans="1:2" x14ac:dyDescent="0.3">
      <c r="A1336" t="s">
        <v>4451</v>
      </c>
      <c r="B1336" s="22">
        <v>78921</v>
      </c>
    </row>
    <row r="1337" spans="1:2" x14ac:dyDescent="0.3">
      <c r="A1337" t="s">
        <v>1196</v>
      </c>
      <c r="B1337" s="22">
        <v>202300</v>
      </c>
    </row>
    <row r="1338" spans="1:2" x14ac:dyDescent="0.3">
      <c r="A1338" t="s">
        <v>4739</v>
      </c>
      <c r="B1338" s="22">
        <v>239691</v>
      </c>
    </row>
    <row r="1339" spans="1:2" x14ac:dyDescent="0.3">
      <c r="A1339" t="s">
        <v>5095</v>
      </c>
      <c r="B1339" s="22">
        <v>782294</v>
      </c>
    </row>
    <row r="1340" spans="1:2" x14ac:dyDescent="0.3">
      <c r="A1340" t="s">
        <v>4975</v>
      </c>
      <c r="B1340" s="22">
        <v>8796</v>
      </c>
    </row>
    <row r="1341" spans="1:2" x14ac:dyDescent="0.3">
      <c r="A1341" t="s">
        <v>4431</v>
      </c>
      <c r="B1341" s="22">
        <v>116547</v>
      </c>
    </row>
    <row r="1342" spans="1:2" x14ac:dyDescent="0.3">
      <c r="A1342" t="s">
        <v>1714</v>
      </c>
      <c r="B1342" s="22">
        <v>1230460</v>
      </c>
    </row>
    <row r="1343" spans="1:2" x14ac:dyDescent="0.3">
      <c r="A1343" t="s">
        <v>1888</v>
      </c>
      <c r="B1343" s="22">
        <v>1230460</v>
      </c>
    </row>
    <row r="1344" spans="1:2" x14ac:dyDescent="0.3">
      <c r="A1344" t="s">
        <v>2070</v>
      </c>
      <c r="B1344" s="22">
        <v>9215232</v>
      </c>
    </row>
    <row r="1345" spans="1:2" x14ac:dyDescent="0.3">
      <c r="A1345" t="s">
        <v>1544</v>
      </c>
      <c r="B1345" s="22">
        <v>729927</v>
      </c>
    </row>
    <row r="1346" spans="1:2" x14ac:dyDescent="0.3">
      <c r="A1346" t="s">
        <v>730</v>
      </c>
      <c r="B1346" s="22">
        <v>9995</v>
      </c>
    </row>
    <row r="1347" spans="1:2" x14ac:dyDescent="0.3">
      <c r="A1347" t="s">
        <v>5156</v>
      </c>
      <c r="B1347" s="22">
        <v>9068500</v>
      </c>
    </row>
    <row r="1348" spans="1:2" x14ac:dyDescent="0.3">
      <c r="A1348" t="s">
        <v>5352</v>
      </c>
      <c r="B1348" s="22">
        <v>20383</v>
      </c>
    </row>
    <row r="1349" spans="1:2" x14ac:dyDescent="0.3">
      <c r="A1349" t="s">
        <v>3881</v>
      </c>
      <c r="B1349" s="22">
        <v>139230</v>
      </c>
    </row>
    <row r="1350" spans="1:2" x14ac:dyDescent="0.3">
      <c r="A1350" t="s">
        <v>4359</v>
      </c>
      <c r="B1350" s="22">
        <v>42957</v>
      </c>
    </row>
    <row r="1351" spans="1:2" x14ac:dyDescent="0.3">
      <c r="A1351" t="s">
        <v>4833</v>
      </c>
      <c r="B1351" s="22">
        <v>4990</v>
      </c>
    </row>
    <row r="1352" spans="1:2" x14ac:dyDescent="0.3">
      <c r="A1352" t="s">
        <v>4389</v>
      </c>
      <c r="B1352" s="22">
        <v>13972</v>
      </c>
    </row>
    <row r="1353" spans="1:2" x14ac:dyDescent="0.3">
      <c r="A1353" t="s">
        <v>1293</v>
      </c>
      <c r="B1353" s="22">
        <v>999000</v>
      </c>
    </row>
    <row r="1354" spans="1:2" x14ac:dyDescent="0.3">
      <c r="A1354" t="s">
        <v>4156</v>
      </c>
      <c r="B1354" s="22">
        <v>107552197</v>
      </c>
    </row>
    <row r="1355" spans="1:2" x14ac:dyDescent="0.3">
      <c r="A1355" t="s">
        <v>13232</v>
      </c>
      <c r="B1355" s="22">
        <v>121328707154.57999</v>
      </c>
    </row>
    <row r="1356" spans="1:2" x14ac:dyDescent="0.3">
      <c r="B1356"/>
    </row>
    <row r="1357" spans="1:2" x14ac:dyDescent="0.3">
      <c r="B1357"/>
    </row>
    <row r="1358" spans="1:2" x14ac:dyDescent="0.3">
      <c r="B1358"/>
    </row>
    <row r="1359" spans="1:2" x14ac:dyDescent="0.3">
      <c r="B1359"/>
    </row>
    <row r="1360" spans="1:2" x14ac:dyDescent="0.3">
      <c r="B1360"/>
    </row>
    <row r="1361" spans="2:2" x14ac:dyDescent="0.3">
      <c r="B1361"/>
    </row>
    <row r="1362" spans="2:2" x14ac:dyDescent="0.3">
      <c r="B1362"/>
    </row>
    <row r="1363" spans="2:2" x14ac:dyDescent="0.3">
      <c r="B1363"/>
    </row>
    <row r="1364" spans="2:2" x14ac:dyDescent="0.3">
      <c r="B1364"/>
    </row>
    <row r="1365" spans="2:2" x14ac:dyDescent="0.3">
      <c r="B1365"/>
    </row>
    <row r="1366" spans="2:2" x14ac:dyDescent="0.3">
      <c r="B1366"/>
    </row>
    <row r="1367" spans="2:2" x14ac:dyDescent="0.3">
      <c r="B1367"/>
    </row>
    <row r="1368" spans="2:2" x14ac:dyDescent="0.3">
      <c r="B1368"/>
    </row>
    <row r="1369" spans="2:2" x14ac:dyDescent="0.3">
      <c r="B1369"/>
    </row>
    <row r="1370" spans="2:2" x14ac:dyDescent="0.3">
      <c r="B1370"/>
    </row>
    <row r="1371" spans="2:2" x14ac:dyDescent="0.3">
      <c r="B1371"/>
    </row>
    <row r="1372" spans="2:2" x14ac:dyDescent="0.3">
      <c r="B1372"/>
    </row>
    <row r="1373" spans="2:2" x14ac:dyDescent="0.3">
      <c r="B1373"/>
    </row>
    <row r="1374" spans="2:2" x14ac:dyDescent="0.3">
      <c r="B1374"/>
    </row>
    <row r="1375" spans="2:2" x14ac:dyDescent="0.3">
      <c r="B1375"/>
    </row>
    <row r="1376" spans="2:2" x14ac:dyDescent="0.3">
      <c r="B1376"/>
    </row>
    <row r="1377" spans="2:2" x14ac:dyDescent="0.3">
      <c r="B1377"/>
    </row>
    <row r="1378" spans="2:2" x14ac:dyDescent="0.3">
      <c r="B1378"/>
    </row>
    <row r="1379" spans="2:2" x14ac:dyDescent="0.3">
      <c r="B1379"/>
    </row>
    <row r="1380" spans="2:2" x14ac:dyDescent="0.3">
      <c r="B1380"/>
    </row>
    <row r="1381" spans="2:2" x14ac:dyDescent="0.3">
      <c r="B1381"/>
    </row>
    <row r="1382" spans="2:2" x14ac:dyDescent="0.3">
      <c r="B1382"/>
    </row>
    <row r="1383" spans="2:2" x14ac:dyDescent="0.3">
      <c r="B1383"/>
    </row>
    <row r="1384" spans="2:2" x14ac:dyDescent="0.3">
      <c r="B1384"/>
    </row>
    <row r="1385" spans="2:2" x14ac:dyDescent="0.3">
      <c r="B1385"/>
    </row>
    <row r="1386" spans="2:2" x14ac:dyDescent="0.3">
      <c r="B1386"/>
    </row>
    <row r="1387" spans="2:2" x14ac:dyDescent="0.3">
      <c r="B1387"/>
    </row>
    <row r="1388" spans="2:2" x14ac:dyDescent="0.3">
      <c r="B1388"/>
    </row>
    <row r="1389" spans="2:2" x14ac:dyDescent="0.3">
      <c r="B1389"/>
    </row>
    <row r="1390" spans="2:2" x14ac:dyDescent="0.3">
      <c r="B1390"/>
    </row>
    <row r="1391" spans="2:2" x14ac:dyDescent="0.3">
      <c r="B1391"/>
    </row>
    <row r="1392" spans="2:2" x14ac:dyDescent="0.3">
      <c r="B1392"/>
    </row>
    <row r="1393" spans="2:2" x14ac:dyDescent="0.3">
      <c r="B1393"/>
    </row>
    <row r="1394" spans="2:2" x14ac:dyDescent="0.3">
      <c r="B1394"/>
    </row>
    <row r="1395" spans="2:2" x14ac:dyDescent="0.3">
      <c r="B1395"/>
    </row>
    <row r="1396" spans="2:2" x14ac:dyDescent="0.3">
      <c r="B1396"/>
    </row>
    <row r="1397" spans="2:2" x14ac:dyDescent="0.3">
      <c r="B1397"/>
    </row>
    <row r="1398" spans="2:2" x14ac:dyDescent="0.3">
      <c r="B1398"/>
    </row>
    <row r="1399" spans="2:2" x14ac:dyDescent="0.3">
      <c r="B1399"/>
    </row>
    <row r="1400" spans="2:2" x14ac:dyDescent="0.3">
      <c r="B1400"/>
    </row>
    <row r="1401" spans="2:2" x14ac:dyDescent="0.3">
      <c r="B1401"/>
    </row>
    <row r="1402" spans="2:2" x14ac:dyDescent="0.3">
      <c r="B1402"/>
    </row>
    <row r="1403" spans="2:2" x14ac:dyDescent="0.3">
      <c r="B1403"/>
    </row>
    <row r="1404" spans="2:2" x14ac:dyDescent="0.3">
      <c r="B1404"/>
    </row>
    <row r="1405" spans="2:2" x14ac:dyDescent="0.3">
      <c r="B1405"/>
    </row>
    <row r="1406" spans="2:2" x14ac:dyDescent="0.3">
      <c r="B1406"/>
    </row>
    <row r="1407" spans="2:2" x14ac:dyDescent="0.3">
      <c r="B1407"/>
    </row>
    <row r="1408" spans="2:2" x14ac:dyDescent="0.3">
      <c r="B1408"/>
    </row>
    <row r="1409" spans="2:2" x14ac:dyDescent="0.3">
      <c r="B1409"/>
    </row>
    <row r="1410" spans="2:2" x14ac:dyDescent="0.3">
      <c r="B1410"/>
    </row>
    <row r="1411" spans="2:2" x14ac:dyDescent="0.3">
      <c r="B1411"/>
    </row>
    <row r="1412" spans="2:2" x14ac:dyDescent="0.3">
      <c r="B1412"/>
    </row>
    <row r="1413" spans="2:2" x14ac:dyDescent="0.3">
      <c r="B1413"/>
    </row>
    <row r="1414" spans="2:2" x14ac:dyDescent="0.3">
      <c r="B1414"/>
    </row>
    <row r="1415" spans="2:2" x14ac:dyDescent="0.3">
      <c r="B1415"/>
    </row>
    <row r="1416" spans="2:2" x14ac:dyDescent="0.3">
      <c r="B1416"/>
    </row>
    <row r="1417" spans="2:2" x14ac:dyDescent="0.3">
      <c r="B1417"/>
    </row>
    <row r="1418" spans="2:2" x14ac:dyDescent="0.3">
      <c r="B1418"/>
    </row>
    <row r="1419" spans="2:2" x14ac:dyDescent="0.3">
      <c r="B1419"/>
    </row>
    <row r="1420" spans="2:2" x14ac:dyDescent="0.3">
      <c r="B1420"/>
    </row>
    <row r="1421" spans="2:2" x14ac:dyDescent="0.3">
      <c r="B1421"/>
    </row>
    <row r="1422" spans="2:2" x14ac:dyDescent="0.3">
      <c r="B1422"/>
    </row>
    <row r="1423" spans="2:2" x14ac:dyDescent="0.3">
      <c r="B1423"/>
    </row>
    <row r="1424" spans="2:2" x14ac:dyDescent="0.3">
      <c r="B1424"/>
    </row>
    <row r="1425" spans="2:2" x14ac:dyDescent="0.3">
      <c r="B1425"/>
    </row>
    <row r="1426" spans="2:2" x14ac:dyDescent="0.3">
      <c r="B1426"/>
    </row>
    <row r="1427" spans="2:2" x14ac:dyDescent="0.3">
      <c r="B1427"/>
    </row>
    <row r="1428" spans="2:2" x14ac:dyDescent="0.3">
      <c r="B1428"/>
    </row>
    <row r="1429" spans="2:2" x14ac:dyDescent="0.3">
      <c r="B1429"/>
    </row>
    <row r="1430" spans="2:2" x14ac:dyDescent="0.3">
      <c r="B1430"/>
    </row>
    <row r="1431" spans="2:2" x14ac:dyDescent="0.3">
      <c r="B1431"/>
    </row>
    <row r="1432" spans="2:2" x14ac:dyDescent="0.3">
      <c r="B1432"/>
    </row>
    <row r="1433" spans="2:2" x14ac:dyDescent="0.3">
      <c r="B1433"/>
    </row>
    <row r="1434" spans="2:2" x14ac:dyDescent="0.3">
      <c r="B1434"/>
    </row>
    <row r="1435" spans="2:2" x14ac:dyDescent="0.3">
      <c r="B1435"/>
    </row>
    <row r="1436" spans="2:2" x14ac:dyDescent="0.3">
      <c r="B1436"/>
    </row>
    <row r="1437" spans="2:2" x14ac:dyDescent="0.3">
      <c r="B1437"/>
    </row>
    <row r="1438" spans="2:2" x14ac:dyDescent="0.3">
      <c r="B1438"/>
    </row>
    <row r="1439" spans="2:2" x14ac:dyDescent="0.3">
      <c r="B1439"/>
    </row>
    <row r="1440" spans="2:2" x14ac:dyDescent="0.3">
      <c r="B1440"/>
    </row>
    <row r="1441" spans="2:2" x14ac:dyDescent="0.3">
      <c r="B1441"/>
    </row>
    <row r="1442" spans="2:2" x14ac:dyDescent="0.3">
      <c r="B1442"/>
    </row>
    <row r="1443" spans="2:2" x14ac:dyDescent="0.3">
      <c r="B1443"/>
    </row>
    <row r="1444" spans="2:2" x14ac:dyDescent="0.3">
      <c r="B1444"/>
    </row>
    <row r="1445" spans="2:2" x14ac:dyDescent="0.3">
      <c r="B1445"/>
    </row>
    <row r="1446" spans="2:2" x14ac:dyDescent="0.3">
      <c r="B1446"/>
    </row>
    <row r="1447" spans="2:2" x14ac:dyDescent="0.3">
      <c r="B1447"/>
    </row>
    <row r="1448" spans="2:2" x14ac:dyDescent="0.3">
      <c r="B1448"/>
    </row>
    <row r="1449" spans="2:2" x14ac:dyDescent="0.3">
      <c r="B1449"/>
    </row>
    <row r="1450" spans="2:2" x14ac:dyDescent="0.3">
      <c r="B1450"/>
    </row>
    <row r="1451" spans="2:2" x14ac:dyDescent="0.3">
      <c r="B1451"/>
    </row>
    <row r="1452" spans="2:2" x14ac:dyDescent="0.3">
      <c r="B1452"/>
    </row>
    <row r="1453" spans="2:2" x14ac:dyDescent="0.3">
      <c r="B1453"/>
    </row>
    <row r="1454" spans="2:2" x14ac:dyDescent="0.3">
      <c r="B1454"/>
    </row>
    <row r="1455" spans="2:2" x14ac:dyDescent="0.3">
      <c r="B1455"/>
    </row>
    <row r="1456" spans="2:2" x14ac:dyDescent="0.3">
      <c r="B1456"/>
    </row>
    <row r="1457" spans="2:2" x14ac:dyDescent="0.3">
      <c r="B1457"/>
    </row>
    <row r="1458" spans="2:2" x14ac:dyDescent="0.3">
      <c r="B1458"/>
    </row>
    <row r="1459" spans="2:2" x14ac:dyDescent="0.3">
      <c r="B1459"/>
    </row>
    <row r="1460" spans="2:2" x14ac:dyDescent="0.3">
      <c r="B1460"/>
    </row>
    <row r="1461" spans="2:2" x14ac:dyDescent="0.3">
      <c r="B1461"/>
    </row>
    <row r="1462" spans="2:2" x14ac:dyDescent="0.3">
      <c r="B1462"/>
    </row>
    <row r="1463" spans="2:2" x14ac:dyDescent="0.3">
      <c r="B1463"/>
    </row>
    <row r="1464" spans="2:2" x14ac:dyDescent="0.3">
      <c r="B1464"/>
    </row>
    <row r="1465" spans="2:2" x14ac:dyDescent="0.3">
      <c r="B1465"/>
    </row>
    <row r="1466" spans="2:2" x14ac:dyDescent="0.3">
      <c r="B1466"/>
    </row>
    <row r="1467" spans="2:2" x14ac:dyDescent="0.3">
      <c r="B1467"/>
    </row>
    <row r="1468" spans="2:2" x14ac:dyDescent="0.3">
      <c r="B1468"/>
    </row>
    <row r="1469" spans="2:2" x14ac:dyDescent="0.3">
      <c r="B1469"/>
    </row>
    <row r="1470" spans="2:2" x14ac:dyDescent="0.3">
      <c r="B1470"/>
    </row>
    <row r="1471" spans="2:2" x14ac:dyDescent="0.3">
      <c r="B1471"/>
    </row>
    <row r="1472" spans="2:2" x14ac:dyDescent="0.3">
      <c r="B1472"/>
    </row>
    <row r="1473" spans="2:2" x14ac:dyDescent="0.3">
      <c r="B1473"/>
    </row>
    <row r="1474" spans="2:2" x14ac:dyDescent="0.3">
      <c r="B1474"/>
    </row>
    <row r="1475" spans="2:2" x14ac:dyDescent="0.3">
      <c r="B1475"/>
    </row>
    <row r="1476" spans="2:2" x14ac:dyDescent="0.3">
      <c r="B1476"/>
    </row>
    <row r="1477" spans="2:2" x14ac:dyDescent="0.3">
      <c r="B1477"/>
    </row>
    <row r="1478" spans="2:2" x14ac:dyDescent="0.3">
      <c r="B1478"/>
    </row>
    <row r="1479" spans="2:2" x14ac:dyDescent="0.3">
      <c r="B1479"/>
    </row>
    <row r="1480" spans="2:2" x14ac:dyDescent="0.3">
      <c r="B1480"/>
    </row>
    <row r="1481" spans="2:2" x14ac:dyDescent="0.3">
      <c r="B1481"/>
    </row>
    <row r="1482" spans="2:2" x14ac:dyDescent="0.3">
      <c r="B1482"/>
    </row>
    <row r="1483" spans="2:2" x14ac:dyDescent="0.3">
      <c r="B1483"/>
    </row>
    <row r="1484" spans="2:2" x14ac:dyDescent="0.3">
      <c r="B1484"/>
    </row>
    <row r="1485" spans="2:2" x14ac:dyDescent="0.3">
      <c r="B1485"/>
    </row>
    <row r="1486" spans="2:2" x14ac:dyDescent="0.3">
      <c r="B1486"/>
    </row>
    <row r="1487" spans="2:2" x14ac:dyDescent="0.3">
      <c r="B1487"/>
    </row>
    <row r="1488" spans="2:2" x14ac:dyDescent="0.3">
      <c r="B1488"/>
    </row>
    <row r="1489" spans="2:2" x14ac:dyDescent="0.3">
      <c r="B1489"/>
    </row>
    <row r="1490" spans="2:2" x14ac:dyDescent="0.3">
      <c r="B1490"/>
    </row>
    <row r="1491" spans="2:2" x14ac:dyDescent="0.3">
      <c r="B1491"/>
    </row>
    <row r="1492" spans="2:2" x14ac:dyDescent="0.3">
      <c r="B1492"/>
    </row>
    <row r="1493" spans="2:2" x14ac:dyDescent="0.3">
      <c r="B1493"/>
    </row>
    <row r="1494" spans="2:2" x14ac:dyDescent="0.3">
      <c r="B1494"/>
    </row>
    <row r="1495" spans="2:2" x14ac:dyDescent="0.3">
      <c r="B1495"/>
    </row>
    <row r="1496" spans="2:2" x14ac:dyDescent="0.3">
      <c r="B1496"/>
    </row>
    <row r="1497" spans="2:2" x14ac:dyDescent="0.3">
      <c r="B1497"/>
    </row>
    <row r="1498" spans="2:2" x14ac:dyDescent="0.3">
      <c r="B1498"/>
    </row>
    <row r="1499" spans="2:2" x14ac:dyDescent="0.3">
      <c r="B1499"/>
    </row>
    <row r="1500" spans="2:2" x14ac:dyDescent="0.3">
      <c r="B1500"/>
    </row>
    <row r="1501" spans="2:2" x14ac:dyDescent="0.3">
      <c r="B1501"/>
    </row>
    <row r="1502" spans="2:2" x14ac:dyDescent="0.3">
      <c r="B1502"/>
    </row>
    <row r="1503" spans="2:2" x14ac:dyDescent="0.3">
      <c r="B1503"/>
    </row>
    <row r="1504" spans="2:2" x14ac:dyDescent="0.3">
      <c r="B1504"/>
    </row>
    <row r="1505" spans="2:2" x14ac:dyDescent="0.3">
      <c r="B1505"/>
    </row>
    <row r="1506" spans="2:2" x14ac:dyDescent="0.3">
      <c r="B1506"/>
    </row>
    <row r="1507" spans="2:2" x14ac:dyDescent="0.3">
      <c r="B1507"/>
    </row>
    <row r="1508" spans="2:2" x14ac:dyDescent="0.3">
      <c r="B1508"/>
    </row>
    <row r="1509" spans="2:2" x14ac:dyDescent="0.3">
      <c r="B1509"/>
    </row>
    <row r="1510" spans="2:2" x14ac:dyDescent="0.3">
      <c r="B1510"/>
    </row>
    <row r="1511" spans="2:2" x14ac:dyDescent="0.3">
      <c r="B1511"/>
    </row>
    <row r="1512" spans="2:2" x14ac:dyDescent="0.3">
      <c r="B1512"/>
    </row>
    <row r="1513" spans="2:2" x14ac:dyDescent="0.3">
      <c r="B1513"/>
    </row>
    <row r="1514" spans="2:2" x14ac:dyDescent="0.3">
      <c r="B1514"/>
    </row>
    <row r="1515" spans="2:2" x14ac:dyDescent="0.3">
      <c r="B1515"/>
    </row>
    <row r="1516" spans="2:2" x14ac:dyDescent="0.3">
      <c r="B1516"/>
    </row>
    <row r="1517" spans="2:2" x14ac:dyDescent="0.3">
      <c r="B1517"/>
    </row>
    <row r="1518" spans="2:2" x14ac:dyDescent="0.3">
      <c r="B1518"/>
    </row>
    <row r="1519" spans="2:2" x14ac:dyDescent="0.3">
      <c r="B1519"/>
    </row>
    <row r="1520" spans="2:2" x14ac:dyDescent="0.3">
      <c r="B1520"/>
    </row>
    <row r="1521" spans="2:2" x14ac:dyDescent="0.3">
      <c r="B1521"/>
    </row>
    <row r="1522" spans="2:2" x14ac:dyDescent="0.3">
      <c r="B1522"/>
    </row>
    <row r="1523" spans="2:2" x14ac:dyDescent="0.3">
      <c r="B1523"/>
    </row>
    <row r="1524" spans="2:2" x14ac:dyDescent="0.3">
      <c r="B1524"/>
    </row>
    <row r="1525" spans="2:2" x14ac:dyDescent="0.3">
      <c r="B1525"/>
    </row>
    <row r="1526" spans="2:2" x14ac:dyDescent="0.3">
      <c r="B1526"/>
    </row>
    <row r="1527" spans="2:2" x14ac:dyDescent="0.3">
      <c r="B1527"/>
    </row>
    <row r="1528" spans="2:2" x14ac:dyDescent="0.3">
      <c r="B1528"/>
    </row>
    <row r="1529" spans="2:2" x14ac:dyDescent="0.3">
      <c r="B1529"/>
    </row>
    <row r="1530" spans="2:2" x14ac:dyDescent="0.3">
      <c r="B1530"/>
    </row>
    <row r="1531" spans="2:2" x14ac:dyDescent="0.3">
      <c r="B1531"/>
    </row>
    <row r="1532" spans="2:2" x14ac:dyDescent="0.3">
      <c r="B1532"/>
    </row>
    <row r="1533" spans="2:2" x14ac:dyDescent="0.3">
      <c r="B1533"/>
    </row>
    <row r="1534" spans="2:2" x14ac:dyDescent="0.3">
      <c r="B1534"/>
    </row>
    <row r="1535" spans="2:2" x14ac:dyDescent="0.3">
      <c r="B1535"/>
    </row>
    <row r="1536" spans="2:2" x14ac:dyDescent="0.3">
      <c r="B1536"/>
    </row>
    <row r="1537" spans="2:2" x14ac:dyDescent="0.3">
      <c r="B1537"/>
    </row>
    <row r="1538" spans="2:2" x14ac:dyDescent="0.3">
      <c r="B1538"/>
    </row>
    <row r="1539" spans="2:2" x14ac:dyDescent="0.3">
      <c r="B1539"/>
    </row>
    <row r="1540" spans="2:2" x14ac:dyDescent="0.3">
      <c r="B1540"/>
    </row>
    <row r="1541" spans="2:2" x14ac:dyDescent="0.3">
      <c r="B1541"/>
    </row>
    <row r="1542" spans="2:2" x14ac:dyDescent="0.3">
      <c r="B1542"/>
    </row>
    <row r="1543" spans="2:2" x14ac:dyDescent="0.3">
      <c r="B1543"/>
    </row>
    <row r="1544" spans="2:2" x14ac:dyDescent="0.3">
      <c r="B1544"/>
    </row>
    <row r="1545" spans="2:2" x14ac:dyDescent="0.3">
      <c r="B1545"/>
    </row>
    <row r="1546" spans="2:2" x14ac:dyDescent="0.3">
      <c r="B1546"/>
    </row>
    <row r="1547" spans="2:2" x14ac:dyDescent="0.3">
      <c r="B1547"/>
    </row>
    <row r="1548" spans="2:2" x14ac:dyDescent="0.3">
      <c r="B1548"/>
    </row>
    <row r="1549" spans="2:2" x14ac:dyDescent="0.3">
      <c r="B1549"/>
    </row>
    <row r="1550" spans="2:2" x14ac:dyDescent="0.3">
      <c r="B1550"/>
    </row>
    <row r="1551" spans="2:2" x14ac:dyDescent="0.3">
      <c r="B1551"/>
    </row>
    <row r="1552" spans="2:2" x14ac:dyDescent="0.3">
      <c r="B1552"/>
    </row>
    <row r="1553" spans="2:2" x14ac:dyDescent="0.3">
      <c r="B1553"/>
    </row>
    <row r="1554" spans="2:2" x14ac:dyDescent="0.3">
      <c r="B1554"/>
    </row>
    <row r="1555" spans="2:2" x14ac:dyDescent="0.3">
      <c r="B1555"/>
    </row>
    <row r="1556" spans="2:2" x14ac:dyDescent="0.3">
      <c r="B1556"/>
    </row>
    <row r="1557" spans="2:2" x14ac:dyDescent="0.3">
      <c r="B1557"/>
    </row>
    <row r="1558" spans="2:2" x14ac:dyDescent="0.3">
      <c r="B1558"/>
    </row>
    <row r="1559" spans="2:2" x14ac:dyDescent="0.3">
      <c r="B1559"/>
    </row>
    <row r="1560" spans="2:2" x14ac:dyDescent="0.3">
      <c r="B1560"/>
    </row>
    <row r="1561" spans="2:2" x14ac:dyDescent="0.3">
      <c r="B1561"/>
    </row>
    <row r="1562" spans="2:2" x14ac:dyDescent="0.3">
      <c r="B1562"/>
    </row>
    <row r="1563" spans="2:2" x14ac:dyDescent="0.3">
      <c r="B1563"/>
    </row>
    <row r="1564" spans="2:2" x14ac:dyDescent="0.3">
      <c r="B1564"/>
    </row>
    <row r="1565" spans="2:2" x14ac:dyDescent="0.3">
      <c r="B1565"/>
    </row>
    <row r="1566" spans="2:2" x14ac:dyDescent="0.3">
      <c r="B1566"/>
    </row>
    <row r="1567" spans="2:2" x14ac:dyDescent="0.3">
      <c r="B1567"/>
    </row>
    <row r="1568" spans="2:2" x14ac:dyDescent="0.3">
      <c r="B1568"/>
    </row>
    <row r="1569" spans="2:2" x14ac:dyDescent="0.3">
      <c r="B1569"/>
    </row>
    <row r="1570" spans="2:2" x14ac:dyDescent="0.3">
      <c r="B1570"/>
    </row>
    <row r="1571" spans="2:2" x14ac:dyDescent="0.3">
      <c r="B1571"/>
    </row>
    <row r="1572" spans="2:2" x14ac:dyDescent="0.3">
      <c r="B1572"/>
    </row>
    <row r="1573" spans="2:2" x14ac:dyDescent="0.3">
      <c r="B1573"/>
    </row>
    <row r="1574" spans="2:2" x14ac:dyDescent="0.3">
      <c r="B1574"/>
    </row>
    <row r="1575" spans="2:2" x14ac:dyDescent="0.3">
      <c r="B1575"/>
    </row>
    <row r="1576" spans="2:2" x14ac:dyDescent="0.3">
      <c r="B1576"/>
    </row>
    <row r="1577" spans="2:2" x14ac:dyDescent="0.3">
      <c r="B1577"/>
    </row>
    <row r="1578" spans="2:2" x14ac:dyDescent="0.3">
      <c r="B1578"/>
    </row>
    <row r="1579" spans="2:2" x14ac:dyDescent="0.3">
      <c r="B1579"/>
    </row>
    <row r="1580" spans="2:2" x14ac:dyDescent="0.3">
      <c r="B1580"/>
    </row>
    <row r="1581" spans="2:2" x14ac:dyDescent="0.3">
      <c r="B1581"/>
    </row>
    <row r="1582" spans="2:2" x14ac:dyDescent="0.3">
      <c r="B1582"/>
    </row>
    <row r="1583" spans="2:2" x14ac:dyDescent="0.3">
      <c r="B1583"/>
    </row>
    <row r="1584" spans="2:2" x14ac:dyDescent="0.3">
      <c r="B1584"/>
    </row>
    <row r="1585" spans="2:2" x14ac:dyDescent="0.3">
      <c r="B1585"/>
    </row>
    <row r="1586" spans="2:2" x14ac:dyDescent="0.3">
      <c r="B1586"/>
    </row>
    <row r="1587" spans="2:2" x14ac:dyDescent="0.3">
      <c r="B1587"/>
    </row>
    <row r="1588" spans="2:2" x14ac:dyDescent="0.3">
      <c r="B1588"/>
    </row>
    <row r="1589" spans="2:2" x14ac:dyDescent="0.3">
      <c r="B1589"/>
    </row>
    <row r="1590" spans="2:2" x14ac:dyDescent="0.3">
      <c r="B1590"/>
    </row>
    <row r="1591" spans="2:2" x14ac:dyDescent="0.3">
      <c r="B1591"/>
    </row>
    <row r="1592" spans="2:2" x14ac:dyDescent="0.3">
      <c r="B1592"/>
    </row>
    <row r="1593" spans="2:2" x14ac:dyDescent="0.3">
      <c r="B1593"/>
    </row>
    <row r="1594" spans="2:2" x14ac:dyDescent="0.3">
      <c r="B1594"/>
    </row>
    <row r="1595" spans="2:2" x14ac:dyDescent="0.3">
      <c r="B1595"/>
    </row>
    <row r="1596" spans="2:2" x14ac:dyDescent="0.3">
      <c r="B1596"/>
    </row>
    <row r="1597" spans="2:2" x14ac:dyDescent="0.3">
      <c r="B1597"/>
    </row>
    <row r="1598" spans="2:2" x14ac:dyDescent="0.3">
      <c r="B1598"/>
    </row>
    <row r="1599" spans="2:2" x14ac:dyDescent="0.3">
      <c r="B1599"/>
    </row>
    <row r="1600" spans="2:2" x14ac:dyDescent="0.3">
      <c r="B1600"/>
    </row>
    <row r="1601" spans="2:2" x14ac:dyDescent="0.3">
      <c r="B1601"/>
    </row>
    <row r="1602" spans="2:2" x14ac:dyDescent="0.3">
      <c r="B1602"/>
    </row>
    <row r="1603" spans="2:2" x14ac:dyDescent="0.3">
      <c r="B1603"/>
    </row>
    <row r="1604" spans="2:2" x14ac:dyDescent="0.3">
      <c r="B1604"/>
    </row>
    <row r="1605" spans="2:2" x14ac:dyDescent="0.3">
      <c r="B1605"/>
    </row>
    <row r="1606" spans="2:2" x14ac:dyDescent="0.3">
      <c r="B1606"/>
    </row>
    <row r="1607" spans="2:2" x14ac:dyDescent="0.3">
      <c r="B1607"/>
    </row>
    <row r="1608" spans="2:2" x14ac:dyDescent="0.3">
      <c r="B1608"/>
    </row>
    <row r="1609" spans="2:2" x14ac:dyDescent="0.3">
      <c r="B1609"/>
    </row>
    <row r="1610" spans="2:2" x14ac:dyDescent="0.3">
      <c r="B1610"/>
    </row>
    <row r="1611" spans="2:2" x14ac:dyDescent="0.3">
      <c r="B1611"/>
    </row>
    <row r="1612" spans="2:2" x14ac:dyDescent="0.3">
      <c r="B1612"/>
    </row>
    <row r="1613" spans="2:2" x14ac:dyDescent="0.3">
      <c r="B1613"/>
    </row>
    <row r="1614" spans="2:2" x14ac:dyDescent="0.3">
      <c r="B1614"/>
    </row>
    <row r="1615" spans="2:2" x14ac:dyDescent="0.3">
      <c r="B1615"/>
    </row>
    <row r="1616" spans="2:2" x14ac:dyDescent="0.3">
      <c r="B1616"/>
    </row>
    <row r="1617" spans="2:2" x14ac:dyDescent="0.3">
      <c r="B1617"/>
    </row>
    <row r="1618" spans="2:2" x14ac:dyDescent="0.3">
      <c r="B1618"/>
    </row>
    <row r="1619" spans="2:2" x14ac:dyDescent="0.3">
      <c r="B1619"/>
    </row>
    <row r="1620" spans="2:2" x14ac:dyDescent="0.3">
      <c r="B1620"/>
    </row>
    <row r="1621" spans="2:2" x14ac:dyDescent="0.3">
      <c r="B1621"/>
    </row>
    <row r="1622" spans="2:2" x14ac:dyDescent="0.3">
      <c r="B1622"/>
    </row>
    <row r="1623" spans="2:2" x14ac:dyDescent="0.3">
      <c r="B1623"/>
    </row>
    <row r="1624" spans="2:2" x14ac:dyDescent="0.3">
      <c r="B1624"/>
    </row>
    <row r="1625" spans="2:2" x14ac:dyDescent="0.3">
      <c r="B1625"/>
    </row>
    <row r="1626" spans="2:2" x14ac:dyDescent="0.3">
      <c r="B1626"/>
    </row>
    <row r="1627" spans="2:2" x14ac:dyDescent="0.3">
      <c r="B1627"/>
    </row>
    <row r="1628" spans="2:2" x14ac:dyDescent="0.3">
      <c r="B1628"/>
    </row>
    <row r="1629" spans="2:2" x14ac:dyDescent="0.3">
      <c r="B1629"/>
    </row>
    <row r="1630" spans="2:2" x14ac:dyDescent="0.3">
      <c r="B1630"/>
    </row>
    <row r="1631" spans="2:2" x14ac:dyDescent="0.3">
      <c r="B1631"/>
    </row>
    <row r="1632" spans="2:2" x14ac:dyDescent="0.3">
      <c r="B1632"/>
    </row>
    <row r="1633" spans="2:2" x14ac:dyDescent="0.3">
      <c r="B1633"/>
    </row>
    <row r="1634" spans="2:2" x14ac:dyDescent="0.3">
      <c r="B1634"/>
    </row>
    <row r="1635" spans="2:2" x14ac:dyDescent="0.3">
      <c r="B1635"/>
    </row>
    <row r="1636" spans="2:2" x14ac:dyDescent="0.3">
      <c r="B1636"/>
    </row>
    <row r="1637" spans="2:2" x14ac:dyDescent="0.3">
      <c r="B1637"/>
    </row>
    <row r="1638" spans="2:2" x14ac:dyDescent="0.3">
      <c r="B1638"/>
    </row>
    <row r="1639" spans="2:2" x14ac:dyDescent="0.3">
      <c r="B1639"/>
    </row>
    <row r="1640" spans="2:2" x14ac:dyDescent="0.3">
      <c r="B1640"/>
    </row>
    <row r="1641" spans="2:2" x14ac:dyDescent="0.3">
      <c r="B1641"/>
    </row>
    <row r="1642" spans="2:2" x14ac:dyDescent="0.3">
      <c r="B1642"/>
    </row>
    <row r="1643" spans="2:2" x14ac:dyDescent="0.3">
      <c r="B1643"/>
    </row>
    <row r="1644" spans="2:2" x14ac:dyDescent="0.3">
      <c r="B1644"/>
    </row>
    <row r="1645" spans="2:2" x14ac:dyDescent="0.3">
      <c r="B1645"/>
    </row>
    <row r="1646" spans="2:2" x14ac:dyDescent="0.3">
      <c r="B1646"/>
    </row>
    <row r="1647" spans="2:2" x14ac:dyDescent="0.3">
      <c r="B1647"/>
    </row>
    <row r="1648" spans="2:2" x14ac:dyDescent="0.3">
      <c r="B1648"/>
    </row>
    <row r="1649" spans="2:2" x14ac:dyDescent="0.3">
      <c r="B1649"/>
    </row>
    <row r="1650" spans="2:2" x14ac:dyDescent="0.3">
      <c r="B1650"/>
    </row>
    <row r="1651" spans="2:2" x14ac:dyDescent="0.3">
      <c r="B1651"/>
    </row>
    <row r="1652" spans="2:2" x14ac:dyDescent="0.3">
      <c r="B1652"/>
    </row>
    <row r="1653" spans="2:2" x14ac:dyDescent="0.3">
      <c r="B1653"/>
    </row>
    <row r="1654" spans="2:2" x14ac:dyDescent="0.3">
      <c r="B1654"/>
    </row>
    <row r="1655" spans="2:2" x14ac:dyDescent="0.3">
      <c r="B1655"/>
    </row>
    <row r="1656" spans="2:2" x14ac:dyDescent="0.3">
      <c r="B1656"/>
    </row>
    <row r="1657" spans="2:2" x14ac:dyDescent="0.3">
      <c r="B1657"/>
    </row>
    <row r="1658" spans="2:2" x14ac:dyDescent="0.3">
      <c r="B1658"/>
    </row>
    <row r="1659" spans="2:2" x14ac:dyDescent="0.3">
      <c r="B1659"/>
    </row>
    <row r="1660" spans="2:2" x14ac:dyDescent="0.3">
      <c r="B1660"/>
    </row>
    <row r="1661" spans="2:2" x14ac:dyDescent="0.3">
      <c r="B1661"/>
    </row>
    <row r="1662" spans="2:2" x14ac:dyDescent="0.3">
      <c r="B1662"/>
    </row>
    <row r="1663" spans="2:2" x14ac:dyDescent="0.3">
      <c r="B1663"/>
    </row>
    <row r="1664" spans="2:2" x14ac:dyDescent="0.3">
      <c r="B1664"/>
    </row>
    <row r="1665" spans="2:2" x14ac:dyDescent="0.3">
      <c r="B1665"/>
    </row>
    <row r="1666" spans="2:2" x14ac:dyDescent="0.3">
      <c r="B1666"/>
    </row>
    <row r="1667" spans="2:2" x14ac:dyDescent="0.3">
      <c r="B1667"/>
    </row>
    <row r="1668" spans="2:2" x14ac:dyDescent="0.3">
      <c r="B1668"/>
    </row>
    <row r="1669" spans="2:2" x14ac:dyDescent="0.3">
      <c r="B1669"/>
    </row>
    <row r="1670" spans="2:2" x14ac:dyDescent="0.3">
      <c r="B1670"/>
    </row>
    <row r="1671" spans="2:2" x14ac:dyDescent="0.3">
      <c r="B1671"/>
    </row>
    <row r="1672" spans="2:2" x14ac:dyDescent="0.3">
      <c r="B1672"/>
    </row>
    <row r="1673" spans="2:2" x14ac:dyDescent="0.3">
      <c r="B1673"/>
    </row>
    <row r="1674" spans="2:2" x14ac:dyDescent="0.3">
      <c r="B1674"/>
    </row>
    <row r="1675" spans="2:2" x14ac:dyDescent="0.3">
      <c r="B1675"/>
    </row>
    <row r="1676" spans="2:2" x14ac:dyDescent="0.3">
      <c r="B1676"/>
    </row>
    <row r="1677" spans="2:2" x14ac:dyDescent="0.3">
      <c r="B1677"/>
    </row>
    <row r="1678" spans="2:2" x14ac:dyDescent="0.3">
      <c r="B1678"/>
    </row>
    <row r="1679" spans="2:2" x14ac:dyDescent="0.3">
      <c r="B1679"/>
    </row>
    <row r="1680" spans="2:2" x14ac:dyDescent="0.3">
      <c r="B1680"/>
    </row>
    <row r="1681" spans="2:2" x14ac:dyDescent="0.3">
      <c r="B1681"/>
    </row>
    <row r="1682" spans="2:2" x14ac:dyDescent="0.3">
      <c r="B1682"/>
    </row>
    <row r="1683" spans="2:2" x14ac:dyDescent="0.3">
      <c r="B1683"/>
    </row>
    <row r="1684" spans="2:2" x14ac:dyDescent="0.3">
      <c r="B1684"/>
    </row>
    <row r="1685" spans="2:2" x14ac:dyDescent="0.3">
      <c r="B1685"/>
    </row>
    <row r="1686" spans="2:2" x14ac:dyDescent="0.3">
      <c r="B1686"/>
    </row>
    <row r="1687" spans="2:2" x14ac:dyDescent="0.3">
      <c r="B1687"/>
    </row>
    <row r="1688" spans="2:2" x14ac:dyDescent="0.3">
      <c r="B1688"/>
    </row>
    <row r="1689" spans="2:2" x14ac:dyDescent="0.3">
      <c r="B1689"/>
    </row>
    <row r="1690" spans="2:2" x14ac:dyDescent="0.3">
      <c r="B1690"/>
    </row>
    <row r="1691" spans="2:2" x14ac:dyDescent="0.3">
      <c r="B1691"/>
    </row>
    <row r="1692" spans="2:2" x14ac:dyDescent="0.3">
      <c r="B1692"/>
    </row>
    <row r="1693" spans="2:2" x14ac:dyDescent="0.3">
      <c r="B1693"/>
    </row>
    <row r="1694" spans="2:2" x14ac:dyDescent="0.3">
      <c r="B1694"/>
    </row>
    <row r="1695" spans="2:2" x14ac:dyDescent="0.3">
      <c r="B1695"/>
    </row>
    <row r="1696" spans="2:2" x14ac:dyDescent="0.3">
      <c r="B1696"/>
    </row>
    <row r="1697" spans="2:2" x14ac:dyDescent="0.3">
      <c r="B1697"/>
    </row>
    <row r="1698" spans="2:2" x14ac:dyDescent="0.3">
      <c r="B1698"/>
    </row>
    <row r="1699" spans="2:2" x14ac:dyDescent="0.3">
      <c r="B1699"/>
    </row>
    <row r="1700" spans="2:2" x14ac:dyDescent="0.3">
      <c r="B1700"/>
    </row>
    <row r="1701" spans="2:2" x14ac:dyDescent="0.3">
      <c r="B1701"/>
    </row>
    <row r="1702" spans="2:2" x14ac:dyDescent="0.3">
      <c r="B1702"/>
    </row>
    <row r="1703" spans="2:2" x14ac:dyDescent="0.3">
      <c r="B1703"/>
    </row>
    <row r="1704" spans="2:2" x14ac:dyDescent="0.3">
      <c r="B1704"/>
    </row>
    <row r="1705" spans="2:2" x14ac:dyDescent="0.3">
      <c r="B1705"/>
    </row>
    <row r="1706" spans="2:2" x14ac:dyDescent="0.3">
      <c r="B1706"/>
    </row>
    <row r="1707" spans="2:2" x14ac:dyDescent="0.3">
      <c r="B1707"/>
    </row>
    <row r="1708" spans="2:2" x14ac:dyDescent="0.3">
      <c r="B1708"/>
    </row>
    <row r="1709" spans="2:2" x14ac:dyDescent="0.3">
      <c r="B1709"/>
    </row>
    <row r="1710" spans="2:2" x14ac:dyDescent="0.3">
      <c r="B1710"/>
    </row>
    <row r="1711" spans="2:2" x14ac:dyDescent="0.3">
      <c r="B1711"/>
    </row>
    <row r="1712" spans="2:2" x14ac:dyDescent="0.3">
      <c r="B1712"/>
    </row>
    <row r="1713" spans="2:2" x14ac:dyDescent="0.3">
      <c r="B1713"/>
    </row>
    <row r="1714" spans="2:2" x14ac:dyDescent="0.3">
      <c r="B1714"/>
    </row>
    <row r="1715" spans="2:2" x14ac:dyDescent="0.3">
      <c r="B1715"/>
    </row>
    <row r="1716" spans="2:2" x14ac:dyDescent="0.3">
      <c r="B1716"/>
    </row>
    <row r="1717" spans="2:2" x14ac:dyDescent="0.3">
      <c r="B1717"/>
    </row>
    <row r="1718" spans="2:2" x14ac:dyDescent="0.3">
      <c r="B1718"/>
    </row>
    <row r="1719" spans="2:2" x14ac:dyDescent="0.3">
      <c r="B1719"/>
    </row>
    <row r="1720" spans="2:2" x14ac:dyDescent="0.3">
      <c r="B1720"/>
    </row>
    <row r="1721" spans="2:2" x14ac:dyDescent="0.3">
      <c r="B1721"/>
    </row>
    <row r="1722" spans="2:2" x14ac:dyDescent="0.3">
      <c r="B1722"/>
    </row>
    <row r="1723" spans="2:2" x14ac:dyDescent="0.3">
      <c r="B1723"/>
    </row>
    <row r="1724" spans="2:2" x14ac:dyDescent="0.3">
      <c r="B1724"/>
    </row>
    <row r="1725" spans="2:2" x14ac:dyDescent="0.3">
      <c r="B1725"/>
    </row>
    <row r="1726" spans="2:2" x14ac:dyDescent="0.3">
      <c r="B1726"/>
    </row>
    <row r="1727" spans="2:2" x14ac:dyDescent="0.3">
      <c r="B1727"/>
    </row>
    <row r="1728" spans="2:2" x14ac:dyDescent="0.3">
      <c r="B1728"/>
    </row>
    <row r="1729" spans="2:2" x14ac:dyDescent="0.3">
      <c r="B1729"/>
    </row>
    <row r="1730" spans="2:2" x14ac:dyDescent="0.3">
      <c r="B1730"/>
    </row>
    <row r="1731" spans="2:2" x14ac:dyDescent="0.3">
      <c r="B1731"/>
    </row>
    <row r="1732" spans="2:2" x14ac:dyDescent="0.3">
      <c r="B1732"/>
    </row>
    <row r="1733" spans="2:2" x14ac:dyDescent="0.3">
      <c r="B1733"/>
    </row>
    <row r="1734" spans="2:2" x14ac:dyDescent="0.3">
      <c r="B1734"/>
    </row>
    <row r="1735" spans="2:2" x14ac:dyDescent="0.3">
      <c r="B1735"/>
    </row>
    <row r="1736" spans="2:2" x14ac:dyDescent="0.3">
      <c r="B1736"/>
    </row>
    <row r="1737" spans="2:2" x14ac:dyDescent="0.3">
      <c r="B1737"/>
    </row>
    <row r="1738" spans="2:2" x14ac:dyDescent="0.3">
      <c r="B1738"/>
    </row>
    <row r="1739" spans="2:2" x14ac:dyDescent="0.3">
      <c r="B1739"/>
    </row>
    <row r="1740" spans="2:2" x14ac:dyDescent="0.3">
      <c r="B1740"/>
    </row>
    <row r="1741" spans="2:2" x14ac:dyDescent="0.3">
      <c r="B1741"/>
    </row>
    <row r="1742" spans="2:2" x14ac:dyDescent="0.3">
      <c r="B1742"/>
    </row>
    <row r="1743" spans="2:2" x14ac:dyDescent="0.3">
      <c r="B1743"/>
    </row>
    <row r="1744" spans="2:2" x14ac:dyDescent="0.3">
      <c r="B1744"/>
    </row>
    <row r="1745" spans="2:2" x14ac:dyDescent="0.3">
      <c r="B1745"/>
    </row>
    <row r="1746" spans="2:2" x14ac:dyDescent="0.3">
      <c r="B1746"/>
    </row>
    <row r="1747" spans="2:2" x14ac:dyDescent="0.3">
      <c r="B1747"/>
    </row>
    <row r="1748" spans="2:2" x14ac:dyDescent="0.3">
      <c r="B1748"/>
    </row>
    <row r="1749" spans="2:2" x14ac:dyDescent="0.3">
      <c r="B1749"/>
    </row>
    <row r="1750" spans="2:2" x14ac:dyDescent="0.3">
      <c r="B1750"/>
    </row>
    <row r="1751" spans="2:2" x14ac:dyDescent="0.3">
      <c r="B1751"/>
    </row>
    <row r="1752" spans="2:2" x14ac:dyDescent="0.3">
      <c r="B1752"/>
    </row>
    <row r="1753" spans="2:2" x14ac:dyDescent="0.3">
      <c r="B1753"/>
    </row>
    <row r="1754" spans="2:2" x14ac:dyDescent="0.3">
      <c r="B1754"/>
    </row>
    <row r="1755" spans="2:2" x14ac:dyDescent="0.3">
      <c r="B1755"/>
    </row>
    <row r="1756" spans="2:2" x14ac:dyDescent="0.3">
      <c r="B1756"/>
    </row>
    <row r="1757" spans="2:2" x14ac:dyDescent="0.3">
      <c r="B1757"/>
    </row>
    <row r="1758" spans="2:2" x14ac:dyDescent="0.3">
      <c r="B1758"/>
    </row>
    <row r="1759" spans="2:2" x14ac:dyDescent="0.3">
      <c r="B1759"/>
    </row>
    <row r="1760" spans="2:2" x14ac:dyDescent="0.3">
      <c r="B1760"/>
    </row>
    <row r="1761" spans="2:2" x14ac:dyDescent="0.3">
      <c r="B1761"/>
    </row>
    <row r="1762" spans="2:2" x14ac:dyDescent="0.3">
      <c r="B1762"/>
    </row>
    <row r="1763" spans="2:2" x14ac:dyDescent="0.3">
      <c r="B1763"/>
    </row>
    <row r="1764" spans="2:2" x14ac:dyDescent="0.3">
      <c r="B1764"/>
    </row>
    <row r="1765" spans="2:2" x14ac:dyDescent="0.3">
      <c r="B1765"/>
    </row>
    <row r="1766" spans="2:2" x14ac:dyDescent="0.3">
      <c r="B1766"/>
    </row>
    <row r="1767" spans="2:2" x14ac:dyDescent="0.3">
      <c r="B1767"/>
    </row>
    <row r="1768" spans="2:2" x14ac:dyDescent="0.3">
      <c r="B1768"/>
    </row>
    <row r="1769" spans="2:2" x14ac:dyDescent="0.3">
      <c r="B1769"/>
    </row>
    <row r="1770" spans="2:2" x14ac:dyDescent="0.3">
      <c r="B1770"/>
    </row>
    <row r="1771" spans="2:2" x14ac:dyDescent="0.3">
      <c r="B1771"/>
    </row>
    <row r="1772" spans="2:2" x14ac:dyDescent="0.3">
      <c r="B1772"/>
    </row>
    <row r="1773" spans="2:2" x14ac:dyDescent="0.3">
      <c r="B1773"/>
    </row>
    <row r="1774" spans="2:2" x14ac:dyDescent="0.3">
      <c r="B1774"/>
    </row>
    <row r="1775" spans="2:2" x14ac:dyDescent="0.3">
      <c r="B1775"/>
    </row>
    <row r="1776" spans="2:2" x14ac:dyDescent="0.3">
      <c r="B1776"/>
    </row>
    <row r="1777" spans="2:2" x14ac:dyDescent="0.3">
      <c r="B1777"/>
    </row>
    <row r="1778" spans="2:2" x14ac:dyDescent="0.3">
      <c r="B1778"/>
    </row>
    <row r="1779" spans="2:2" x14ac:dyDescent="0.3">
      <c r="B1779"/>
    </row>
    <row r="1780" spans="2:2" x14ac:dyDescent="0.3">
      <c r="B1780"/>
    </row>
    <row r="1781" spans="2:2" x14ac:dyDescent="0.3">
      <c r="B1781"/>
    </row>
    <row r="1782" spans="2:2" x14ac:dyDescent="0.3">
      <c r="B1782"/>
    </row>
    <row r="1783" spans="2:2" x14ac:dyDescent="0.3">
      <c r="B1783"/>
    </row>
    <row r="1784" spans="2:2" x14ac:dyDescent="0.3">
      <c r="B1784"/>
    </row>
    <row r="1785" spans="2:2" x14ac:dyDescent="0.3">
      <c r="B1785"/>
    </row>
    <row r="1786" spans="2:2" x14ac:dyDescent="0.3">
      <c r="B1786"/>
    </row>
    <row r="1787" spans="2:2" x14ac:dyDescent="0.3">
      <c r="B1787"/>
    </row>
    <row r="1788" spans="2:2" x14ac:dyDescent="0.3">
      <c r="B1788"/>
    </row>
    <row r="1789" spans="2:2" x14ac:dyDescent="0.3">
      <c r="B1789"/>
    </row>
    <row r="1790" spans="2:2" x14ac:dyDescent="0.3">
      <c r="B1790"/>
    </row>
    <row r="1791" spans="2:2" x14ac:dyDescent="0.3">
      <c r="B1791"/>
    </row>
    <row r="1792" spans="2:2" x14ac:dyDescent="0.3">
      <c r="B1792"/>
    </row>
    <row r="1793" spans="2:2" x14ac:dyDescent="0.3">
      <c r="B1793"/>
    </row>
    <row r="1794" spans="2:2" x14ac:dyDescent="0.3">
      <c r="B1794"/>
    </row>
    <row r="1795" spans="2:2" x14ac:dyDescent="0.3">
      <c r="B1795"/>
    </row>
    <row r="1796" spans="2:2" x14ac:dyDescent="0.3">
      <c r="B1796"/>
    </row>
    <row r="1797" spans="2:2" x14ac:dyDescent="0.3">
      <c r="B1797"/>
    </row>
    <row r="1798" spans="2:2" x14ac:dyDescent="0.3">
      <c r="B1798"/>
    </row>
    <row r="1799" spans="2:2" x14ac:dyDescent="0.3">
      <c r="B1799"/>
    </row>
    <row r="1800" spans="2:2" x14ac:dyDescent="0.3">
      <c r="B1800"/>
    </row>
    <row r="1801" spans="2:2" x14ac:dyDescent="0.3">
      <c r="B1801"/>
    </row>
    <row r="1802" spans="2:2" x14ac:dyDescent="0.3">
      <c r="B1802"/>
    </row>
    <row r="1803" spans="2:2" x14ac:dyDescent="0.3">
      <c r="B1803"/>
    </row>
    <row r="1804" spans="2:2" x14ac:dyDescent="0.3">
      <c r="B1804"/>
    </row>
    <row r="1805" spans="2:2" x14ac:dyDescent="0.3">
      <c r="B1805"/>
    </row>
    <row r="1806" spans="2:2" x14ac:dyDescent="0.3">
      <c r="B1806"/>
    </row>
    <row r="1807" spans="2:2" x14ac:dyDescent="0.3">
      <c r="B1807"/>
    </row>
    <row r="1808" spans="2:2" x14ac:dyDescent="0.3">
      <c r="B1808"/>
    </row>
    <row r="1809" spans="2:2" x14ac:dyDescent="0.3">
      <c r="B1809"/>
    </row>
    <row r="1810" spans="2:2" x14ac:dyDescent="0.3">
      <c r="B1810"/>
    </row>
    <row r="1811" spans="2:2" x14ac:dyDescent="0.3">
      <c r="B1811"/>
    </row>
    <row r="1812" spans="2:2" x14ac:dyDescent="0.3">
      <c r="B1812"/>
    </row>
    <row r="1813" spans="2:2" x14ac:dyDescent="0.3">
      <c r="B1813"/>
    </row>
    <row r="1814" spans="2:2" x14ac:dyDescent="0.3">
      <c r="B1814"/>
    </row>
    <row r="1815" spans="2:2" x14ac:dyDescent="0.3">
      <c r="B1815"/>
    </row>
    <row r="1816" spans="2:2" x14ac:dyDescent="0.3">
      <c r="B1816"/>
    </row>
    <row r="1817" spans="2:2" x14ac:dyDescent="0.3">
      <c r="B1817"/>
    </row>
    <row r="1818" spans="2:2" x14ac:dyDescent="0.3">
      <c r="B1818"/>
    </row>
    <row r="1819" spans="2:2" x14ac:dyDescent="0.3">
      <c r="B1819"/>
    </row>
    <row r="1820" spans="2:2" x14ac:dyDescent="0.3">
      <c r="B1820"/>
    </row>
    <row r="1821" spans="2:2" x14ac:dyDescent="0.3">
      <c r="B1821"/>
    </row>
    <row r="1822" spans="2:2" x14ac:dyDescent="0.3">
      <c r="B1822"/>
    </row>
    <row r="1823" spans="2:2" x14ac:dyDescent="0.3">
      <c r="B1823"/>
    </row>
    <row r="1824" spans="2:2" x14ac:dyDescent="0.3">
      <c r="B1824"/>
    </row>
    <row r="1825" spans="2:2" x14ac:dyDescent="0.3">
      <c r="B1825"/>
    </row>
    <row r="1826" spans="2:2" x14ac:dyDescent="0.3">
      <c r="B1826"/>
    </row>
    <row r="1827" spans="2:2" x14ac:dyDescent="0.3">
      <c r="B1827"/>
    </row>
    <row r="1828" spans="2:2" x14ac:dyDescent="0.3">
      <c r="B1828"/>
    </row>
    <row r="1829" spans="2:2" x14ac:dyDescent="0.3">
      <c r="B1829"/>
    </row>
    <row r="1830" spans="2:2" x14ac:dyDescent="0.3">
      <c r="B1830"/>
    </row>
    <row r="1831" spans="2:2" x14ac:dyDescent="0.3">
      <c r="B1831"/>
    </row>
    <row r="1832" spans="2:2" x14ac:dyDescent="0.3">
      <c r="B1832"/>
    </row>
    <row r="1833" spans="2:2" x14ac:dyDescent="0.3">
      <c r="B1833"/>
    </row>
    <row r="1834" spans="2:2" x14ac:dyDescent="0.3">
      <c r="B1834"/>
    </row>
    <row r="1835" spans="2:2" x14ac:dyDescent="0.3">
      <c r="B1835"/>
    </row>
    <row r="1836" spans="2:2" x14ac:dyDescent="0.3">
      <c r="B1836"/>
    </row>
    <row r="1837" spans="2:2" x14ac:dyDescent="0.3">
      <c r="B1837"/>
    </row>
    <row r="1838" spans="2:2" x14ac:dyDescent="0.3">
      <c r="B1838"/>
    </row>
    <row r="1839" spans="2:2" x14ac:dyDescent="0.3">
      <c r="B1839"/>
    </row>
    <row r="1840" spans="2:2" x14ac:dyDescent="0.3">
      <c r="B1840"/>
    </row>
    <row r="1841" spans="2:2" x14ac:dyDescent="0.3">
      <c r="B1841"/>
    </row>
    <row r="1842" spans="2:2" x14ac:dyDescent="0.3">
      <c r="B1842"/>
    </row>
    <row r="1843" spans="2:2" x14ac:dyDescent="0.3">
      <c r="B1843"/>
    </row>
    <row r="1844" spans="2:2" x14ac:dyDescent="0.3">
      <c r="B1844"/>
    </row>
    <row r="1845" spans="2:2" x14ac:dyDescent="0.3">
      <c r="B1845"/>
    </row>
    <row r="1846" spans="2:2" x14ac:dyDescent="0.3">
      <c r="B1846"/>
    </row>
    <row r="1847" spans="2:2" x14ac:dyDescent="0.3">
      <c r="B1847"/>
    </row>
    <row r="1848" spans="2:2" x14ac:dyDescent="0.3">
      <c r="B1848"/>
    </row>
    <row r="1849" spans="2:2" x14ac:dyDescent="0.3">
      <c r="B1849"/>
    </row>
    <row r="1850" spans="2:2" x14ac:dyDescent="0.3">
      <c r="B1850"/>
    </row>
    <row r="1851" spans="2:2" x14ac:dyDescent="0.3">
      <c r="B1851"/>
    </row>
    <row r="1852" spans="2:2" x14ac:dyDescent="0.3">
      <c r="B1852"/>
    </row>
    <row r="1853" spans="2:2" x14ac:dyDescent="0.3">
      <c r="B1853"/>
    </row>
    <row r="1854" spans="2:2" x14ac:dyDescent="0.3">
      <c r="B1854"/>
    </row>
    <row r="1855" spans="2:2" x14ac:dyDescent="0.3">
      <c r="B1855"/>
    </row>
    <row r="1856" spans="2:2" x14ac:dyDescent="0.3">
      <c r="B1856"/>
    </row>
    <row r="1857" spans="2:2" x14ac:dyDescent="0.3">
      <c r="B1857"/>
    </row>
    <row r="1858" spans="2:2" x14ac:dyDescent="0.3">
      <c r="B1858"/>
    </row>
    <row r="1859" spans="2:2" x14ac:dyDescent="0.3">
      <c r="B1859"/>
    </row>
    <row r="1860" spans="2:2" x14ac:dyDescent="0.3">
      <c r="B1860"/>
    </row>
    <row r="1861" spans="2:2" x14ac:dyDescent="0.3">
      <c r="B1861"/>
    </row>
    <row r="1862" spans="2:2" x14ac:dyDescent="0.3">
      <c r="B1862"/>
    </row>
    <row r="1863" spans="2:2" x14ac:dyDescent="0.3">
      <c r="B1863"/>
    </row>
    <row r="1864" spans="2:2" x14ac:dyDescent="0.3">
      <c r="B1864"/>
    </row>
    <row r="1865" spans="2:2" x14ac:dyDescent="0.3">
      <c r="B1865"/>
    </row>
    <row r="1866" spans="2:2" x14ac:dyDescent="0.3">
      <c r="B1866"/>
    </row>
    <row r="1867" spans="2:2" x14ac:dyDescent="0.3">
      <c r="B1867"/>
    </row>
    <row r="1868" spans="2:2" x14ac:dyDescent="0.3">
      <c r="B1868"/>
    </row>
    <row r="1869" spans="2:2" x14ac:dyDescent="0.3">
      <c r="B1869"/>
    </row>
    <row r="1870" spans="2:2" x14ac:dyDescent="0.3">
      <c r="B1870"/>
    </row>
    <row r="1871" spans="2:2" x14ac:dyDescent="0.3">
      <c r="B1871"/>
    </row>
    <row r="1872" spans="2:2" x14ac:dyDescent="0.3">
      <c r="B1872"/>
    </row>
    <row r="1873" spans="2:2" x14ac:dyDescent="0.3">
      <c r="B1873"/>
    </row>
    <row r="1874" spans="2:2" x14ac:dyDescent="0.3">
      <c r="B1874"/>
    </row>
    <row r="1875" spans="2:2" x14ac:dyDescent="0.3">
      <c r="B1875"/>
    </row>
    <row r="1876" spans="2:2" x14ac:dyDescent="0.3">
      <c r="B1876"/>
    </row>
    <row r="1877" spans="2:2" x14ac:dyDescent="0.3">
      <c r="B1877"/>
    </row>
    <row r="1878" spans="2:2" x14ac:dyDescent="0.3">
      <c r="B1878"/>
    </row>
    <row r="1879" spans="2:2" x14ac:dyDescent="0.3">
      <c r="B1879"/>
    </row>
    <row r="1880" spans="2:2" x14ac:dyDescent="0.3">
      <c r="B1880"/>
    </row>
    <row r="1881" spans="2:2" x14ac:dyDescent="0.3">
      <c r="B1881"/>
    </row>
    <row r="1882" spans="2:2" x14ac:dyDescent="0.3">
      <c r="B1882"/>
    </row>
    <row r="1883" spans="2:2" x14ac:dyDescent="0.3">
      <c r="B1883"/>
    </row>
    <row r="1884" spans="2:2" x14ac:dyDescent="0.3">
      <c r="B1884"/>
    </row>
    <row r="1885" spans="2:2" x14ac:dyDescent="0.3">
      <c r="B1885"/>
    </row>
    <row r="1886" spans="2:2" x14ac:dyDescent="0.3">
      <c r="B1886"/>
    </row>
    <row r="1887" spans="2:2" x14ac:dyDescent="0.3">
      <c r="B1887"/>
    </row>
    <row r="1888" spans="2:2" x14ac:dyDescent="0.3">
      <c r="B1888"/>
    </row>
    <row r="1889" spans="2:2" x14ac:dyDescent="0.3">
      <c r="B1889"/>
    </row>
    <row r="1890" spans="2:2" x14ac:dyDescent="0.3">
      <c r="B1890"/>
    </row>
    <row r="1891" spans="2:2" x14ac:dyDescent="0.3">
      <c r="B1891"/>
    </row>
    <row r="1892" spans="2:2" x14ac:dyDescent="0.3">
      <c r="B1892"/>
    </row>
    <row r="1893" spans="2:2" x14ac:dyDescent="0.3">
      <c r="B1893"/>
    </row>
    <row r="1894" spans="2:2" x14ac:dyDescent="0.3">
      <c r="B1894"/>
    </row>
    <row r="1895" spans="2:2" x14ac:dyDescent="0.3">
      <c r="B1895"/>
    </row>
    <row r="1896" spans="2:2" x14ac:dyDescent="0.3">
      <c r="B1896"/>
    </row>
    <row r="1897" spans="2:2" x14ac:dyDescent="0.3">
      <c r="B1897"/>
    </row>
    <row r="1898" spans="2:2" x14ac:dyDescent="0.3">
      <c r="B1898"/>
    </row>
    <row r="1899" spans="2:2" x14ac:dyDescent="0.3">
      <c r="B1899"/>
    </row>
    <row r="1900" spans="2:2" x14ac:dyDescent="0.3">
      <c r="B1900"/>
    </row>
    <row r="1901" spans="2:2" x14ac:dyDescent="0.3">
      <c r="B1901"/>
    </row>
    <row r="1902" spans="2:2" x14ac:dyDescent="0.3">
      <c r="B1902"/>
    </row>
    <row r="1903" spans="2:2" x14ac:dyDescent="0.3">
      <c r="B1903"/>
    </row>
    <row r="1904" spans="2:2" x14ac:dyDescent="0.3">
      <c r="B1904"/>
    </row>
    <row r="1905" spans="2:2" x14ac:dyDescent="0.3">
      <c r="B1905"/>
    </row>
    <row r="1906" spans="2:2" x14ac:dyDescent="0.3">
      <c r="B1906"/>
    </row>
    <row r="1907" spans="2:2" x14ac:dyDescent="0.3">
      <c r="B1907"/>
    </row>
    <row r="1908" spans="2:2" x14ac:dyDescent="0.3">
      <c r="B1908"/>
    </row>
    <row r="1909" spans="2:2" x14ac:dyDescent="0.3">
      <c r="B1909"/>
    </row>
    <row r="1910" spans="2:2" x14ac:dyDescent="0.3">
      <c r="B1910"/>
    </row>
    <row r="1911" spans="2:2" x14ac:dyDescent="0.3">
      <c r="B1911"/>
    </row>
    <row r="1912" spans="2:2" x14ac:dyDescent="0.3">
      <c r="B1912"/>
    </row>
    <row r="1913" spans="2:2" x14ac:dyDescent="0.3">
      <c r="B1913"/>
    </row>
    <row r="1914" spans="2:2" x14ac:dyDescent="0.3">
      <c r="B1914"/>
    </row>
    <row r="1915" spans="2:2" x14ac:dyDescent="0.3">
      <c r="B1915"/>
    </row>
    <row r="1916" spans="2:2" x14ac:dyDescent="0.3">
      <c r="B1916"/>
    </row>
    <row r="1917" spans="2:2" x14ac:dyDescent="0.3">
      <c r="B1917"/>
    </row>
    <row r="1918" spans="2:2" x14ac:dyDescent="0.3">
      <c r="B1918"/>
    </row>
    <row r="1919" spans="2:2" x14ac:dyDescent="0.3">
      <c r="B1919"/>
    </row>
    <row r="1920" spans="2:2" x14ac:dyDescent="0.3">
      <c r="B1920"/>
    </row>
    <row r="1921" spans="2:2" x14ac:dyDescent="0.3">
      <c r="B1921"/>
    </row>
    <row r="1922" spans="2:2" x14ac:dyDescent="0.3">
      <c r="B1922"/>
    </row>
    <row r="1923" spans="2:2" x14ac:dyDescent="0.3">
      <c r="B1923"/>
    </row>
    <row r="1924" spans="2:2" x14ac:dyDescent="0.3">
      <c r="B1924"/>
    </row>
    <row r="1925" spans="2:2" x14ac:dyDescent="0.3">
      <c r="B1925"/>
    </row>
    <row r="1926" spans="2:2" x14ac:dyDescent="0.3">
      <c r="B1926"/>
    </row>
    <row r="1927" spans="2:2" x14ac:dyDescent="0.3">
      <c r="B1927"/>
    </row>
    <row r="1928" spans="2:2" x14ac:dyDescent="0.3">
      <c r="B1928"/>
    </row>
    <row r="1929" spans="2:2" x14ac:dyDescent="0.3">
      <c r="B1929"/>
    </row>
    <row r="1930" spans="2:2" x14ac:dyDescent="0.3">
      <c r="B1930"/>
    </row>
    <row r="1931" spans="2:2" x14ac:dyDescent="0.3">
      <c r="B1931"/>
    </row>
    <row r="1932" spans="2:2" x14ac:dyDescent="0.3">
      <c r="B1932"/>
    </row>
    <row r="1933" spans="2:2" x14ac:dyDescent="0.3">
      <c r="B1933"/>
    </row>
    <row r="1934" spans="2:2" x14ac:dyDescent="0.3">
      <c r="B1934"/>
    </row>
    <row r="1935" spans="2:2" x14ac:dyDescent="0.3">
      <c r="B1935"/>
    </row>
    <row r="1936" spans="2:2" x14ac:dyDescent="0.3">
      <c r="B1936"/>
    </row>
    <row r="1937" spans="2:2" x14ac:dyDescent="0.3">
      <c r="B1937"/>
    </row>
    <row r="1938" spans="2:2" x14ac:dyDescent="0.3">
      <c r="B1938"/>
    </row>
    <row r="1939" spans="2:2" x14ac:dyDescent="0.3">
      <c r="B1939"/>
    </row>
    <row r="1940" spans="2:2" x14ac:dyDescent="0.3">
      <c r="B1940"/>
    </row>
    <row r="1941" spans="2:2" x14ac:dyDescent="0.3">
      <c r="B1941"/>
    </row>
    <row r="1942" spans="2:2" x14ac:dyDescent="0.3">
      <c r="B1942"/>
    </row>
    <row r="1943" spans="2:2" x14ac:dyDescent="0.3">
      <c r="B1943"/>
    </row>
    <row r="1944" spans="2:2" x14ac:dyDescent="0.3">
      <c r="B1944"/>
    </row>
    <row r="1945" spans="2:2" x14ac:dyDescent="0.3">
      <c r="B1945"/>
    </row>
    <row r="1946" spans="2:2" x14ac:dyDescent="0.3">
      <c r="B1946"/>
    </row>
    <row r="1947" spans="2:2" x14ac:dyDescent="0.3">
      <c r="B1947"/>
    </row>
    <row r="1948" spans="2:2" x14ac:dyDescent="0.3">
      <c r="B1948"/>
    </row>
    <row r="1949" spans="2:2" x14ac:dyDescent="0.3">
      <c r="B1949"/>
    </row>
    <row r="1950" spans="2:2" x14ac:dyDescent="0.3">
      <c r="B1950"/>
    </row>
    <row r="1951" spans="2:2" x14ac:dyDescent="0.3">
      <c r="B1951"/>
    </row>
    <row r="1952" spans="2:2" x14ac:dyDescent="0.3">
      <c r="B1952"/>
    </row>
    <row r="1953" spans="2:2" x14ac:dyDescent="0.3">
      <c r="B1953"/>
    </row>
    <row r="1954" spans="2:2" x14ac:dyDescent="0.3">
      <c r="B1954"/>
    </row>
    <row r="1955" spans="2:2" x14ac:dyDescent="0.3">
      <c r="B1955"/>
    </row>
    <row r="1956" spans="2:2" x14ac:dyDescent="0.3">
      <c r="B1956"/>
    </row>
    <row r="1957" spans="2:2" x14ac:dyDescent="0.3">
      <c r="B1957"/>
    </row>
    <row r="1958" spans="2:2" x14ac:dyDescent="0.3">
      <c r="B1958"/>
    </row>
    <row r="1959" spans="2:2" x14ac:dyDescent="0.3">
      <c r="B1959"/>
    </row>
    <row r="1960" spans="2:2" x14ac:dyDescent="0.3">
      <c r="B1960"/>
    </row>
    <row r="1961" spans="2:2" x14ac:dyDescent="0.3">
      <c r="B1961"/>
    </row>
    <row r="1962" spans="2:2" x14ac:dyDescent="0.3">
      <c r="B1962"/>
    </row>
    <row r="1963" spans="2:2" x14ac:dyDescent="0.3">
      <c r="B1963"/>
    </row>
    <row r="1964" spans="2:2" x14ac:dyDescent="0.3">
      <c r="B1964"/>
    </row>
    <row r="1965" spans="2:2" x14ac:dyDescent="0.3">
      <c r="B1965"/>
    </row>
    <row r="1966" spans="2:2" x14ac:dyDescent="0.3">
      <c r="B1966"/>
    </row>
    <row r="1967" spans="2:2" x14ac:dyDescent="0.3">
      <c r="B1967"/>
    </row>
    <row r="1968" spans="2:2" x14ac:dyDescent="0.3">
      <c r="B1968"/>
    </row>
    <row r="1969" spans="2:2" x14ac:dyDescent="0.3">
      <c r="B1969"/>
    </row>
    <row r="1970" spans="2:2" x14ac:dyDescent="0.3">
      <c r="B1970"/>
    </row>
    <row r="1971" spans="2:2" x14ac:dyDescent="0.3">
      <c r="B1971"/>
    </row>
    <row r="1972" spans="2:2" x14ac:dyDescent="0.3">
      <c r="B1972"/>
    </row>
    <row r="1973" spans="2:2" x14ac:dyDescent="0.3">
      <c r="B1973"/>
    </row>
    <row r="1974" spans="2:2" x14ac:dyDescent="0.3">
      <c r="B1974"/>
    </row>
    <row r="1975" spans="2:2" x14ac:dyDescent="0.3">
      <c r="B1975"/>
    </row>
    <row r="1976" spans="2:2" x14ac:dyDescent="0.3">
      <c r="B1976"/>
    </row>
    <row r="1977" spans="2:2" x14ac:dyDescent="0.3">
      <c r="B1977"/>
    </row>
    <row r="1978" spans="2:2" x14ac:dyDescent="0.3">
      <c r="B1978"/>
    </row>
    <row r="1979" spans="2:2" x14ac:dyDescent="0.3">
      <c r="B1979"/>
    </row>
    <row r="1980" spans="2:2" x14ac:dyDescent="0.3">
      <c r="B1980"/>
    </row>
    <row r="1981" spans="2:2" x14ac:dyDescent="0.3">
      <c r="B1981"/>
    </row>
    <row r="1982" spans="2:2" x14ac:dyDescent="0.3">
      <c r="B1982"/>
    </row>
    <row r="1983" spans="2:2" x14ac:dyDescent="0.3">
      <c r="B1983"/>
    </row>
    <row r="1984" spans="2:2" x14ac:dyDescent="0.3">
      <c r="B1984"/>
    </row>
    <row r="1985" spans="2:2" x14ac:dyDescent="0.3">
      <c r="B1985"/>
    </row>
    <row r="1986" spans="2:2" x14ac:dyDescent="0.3">
      <c r="B1986"/>
    </row>
    <row r="1987" spans="2:2" x14ac:dyDescent="0.3">
      <c r="B1987"/>
    </row>
    <row r="1988" spans="2:2" x14ac:dyDescent="0.3">
      <c r="B1988"/>
    </row>
    <row r="1989" spans="2:2" x14ac:dyDescent="0.3">
      <c r="B1989"/>
    </row>
    <row r="1990" spans="2:2" x14ac:dyDescent="0.3">
      <c r="B1990"/>
    </row>
    <row r="1991" spans="2:2" x14ac:dyDescent="0.3">
      <c r="B1991"/>
    </row>
    <row r="1992" spans="2:2" x14ac:dyDescent="0.3">
      <c r="B1992"/>
    </row>
    <row r="1993" spans="2:2" x14ac:dyDescent="0.3">
      <c r="B1993"/>
    </row>
    <row r="1994" spans="2:2" x14ac:dyDescent="0.3">
      <c r="B1994"/>
    </row>
    <row r="1995" spans="2:2" x14ac:dyDescent="0.3">
      <c r="B1995"/>
    </row>
    <row r="1996" spans="2:2" x14ac:dyDescent="0.3">
      <c r="B1996"/>
    </row>
    <row r="1997" spans="2:2" x14ac:dyDescent="0.3">
      <c r="B1997"/>
    </row>
    <row r="1998" spans="2:2" x14ac:dyDescent="0.3">
      <c r="B1998"/>
    </row>
    <row r="1999" spans="2:2" x14ac:dyDescent="0.3">
      <c r="B1999"/>
    </row>
    <row r="2000" spans="2:2" x14ac:dyDescent="0.3">
      <c r="B2000"/>
    </row>
    <row r="2001" spans="2:2" x14ac:dyDescent="0.3">
      <c r="B2001"/>
    </row>
    <row r="2002" spans="2:2" x14ac:dyDescent="0.3">
      <c r="B2002"/>
    </row>
    <row r="2003" spans="2:2" x14ac:dyDescent="0.3">
      <c r="B2003"/>
    </row>
    <row r="2004" spans="2:2" x14ac:dyDescent="0.3">
      <c r="B2004"/>
    </row>
    <row r="2005" spans="2:2" x14ac:dyDescent="0.3">
      <c r="B2005"/>
    </row>
    <row r="2006" spans="2:2" x14ac:dyDescent="0.3">
      <c r="B2006"/>
    </row>
    <row r="2007" spans="2:2" x14ac:dyDescent="0.3">
      <c r="B2007"/>
    </row>
    <row r="2008" spans="2:2" x14ac:dyDescent="0.3">
      <c r="B2008"/>
    </row>
    <row r="2009" spans="2:2" x14ac:dyDescent="0.3">
      <c r="B2009"/>
    </row>
    <row r="2010" spans="2:2" x14ac:dyDescent="0.3">
      <c r="B2010"/>
    </row>
    <row r="2011" spans="2:2" x14ac:dyDescent="0.3">
      <c r="B2011"/>
    </row>
    <row r="2012" spans="2:2" x14ac:dyDescent="0.3">
      <c r="B2012"/>
    </row>
    <row r="2013" spans="2:2" x14ac:dyDescent="0.3">
      <c r="B2013"/>
    </row>
    <row r="2014" spans="2:2" x14ac:dyDescent="0.3">
      <c r="B2014"/>
    </row>
    <row r="2015" spans="2:2" x14ac:dyDescent="0.3">
      <c r="B2015"/>
    </row>
    <row r="2016" spans="2:2" x14ac:dyDescent="0.3">
      <c r="B2016"/>
    </row>
    <row r="2017" spans="2:2" x14ac:dyDescent="0.3">
      <c r="B2017"/>
    </row>
    <row r="2018" spans="2:2" x14ac:dyDescent="0.3">
      <c r="B2018"/>
    </row>
    <row r="2019" spans="2:2" x14ac:dyDescent="0.3">
      <c r="B2019"/>
    </row>
    <row r="2020" spans="2:2" x14ac:dyDescent="0.3">
      <c r="B2020"/>
    </row>
    <row r="2021" spans="2:2" x14ac:dyDescent="0.3">
      <c r="B2021"/>
    </row>
    <row r="2022" spans="2:2" x14ac:dyDescent="0.3">
      <c r="B2022"/>
    </row>
    <row r="2023" spans="2:2" x14ac:dyDescent="0.3">
      <c r="B2023"/>
    </row>
    <row r="2024" spans="2:2" x14ac:dyDescent="0.3">
      <c r="B2024"/>
    </row>
    <row r="2025" spans="2:2" x14ac:dyDescent="0.3">
      <c r="B2025"/>
    </row>
    <row r="2026" spans="2:2" x14ac:dyDescent="0.3">
      <c r="B2026"/>
    </row>
    <row r="2027" spans="2:2" x14ac:dyDescent="0.3">
      <c r="B2027"/>
    </row>
    <row r="2028" spans="2:2" x14ac:dyDescent="0.3">
      <c r="B2028"/>
    </row>
    <row r="2029" spans="2:2" x14ac:dyDescent="0.3">
      <c r="B2029"/>
    </row>
    <row r="2030" spans="2:2" x14ac:dyDescent="0.3">
      <c r="B2030"/>
    </row>
    <row r="2031" spans="2:2" x14ac:dyDescent="0.3">
      <c r="B2031"/>
    </row>
    <row r="2032" spans="2:2" x14ac:dyDescent="0.3">
      <c r="B2032"/>
    </row>
    <row r="2033" spans="2:2" x14ac:dyDescent="0.3">
      <c r="B2033"/>
    </row>
    <row r="2034" spans="2:2" x14ac:dyDescent="0.3">
      <c r="B2034"/>
    </row>
    <row r="2035" spans="2:2" x14ac:dyDescent="0.3">
      <c r="B2035"/>
    </row>
    <row r="2036" spans="2:2" x14ac:dyDescent="0.3">
      <c r="B2036"/>
    </row>
    <row r="2037" spans="2:2" x14ac:dyDescent="0.3">
      <c r="B2037"/>
    </row>
    <row r="2038" spans="2:2" x14ac:dyDescent="0.3">
      <c r="B2038"/>
    </row>
    <row r="2039" spans="2:2" x14ac:dyDescent="0.3">
      <c r="B2039"/>
    </row>
    <row r="2040" spans="2:2" x14ac:dyDescent="0.3">
      <c r="B2040"/>
    </row>
    <row r="2041" spans="2:2" x14ac:dyDescent="0.3">
      <c r="B2041"/>
    </row>
    <row r="2042" spans="2:2" x14ac:dyDescent="0.3">
      <c r="B2042"/>
    </row>
    <row r="2043" spans="2:2" x14ac:dyDescent="0.3">
      <c r="B2043"/>
    </row>
    <row r="2044" spans="2:2" x14ac:dyDescent="0.3">
      <c r="B2044"/>
    </row>
    <row r="2045" spans="2:2" x14ac:dyDescent="0.3">
      <c r="B2045"/>
    </row>
    <row r="2046" spans="2:2" x14ac:dyDescent="0.3">
      <c r="B2046"/>
    </row>
    <row r="2047" spans="2:2" x14ac:dyDescent="0.3">
      <c r="B2047"/>
    </row>
    <row r="2048" spans="2:2" x14ac:dyDescent="0.3">
      <c r="B2048"/>
    </row>
    <row r="2049" spans="2:2" x14ac:dyDescent="0.3">
      <c r="B2049"/>
    </row>
    <row r="2050" spans="2:2" x14ac:dyDescent="0.3">
      <c r="B2050"/>
    </row>
    <row r="2051" spans="2:2" x14ac:dyDescent="0.3">
      <c r="B2051"/>
    </row>
    <row r="2052" spans="2:2" x14ac:dyDescent="0.3">
      <c r="B2052"/>
    </row>
    <row r="2053" spans="2:2" x14ac:dyDescent="0.3">
      <c r="B2053"/>
    </row>
    <row r="2054" spans="2:2" x14ac:dyDescent="0.3">
      <c r="B2054"/>
    </row>
    <row r="2055" spans="2:2" x14ac:dyDescent="0.3">
      <c r="B2055"/>
    </row>
    <row r="2056" spans="2:2" x14ac:dyDescent="0.3">
      <c r="B2056"/>
    </row>
    <row r="2057" spans="2:2" x14ac:dyDescent="0.3">
      <c r="B2057"/>
    </row>
    <row r="2058" spans="2:2" x14ac:dyDescent="0.3">
      <c r="B2058"/>
    </row>
    <row r="2059" spans="2:2" x14ac:dyDescent="0.3">
      <c r="B2059"/>
    </row>
    <row r="2060" spans="2:2" x14ac:dyDescent="0.3">
      <c r="B2060"/>
    </row>
    <row r="2061" spans="2:2" x14ac:dyDescent="0.3">
      <c r="B2061"/>
    </row>
    <row r="2062" spans="2:2" x14ac:dyDescent="0.3">
      <c r="B2062"/>
    </row>
    <row r="2063" spans="2:2" x14ac:dyDescent="0.3">
      <c r="B2063"/>
    </row>
    <row r="2064" spans="2:2" x14ac:dyDescent="0.3">
      <c r="B2064"/>
    </row>
    <row r="2065" spans="2:2" x14ac:dyDescent="0.3">
      <c r="B2065"/>
    </row>
    <row r="2066" spans="2:2" x14ac:dyDescent="0.3">
      <c r="B2066"/>
    </row>
    <row r="2067" spans="2:2" x14ac:dyDescent="0.3">
      <c r="B2067"/>
    </row>
    <row r="2068" spans="2:2" x14ac:dyDescent="0.3">
      <c r="B2068"/>
    </row>
    <row r="2069" spans="2:2" x14ac:dyDescent="0.3">
      <c r="B2069"/>
    </row>
    <row r="2070" spans="2:2" x14ac:dyDescent="0.3">
      <c r="B2070"/>
    </row>
    <row r="2071" spans="2:2" x14ac:dyDescent="0.3">
      <c r="B2071"/>
    </row>
    <row r="2072" spans="2:2" x14ac:dyDescent="0.3">
      <c r="B2072"/>
    </row>
    <row r="2073" spans="2:2" x14ac:dyDescent="0.3">
      <c r="B2073"/>
    </row>
    <row r="2074" spans="2:2" x14ac:dyDescent="0.3">
      <c r="B2074"/>
    </row>
    <row r="2075" spans="2:2" x14ac:dyDescent="0.3">
      <c r="B2075"/>
    </row>
    <row r="2076" spans="2:2" x14ac:dyDescent="0.3">
      <c r="B2076"/>
    </row>
    <row r="2077" spans="2:2" x14ac:dyDescent="0.3">
      <c r="B2077"/>
    </row>
    <row r="2078" spans="2:2" x14ac:dyDescent="0.3">
      <c r="B2078"/>
    </row>
    <row r="2079" spans="2:2" x14ac:dyDescent="0.3">
      <c r="B2079"/>
    </row>
    <row r="2080" spans="2:2" x14ac:dyDescent="0.3">
      <c r="B2080"/>
    </row>
    <row r="2081" spans="2:2" x14ac:dyDescent="0.3">
      <c r="B2081"/>
    </row>
    <row r="2082" spans="2:2" x14ac:dyDescent="0.3">
      <c r="B2082"/>
    </row>
    <row r="2083" spans="2:2" x14ac:dyDescent="0.3">
      <c r="B2083"/>
    </row>
    <row r="2084" spans="2:2" x14ac:dyDescent="0.3">
      <c r="B2084"/>
    </row>
    <row r="2085" spans="2:2" x14ac:dyDescent="0.3">
      <c r="B2085"/>
    </row>
    <row r="2086" spans="2:2" x14ac:dyDescent="0.3">
      <c r="B2086"/>
    </row>
    <row r="2087" spans="2:2" x14ac:dyDescent="0.3">
      <c r="B2087"/>
    </row>
    <row r="2088" spans="2:2" x14ac:dyDescent="0.3">
      <c r="B2088"/>
    </row>
    <row r="2089" spans="2:2" x14ac:dyDescent="0.3">
      <c r="B2089"/>
    </row>
    <row r="2090" spans="2:2" x14ac:dyDescent="0.3">
      <c r="B2090"/>
    </row>
    <row r="2091" spans="2:2" x14ac:dyDescent="0.3">
      <c r="B2091"/>
    </row>
    <row r="2092" spans="2:2" x14ac:dyDescent="0.3">
      <c r="B2092"/>
    </row>
    <row r="2093" spans="2:2" x14ac:dyDescent="0.3">
      <c r="B2093"/>
    </row>
    <row r="2094" spans="2:2" x14ac:dyDescent="0.3">
      <c r="B2094"/>
    </row>
    <row r="2095" spans="2:2" x14ac:dyDescent="0.3">
      <c r="B2095"/>
    </row>
    <row r="2096" spans="2:2" x14ac:dyDescent="0.3">
      <c r="B2096"/>
    </row>
    <row r="2097" spans="2:2" x14ac:dyDescent="0.3">
      <c r="B2097"/>
    </row>
    <row r="2098" spans="2:2" x14ac:dyDescent="0.3">
      <c r="B2098"/>
    </row>
    <row r="2099" spans="2:2" x14ac:dyDescent="0.3">
      <c r="B2099"/>
    </row>
    <row r="2100" spans="2:2" x14ac:dyDescent="0.3">
      <c r="B2100"/>
    </row>
    <row r="2101" spans="2:2" x14ac:dyDescent="0.3">
      <c r="B2101"/>
    </row>
    <row r="2102" spans="2:2" x14ac:dyDescent="0.3">
      <c r="B2102"/>
    </row>
    <row r="2103" spans="2:2" x14ac:dyDescent="0.3">
      <c r="B2103"/>
    </row>
    <row r="2104" spans="2:2" x14ac:dyDescent="0.3">
      <c r="B2104"/>
    </row>
    <row r="2105" spans="2:2" x14ac:dyDescent="0.3">
      <c r="B2105"/>
    </row>
    <row r="2106" spans="2:2" x14ac:dyDescent="0.3">
      <c r="B2106"/>
    </row>
    <row r="2107" spans="2:2" x14ac:dyDescent="0.3">
      <c r="B2107"/>
    </row>
    <row r="2108" spans="2:2" x14ac:dyDescent="0.3">
      <c r="B2108"/>
    </row>
    <row r="2109" spans="2:2" x14ac:dyDescent="0.3">
      <c r="B2109"/>
    </row>
    <row r="2110" spans="2:2" x14ac:dyDescent="0.3">
      <c r="B2110"/>
    </row>
    <row r="2111" spans="2:2" x14ac:dyDescent="0.3">
      <c r="B2111"/>
    </row>
    <row r="2112" spans="2:2" x14ac:dyDescent="0.3">
      <c r="B2112"/>
    </row>
    <row r="2113" spans="2:2" x14ac:dyDescent="0.3">
      <c r="B2113"/>
    </row>
    <row r="2114" spans="2:2" x14ac:dyDescent="0.3">
      <c r="B2114"/>
    </row>
    <row r="2115" spans="2:2" x14ac:dyDescent="0.3">
      <c r="B2115"/>
    </row>
    <row r="2116" spans="2:2" x14ac:dyDescent="0.3">
      <c r="B2116"/>
    </row>
    <row r="2117" spans="2:2" x14ac:dyDescent="0.3">
      <c r="B2117"/>
    </row>
    <row r="2118" spans="2:2" x14ac:dyDescent="0.3">
      <c r="B2118"/>
    </row>
    <row r="2119" spans="2:2" x14ac:dyDescent="0.3">
      <c r="B2119"/>
    </row>
    <row r="2120" spans="2:2" x14ac:dyDescent="0.3">
      <c r="B2120"/>
    </row>
    <row r="2121" spans="2:2" x14ac:dyDescent="0.3">
      <c r="B2121"/>
    </row>
    <row r="2122" spans="2:2" x14ac:dyDescent="0.3">
      <c r="B2122"/>
    </row>
    <row r="2123" spans="2:2" x14ac:dyDescent="0.3">
      <c r="B2123"/>
    </row>
    <row r="2124" spans="2:2" x14ac:dyDescent="0.3">
      <c r="B2124"/>
    </row>
    <row r="2125" spans="2:2" x14ac:dyDescent="0.3">
      <c r="B2125"/>
    </row>
    <row r="2126" spans="2:2" x14ac:dyDescent="0.3">
      <c r="B2126"/>
    </row>
    <row r="2127" spans="2:2" x14ac:dyDescent="0.3">
      <c r="B2127"/>
    </row>
    <row r="2128" spans="2:2" x14ac:dyDescent="0.3">
      <c r="B2128"/>
    </row>
    <row r="2129" spans="2:2" x14ac:dyDescent="0.3">
      <c r="B2129"/>
    </row>
    <row r="2130" spans="2:2" x14ac:dyDescent="0.3">
      <c r="B2130"/>
    </row>
    <row r="2131" spans="2:2" x14ac:dyDescent="0.3">
      <c r="B2131"/>
    </row>
    <row r="2132" spans="2:2" x14ac:dyDescent="0.3">
      <c r="B2132"/>
    </row>
    <row r="2133" spans="2:2" x14ac:dyDescent="0.3">
      <c r="B2133"/>
    </row>
    <row r="2134" spans="2:2" x14ac:dyDescent="0.3">
      <c r="B2134"/>
    </row>
    <row r="2135" spans="2:2" x14ac:dyDescent="0.3">
      <c r="B2135"/>
    </row>
    <row r="2136" spans="2:2" x14ac:dyDescent="0.3">
      <c r="B2136"/>
    </row>
    <row r="2137" spans="2:2" x14ac:dyDescent="0.3">
      <c r="B2137"/>
    </row>
    <row r="2138" spans="2:2" x14ac:dyDescent="0.3">
      <c r="B2138"/>
    </row>
    <row r="2139" spans="2:2" x14ac:dyDescent="0.3">
      <c r="B2139"/>
    </row>
    <row r="2140" spans="2:2" x14ac:dyDescent="0.3">
      <c r="B2140"/>
    </row>
    <row r="2141" spans="2:2" x14ac:dyDescent="0.3">
      <c r="B2141"/>
    </row>
    <row r="2142" spans="2:2" x14ac:dyDescent="0.3">
      <c r="B2142"/>
    </row>
    <row r="2143" spans="2:2" x14ac:dyDescent="0.3">
      <c r="B2143"/>
    </row>
    <row r="2144" spans="2:2" x14ac:dyDescent="0.3">
      <c r="B2144"/>
    </row>
    <row r="2145" spans="2:2" x14ac:dyDescent="0.3">
      <c r="B2145"/>
    </row>
    <row r="2146" spans="2:2" x14ac:dyDescent="0.3">
      <c r="B2146"/>
    </row>
    <row r="2147" spans="2:2" x14ac:dyDescent="0.3">
      <c r="B2147"/>
    </row>
    <row r="2148" spans="2:2" x14ac:dyDescent="0.3">
      <c r="B2148"/>
    </row>
    <row r="2149" spans="2:2" x14ac:dyDescent="0.3">
      <c r="B2149"/>
    </row>
    <row r="2150" spans="2:2" x14ac:dyDescent="0.3">
      <c r="B2150"/>
    </row>
    <row r="2151" spans="2:2" x14ac:dyDescent="0.3">
      <c r="B2151"/>
    </row>
    <row r="2152" spans="2:2" x14ac:dyDescent="0.3">
      <c r="B2152"/>
    </row>
    <row r="2153" spans="2:2" x14ac:dyDescent="0.3">
      <c r="B2153"/>
    </row>
    <row r="2154" spans="2:2" x14ac:dyDescent="0.3">
      <c r="B2154"/>
    </row>
    <row r="2155" spans="2:2" x14ac:dyDescent="0.3">
      <c r="B2155"/>
    </row>
    <row r="2156" spans="2:2" x14ac:dyDescent="0.3">
      <c r="B2156"/>
    </row>
    <row r="2157" spans="2:2" x14ac:dyDescent="0.3">
      <c r="B2157"/>
    </row>
    <row r="2158" spans="2:2" x14ac:dyDescent="0.3">
      <c r="B2158"/>
    </row>
    <row r="2159" spans="2:2" x14ac:dyDescent="0.3">
      <c r="B2159"/>
    </row>
    <row r="2160" spans="2:2" x14ac:dyDescent="0.3">
      <c r="B2160"/>
    </row>
    <row r="2161" spans="2:2" x14ac:dyDescent="0.3">
      <c r="B2161"/>
    </row>
    <row r="2162" spans="2:2" x14ac:dyDescent="0.3">
      <c r="B2162"/>
    </row>
    <row r="2163" spans="2:2" x14ac:dyDescent="0.3">
      <c r="B2163"/>
    </row>
    <row r="2164" spans="2:2" x14ac:dyDescent="0.3">
      <c r="B2164"/>
    </row>
    <row r="2165" spans="2:2" x14ac:dyDescent="0.3">
      <c r="B2165"/>
    </row>
    <row r="2166" spans="2:2" x14ac:dyDescent="0.3">
      <c r="B2166"/>
    </row>
    <row r="2167" spans="2:2" x14ac:dyDescent="0.3">
      <c r="B2167"/>
    </row>
    <row r="2168" spans="2:2" x14ac:dyDescent="0.3">
      <c r="B2168"/>
    </row>
    <row r="2169" spans="2:2" x14ac:dyDescent="0.3">
      <c r="B2169"/>
    </row>
    <row r="2170" spans="2:2" x14ac:dyDescent="0.3">
      <c r="B2170"/>
    </row>
    <row r="2171" spans="2:2" x14ac:dyDescent="0.3">
      <c r="B2171"/>
    </row>
    <row r="2172" spans="2:2" x14ac:dyDescent="0.3">
      <c r="B2172"/>
    </row>
    <row r="2173" spans="2:2" x14ac:dyDescent="0.3">
      <c r="B2173"/>
    </row>
    <row r="2174" spans="2:2" x14ac:dyDescent="0.3">
      <c r="B2174"/>
    </row>
    <row r="2175" spans="2:2" x14ac:dyDescent="0.3">
      <c r="B2175"/>
    </row>
    <row r="2176" spans="2:2" x14ac:dyDescent="0.3">
      <c r="B2176"/>
    </row>
    <row r="2177" spans="2:2" x14ac:dyDescent="0.3">
      <c r="B2177"/>
    </row>
    <row r="2178" spans="2:2" x14ac:dyDescent="0.3">
      <c r="B2178"/>
    </row>
    <row r="2179" spans="2:2" x14ac:dyDescent="0.3">
      <c r="B2179"/>
    </row>
    <row r="2180" spans="2:2" x14ac:dyDescent="0.3">
      <c r="B2180"/>
    </row>
    <row r="2181" spans="2:2" x14ac:dyDescent="0.3">
      <c r="B2181"/>
    </row>
    <row r="2182" spans="2:2" x14ac:dyDescent="0.3">
      <c r="B2182"/>
    </row>
    <row r="2183" spans="2:2" x14ac:dyDescent="0.3">
      <c r="B2183"/>
    </row>
    <row r="2184" spans="2:2" x14ac:dyDescent="0.3">
      <c r="B2184"/>
    </row>
    <row r="2185" spans="2:2" x14ac:dyDescent="0.3">
      <c r="B2185"/>
    </row>
    <row r="2186" spans="2:2" x14ac:dyDescent="0.3">
      <c r="B2186"/>
    </row>
    <row r="2187" spans="2:2" x14ac:dyDescent="0.3">
      <c r="B2187"/>
    </row>
    <row r="2188" spans="2:2" x14ac:dyDescent="0.3">
      <c r="B2188"/>
    </row>
    <row r="2189" spans="2:2" x14ac:dyDescent="0.3">
      <c r="B2189"/>
    </row>
    <row r="2190" spans="2:2" x14ac:dyDescent="0.3">
      <c r="B2190"/>
    </row>
    <row r="2191" spans="2:2" x14ac:dyDescent="0.3">
      <c r="B2191"/>
    </row>
    <row r="2192" spans="2:2" x14ac:dyDescent="0.3">
      <c r="B2192"/>
    </row>
    <row r="2193" spans="2:2" x14ac:dyDescent="0.3">
      <c r="B2193"/>
    </row>
    <row r="2194" spans="2:2" x14ac:dyDescent="0.3">
      <c r="B2194"/>
    </row>
    <row r="2195" spans="2:2" x14ac:dyDescent="0.3">
      <c r="B2195"/>
    </row>
    <row r="2196" spans="2:2" x14ac:dyDescent="0.3">
      <c r="B2196"/>
    </row>
    <row r="2197" spans="2:2" x14ac:dyDescent="0.3">
      <c r="B2197"/>
    </row>
    <row r="2198" spans="2:2" x14ac:dyDescent="0.3">
      <c r="B2198"/>
    </row>
    <row r="2199" spans="2:2" x14ac:dyDescent="0.3">
      <c r="B2199"/>
    </row>
    <row r="2200" spans="2:2" x14ac:dyDescent="0.3">
      <c r="B2200"/>
    </row>
    <row r="2201" spans="2:2" x14ac:dyDescent="0.3">
      <c r="B2201"/>
    </row>
    <row r="2202" spans="2:2" x14ac:dyDescent="0.3">
      <c r="B2202"/>
    </row>
    <row r="2203" spans="2:2" x14ac:dyDescent="0.3">
      <c r="B2203"/>
    </row>
    <row r="2204" spans="2:2" x14ac:dyDescent="0.3">
      <c r="B2204"/>
    </row>
    <row r="2205" spans="2:2" x14ac:dyDescent="0.3">
      <c r="B2205"/>
    </row>
    <row r="2206" spans="2:2" x14ac:dyDescent="0.3">
      <c r="B2206"/>
    </row>
    <row r="2207" spans="2:2" x14ac:dyDescent="0.3">
      <c r="B2207"/>
    </row>
    <row r="2208" spans="2:2" x14ac:dyDescent="0.3">
      <c r="B2208"/>
    </row>
    <row r="2209" spans="2:2" x14ac:dyDescent="0.3">
      <c r="B2209"/>
    </row>
    <row r="2210" spans="2:2" x14ac:dyDescent="0.3">
      <c r="B2210"/>
    </row>
    <row r="2211" spans="2:2" x14ac:dyDescent="0.3">
      <c r="B2211"/>
    </row>
    <row r="2212" spans="2:2" x14ac:dyDescent="0.3">
      <c r="B2212"/>
    </row>
    <row r="2213" spans="2:2" x14ac:dyDescent="0.3">
      <c r="B2213"/>
    </row>
    <row r="2214" spans="2:2" x14ac:dyDescent="0.3">
      <c r="B2214"/>
    </row>
    <row r="2215" spans="2:2" x14ac:dyDescent="0.3">
      <c r="B2215"/>
    </row>
    <row r="2216" spans="2:2" x14ac:dyDescent="0.3">
      <c r="B2216"/>
    </row>
    <row r="2217" spans="2:2" x14ac:dyDescent="0.3">
      <c r="B2217"/>
    </row>
    <row r="2218" spans="2:2" x14ac:dyDescent="0.3">
      <c r="B2218"/>
    </row>
    <row r="2219" spans="2:2" x14ac:dyDescent="0.3">
      <c r="B2219"/>
    </row>
    <row r="2220" spans="2:2" x14ac:dyDescent="0.3">
      <c r="B2220"/>
    </row>
    <row r="2221" spans="2:2" x14ac:dyDescent="0.3">
      <c r="B2221"/>
    </row>
    <row r="2222" spans="2:2" x14ac:dyDescent="0.3">
      <c r="B2222"/>
    </row>
    <row r="2223" spans="2:2" x14ac:dyDescent="0.3">
      <c r="B2223"/>
    </row>
    <row r="2224" spans="2:2" x14ac:dyDescent="0.3">
      <c r="B2224"/>
    </row>
    <row r="2225" spans="2:2" x14ac:dyDescent="0.3">
      <c r="B2225"/>
    </row>
    <row r="2226" spans="2:2" x14ac:dyDescent="0.3">
      <c r="B2226"/>
    </row>
    <row r="2227" spans="2:2" x14ac:dyDescent="0.3">
      <c r="B2227"/>
    </row>
    <row r="2228" spans="2:2" x14ac:dyDescent="0.3">
      <c r="B2228"/>
    </row>
    <row r="2229" spans="2:2" x14ac:dyDescent="0.3">
      <c r="B2229"/>
    </row>
    <row r="2230" spans="2:2" x14ac:dyDescent="0.3">
      <c r="B2230"/>
    </row>
    <row r="2231" spans="2:2" x14ac:dyDescent="0.3">
      <c r="B2231"/>
    </row>
    <row r="2232" spans="2:2" x14ac:dyDescent="0.3">
      <c r="B2232"/>
    </row>
    <row r="2233" spans="2:2" x14ac:dyDescent="0.3">
      <c r="B2233"/>
    </row>
    <row r="2234" spans="2:2" x14ac:dyDescent="0.3">
      <c r="B2234"/>
    </row>
    <row r="2235" spans="2:2" x14ac:dyDescent="0.3">
      <c r="B2235"/>
    </row>
    <row r="2236" spans="2:2" x14ac:dyDescent="0.3">
      <c r="B2236"/>
    </row>
    <row r="2237" spans="2:2" x14ac:dyDescent="0.3">
      <c r="B2237"/>
    </row>
    <row r="2238" spans="2:2" x14ac:dyDescent="0.3">
      <c r="B2238"/>
    </row>
    <row r="2239" spans="2:2" x14ac:dyDescent="0.3">
      <c r="B2239"/>
    </row>
    <row r="2240" spans="2:2" x14ac:dyDescent="0.3">
      <c r="B2240"/>
    </row>
    <row r="2241" spans="2:2" x14ac:dyDescent="0.3">
      <c r="B2241"/>
    </row>
    <row r="2242" spans="2:2" x14ac:dyDescent="0.3">
      <c r="B2242"/>
    </row>
    <row r="2243" spans="2:2" x14ac:dyDescent="0.3">
      <c r="B2243"/>
    </row>
    <row r="2244" spans="2:2" x14ac:dyDescent="0.3">
      <c r="B2244"/>
    </row>
    <row r="2245" spans="2:2" x14ac:dyDescent="0.3">
      <c r="B2245"/>
    </row>
    <row r="2246" spans="2:2" x14ac:dyDescent="0.3">
      <c r="B2246"/>
    </row>
    <row r="2247" spans="2:2" x14ac:dyDescent="0.3">
      <c r="B2247"/>
    </row>
    <row r="2248" spans="2:2" x14ac:dyDescent="0.3">
      <c r="B2248"/>
    </row>
    <row r="2249" spans="2:2" x14ac:dyDescent="0.3">
      <c r="B2249"/>
    </row>
    <row r="2250" spans="2:2" x14ac:dyDescent="0.3">
      <c r="B2250"/>
    </row>
    <row r="2251" spans="2:2" x14ac:dyDescent="0.3">
      <c r="B2251"/>
    </row>
    <row r="2252" spans="2:2" x14ac:dyDescent="0.3">
      <c r="B2252"/>
    </row>
    <row r="2253" spans="2:2" x14ac:dyDescent="0.3">
      <c r="B2253"/>
    </row>
    <row r="2254" spans="2:2" x14ac:dyDescent="0.3">
      <c r="B2254"/>
    </row>
    <row r="2255" spans="2:2" x14ac:dyDescent="0.3">
      <c r="B2255"/>
    </row>
    <row r="2256" spans="2:2" x14ac:dyDescent="0.3">
      <c r="B2256"/>
    </row>
    <row r="2257" spans="2:2" x14ac:dyDescent="0.3">
      <c r="B2257"/>
    </row>
    <row r="2258" spans="2:2" x14ac:dyDescent="0.3">
      <c r="B2258"/>
    </row>
    <row r="2259" spans="2:2" x14ac:dyDescent="0.3">
      <c r="B2259"/>
    </row>
    <row r="2260" spans="2:2" x14ac:dyDescent="0.3">
      <c r="B2260"/>
    </row>
    <row r="2261" spans="2:2" x14ac:dyDescent="0.3">
      <c r="B2261"/>
    </row>
    <row r="2262" spans="2:2" x14ac:dyDescent="0.3">
      <c r="B2262"/>
    </row>
    <row r="2263" spans="2:2" x14ac:dyDescent="0.3">
      <c r="B2263"/>
    </row>
    <row r="2264" spans="2:2" x14ac:dyDescent="0.3">
      <c r="B2264"/>
    </row>
    <row r="2265" spans="2:2" x14ac:dyDescent="0.3">
      <c r="B2265"/>
    </row>
    <row r="2266" spans="2:2" x14ac:dyDescent="0.3">
      <c r="B2266"/>
    </row>
    <row r="2267" spans="2:2" x14ac:dyDescent="0.3">
      <c r="B2267"/>
    </row>
    <row r="2268" spans="2:2" x14ac:dyDescent="0.3">
      <c r="B2268"/>
    </row>
    <row r="2269" spans="2:2" x14ac:dyDescent="0.3">
      <c r="B2269"/>
    </row>
    <row r="2270" spans="2:2" x14ac:dyDescent="0.3">
      <c r="B2270"/>
    </row>
    <row r="2271" spans="2:2" x14ac:dyDescent="0.3">
      <c r="B2271"/>
    </row>
    <row r="2272" spans="2:2" x14ac:dyDescent="0.3">
      <c r="B2272"/>
    </row>
    <row r="2273" spans="2:2" x14ac:dyDescent="0.3">
      <c r="B2273"/>
    </row>
    <row r="2274" spans="2:2" x14ac:dyDescent="0.3">
      <c r="B2274"/>
    </row>
    <row r="2275" spans="2:2" x14ac:dyDescent="0.3">
      <c r="B2275"/>
    </row>
    <row r="2276" spans="2:2" x14ac:dyDescent="0.3">
      <c r="B2276"/>
    </row>
    <row r="2277" spans="2:2" x14ac:dyDescent="0.3">
      <c r="B2277"/>
    </row>
    <row r="2278" spans="2:2" x14ac:dyDescent="0.3">
      <c r="B2278"/>
    </row>
    <row r="2279" spans="2:2" x14ac:dyDescent="0.3">
      <c r="B2279"/>
    </row>
    <row r="2280" spans="2:2" x14ac:dyDescent="0.3">
      <c r="B2280"/>
    </row>
    <row r="2281" spans="2:2" x14ac:dyDescent="0.3">
      <c r="B2281"/>
    </row>
    <row r="2282" spans="2:2" x14ac:dyDescent="0.3">
      <c r="B2282"/>
    </row>
    <row r="2283" spans="2:2" x14ac:dyDescent="0.3">
      <c r="B2283"/>
    </row>
    <row r="2284" spans="2:2" x14ac:dyDescent="0.3">
      <c r="B2284"/>
    </row>
    <row r="2285" spans="2:2" x14ac:dyDescent="0.3">
      <c r="B2285"/>
    </row>
    <row r="2286" spans="2:2" x14ac:dyDescent="0.3">
      <c r="B2286"/>
    </row>
    <row r="2287" spans="2:2" x14ac:dyDescent="0.3">
      <c r="B2287"/>
    </row>
    <row r="2288" spans="2:2" x14ac:dyDescent="0.3">
      <c r="B2288"/>
    </row>
    <row r="2289" spans="2:2" x14ac:dyDescent="0.3">
      <c r="B2289"/>
    </row>
    <row r="2290" spans="2:2" x14ac:dyDescent="0.3">
      <c r="B2290"/>
    </row>
    <row r="2291" spans="2:2" x14ac:dyDescent="0.3">
      <c r="B2291"/>
    </row>
    <row r="2292" spans="2:2" x14ac:dyDescent="0.3">
      <c r="B2292"/>
    </row>
    <row r="2293" spans="2:2" x14ac:dyDescent="0.3">
      <c r="B2293"/>
    </row>
    <row r="2294" spans="2:2" x14ac:dyDescent="0.3">
      <c r="B2294"/>
    </row>
    <row r="2295" spans="2:2" x14ac:dyDescent="0.3">
      <c r="B2295"/>
    </row>
    <row r="2296" spans="2:2" x14ac:dyDescent="0.3">
      <c r="B2296"/>
    </row>
    <row r="2297" spans="2:2" x14ac:dyDescent="0.3">
      <c r="B2297"/>
    </row>
    <row r="2298" spans="2:2" x14ac:dyDescent="0.3">
      <c r="B2298"/>
    </row>
    <row r="2299" spans="2:2" x14ac:dyDescent="0.3">
      <c r="B2299"/>
    </row>
    <row r="2300" spans="2:2" x14ac:dyDescent="0.3">
      <c r="B2300"/>
    </row>
    <row r="2301" spans="2:2" x14ac:dyDescent="0.3">
      <c r="B2301"/>
    </row>
    <row r="2302" spans="2:2" x14ac:dyDescent="0.3">
      <c r="B2302"/>
    </row>
    <row r="2303" spans="2:2" x14ac:dyDescent="0.3">
      <c r="B2303"/>
    </row>
    <row r="2304" spans="2:2" x14ac:dyDescent="0.3">
      <c r="B2304"/>
    </row>
    <row r="2305" spans="2:2" x14ac:dyDescent="0.3">
      <c r="B2305"/>
    </row>
    <row r="2306" spans="2:2" x14ac:dyDescent="0.3">
      <c r="B2306"/>
    </row>
    <row r="2307" spans="2:2" x14ac:dyDescent="0.3">
      <c r="B2307"/>
    </row>
    <row r="2308" spans="2:2" x14ac:dyDescent="0.3">
      <c r="B2308"/>
    </row>
    <row r="2309" spans="2:2" x14ac:dyDescent="0.3">
      <c r="B2309"/>
    </row>
    <row r="2310" spans="2:2" x14ac:dyDescent="0.3">
      <c r="B2310"/>
    </row>
    <row r="2311" spans="2:2" x14ac:dyDescent="0.3">
      <c r="B2311"/>
    </row>
    <row r="2312" spans="2:2" x14ac:dyDescent="0.3">
      <c r="B2312"/>
    </row>
    <row r="2313" spans="2:2" x14ac:dyDescent="0.3">
      <c r="B2313"/>
    </row>
    <row r="2314" spans="2:2" x14ac:dyDescent="0.3">
      <c r="B2314"/>
    </row>
    <row r="2315" spans="2:2" x14ac:dyDescent="0.3">
      <c r="B2315"/>
    </row>
    <row r="2316" spans="2:2" x14ac:dyDescent="0.3">
      <c r="B2316"/>
    </row>
    <row r="2317" spans="2:2" x14ac:dyDescent="0.3">
      <c r="B2317"/>
    </row>
    <row r="2318" spans="2:2" x14ac:dyDescent="0.3">
      <c r="B2318"/>
    </row>
    <row r="2319" spans="2:2" x14ac:dyDescent="0.3">
      <c r="B2319"/>
    </row>
    <row r="2320" spans="2:2" x14ac:dyDescent="0.3">
      <c r="B2320"/>
    </row>
    <row r="2321" spans="2:2" x14ac:dyDescent="0.3">
      <c r="B2321"/>
    </row>
    <row r="2322" spans="2:2" x14ac:dyDescent="0.3">
      <c r="B2322"/>
    </row>
    <row r="2323" spans="2:2" x14ac:dyDescent="0.3">
      <c r="B2323"/>
    </row>
    <row r="2324" spans="2:2" x14ac:dyDescent="0.3">
      <c r="B2324"/>
    </row>
    <row r="2325" spans="2:2" x14ac:dyDescent="0.3">
      <c r="B2325"/>
    </row>
    <row r="2326" spans="2:2" x14ac:dyDescent="0.3">
      <c r="B2326"/>
    </row>
    <row r="2327" spans="2:2" x14ac:dyDescent="0.3">
      <c r="B2327"/>
    </row>
    <row r="2328" spans="2:2" x14ac:dyDescent="0.3">
      <c r="B2328"/>
    </row>
    <row r="2329" spans="2:2" x14ac:dyDescent="0.3">
      <c r="B2329"/>
    </row>
    <row r="2330" spans="2:2" x14ac:dyDescent="0.3">
      <c r="B2330"/>
    </row>
    <row r="2331" spans="2:2" x14ac:dyDescent="0.3">
      <c r="B2331"/>
    </row>
    <row r="2332" spans="2:2" x14ac:dyDescent="0.3">
      <c r="B2332"/>
    </row>
    <row r="2333" spans="2:2" x14ac:dyDescent="0.3">
      <c r="B2333"/>
    </row>
    <row r="2334" spans="2:2" x14ac:dyDescent="0.3">
      <c r="B2334"/>
    </row>
    <row r="2335" spans="2:2" x14ac:dyDescent="0.3">
      <c r="B2335"/>
    </row>
    <row r="2336" spans="2:2" x14ac:dyDescent="0.3">
      <c r="B2336"/>
    </row>
    <row r="2337" spans="2:2" x14ac:dyDescent="0.3">
      <c r="B2337"/>
    </row>
    <row r="2338" spans="2:2" x14ac:dyDescent="0.3">
      <c r="B2338"/>
    </row>
    <row r="2339" spans="2:2" x14ac:dyDescent="0.3">
      <c r="B2339"/>
    </row>
    <row r="2340" spans="2:2" x14ac:dyDescent="0.3">
      <c r="B2340"/>
    </row>
    <row r="2341" spans="2:2" x14ac:dyDescent="0.3">
      <c r="B2341"/>
    </row>
    <row r="2342" spans="2:2" x14ac:dyDescent="0.3">
      <c r="B2342"/>
    </row>
    <row r="2343" spans="2:2" x14ac:dyDescent="0.3">
      <c r="B2343"/>
    </row>
    <row r="2344" spans="2:2" x14ac:dyDescent="0.3">
      <c r="B2344"/>
    </row>
    <row r="2345" spans="2:2" x14ac:dyDescent="0.3">
      <c r="B2345"/>
    </row>
    <row r="2346" spans="2:2" x14ac:dyDescent="0.3">
      <c r="B2346"/>
    </row>
    <row r="2347" spans="2:2" x14ac:dyDescent="0.3">
      <c r="B2347"/>
    </row>
    <row r="2348" spans="2:2" x14ac:dyDescent="0.3">
      <c r="B2348"/>
    </row>
    <row r="2349" spans="2:2" x14ac:dyDescent="0.3">
      <c r="B2349"/>
    </row>
    <row r="2350" spans="2:2" x14ac:dyDescent="0.3">
      <c r="B2350"/>
    </row>
    <row r="2351" spans="2:2" x14ac:dyDescent="0.3">
      <c r="B2351"/>
    </row>
    <row r="2352" spans="2:2" x14ac:dyDescent="0.3">
      <c r="B2352"/>
    </row>
    <row r="2353" spans="2:2" x14ac:dyDescent="0.3">
      <c r="B2353"/>
    </row>
    <row r="2354" spans="2:2" x14ac:dyDescent="0.3">
      <c r="B2354"/>
    </row>
    <row r="2355" spans="2:2" x14ac:dyDescent="0.3">
      <c r="B2355"/>
    </row>
    <row r="2356" spans="2:2" x14ac:dyDescent="0.3">
      <c r="B2356"/>
    </row>
    <row r="2357" spans="2:2" x14ac:dyDescent="0.3">
      <c r="B2357"/>
    </row>
    <row r="2358" spans="2:2" x14ac:dyDescent="0.3">
      <c r="B2358"/>
    </row>
    <row r="2359" spans="2:2" x14ac:dyDescent="0.3">
      <c r="B2359"/>
    </row>
    <row r="2360" spans="2:2" x14ac:dyDescent="0.3">
      <c r="B2360"/>
    </row>
    <row r="2361" spans="2:2" x14ac:dyDescent="0.3">
      <c r="B2361"/>
    </row>
    <row r="2362" spans="2:2" x14ac:dyDescent="0.3">
      <c r="B2362"/>
    </row>
    <row r="2363" spans="2:2" x14ac:dyDescent="0.3">
      <c r="B2363"/>
    </row>
    <row r="2364" spans="2:2" x14ac:dyDescent="0.3">
      <c r="B2364"/>
    </row>
    <row r="2365" spans="2:2" x14ac:dyDescent="0.3">
      <c r="B2365"/>
    </row>
    <row r="2366" spans="2:2" x14ac:dyDescent="0.3">
      <c r="B2366"/>
    </row>
    <row r="2367" spans="2:2" x14ac:dyDescent="0.3">
      <c r="B2367"/>
    </row>
    <row r="2368" spans="2:2" x14ac:dyDescent="0.3">
      <c r="B2368"/>
    </row>
    <row r="2369" spans="2:2" x14ac:dyDescent="0.3">
      <c r="B2369"/>
    </row>
    <row r="2370" spans="2:2" x14ac:dyDescent="0.3">
      <c r="B2370"/>
    </row>
    <row r="2371" spans="2:2" x14ac:dyDescent="0.3">
      <c r="B2371"/>
    </row>
    <row r="2372" spans="2:2" x14ac:dyDescent="0.3">
      <c r="B2372"/>
    </row>
    <row r="2373" spans="2:2" x14ac:dyDescent="0.3">
      <c r="B2373"/>
    </row>
    <row r="2374" spans="2:2" x14ac:dyDescent="0.3">
      <c r="B2374"/>
    </row>
    <row r="2375" spans="2:2" x14ac:dyDescent="0.3">
      <c r="B2375"/>
    </row>
    <row r="2376" spans="2:2" x14ac:dyDescent="0.3">
      <c r="B2376"/>
    </row>
    <row r="2377" spans="2:2" x14ac:dyDescent="0.3">
      <c r="B2377"/>
    </row>
    <row r="2378" spans="2:2" x14ac:dyDescent="0.3">
      <c r="B2378"/>
    </row>
    <row r="2379" spans="2:2" x14ac:dyDescent="0.3">
      <c r="B2379"/>
    </row>
    <row r="2380" spans="2:2" x14ac:dyDescent="0.3">
      <c r="B2380"/>
    </row>
    <row r="2381" spans="2:2" x14ac:dyDescent="0.3">
      <c r="B2381"/>
    </row>
    <row r="2382" spans="2:2" x14ac:dyDescent="0.3">
      <c r="B2382"/>
    </row>
    <row r="2383" spans="2:2" x14ac:dyDescent="0.3">
      <c r="B2383"/>
    </row>
    <row r="2384" spans="2:2" x14ac:dyDescent="0.3">
      <c r="B2384"/>
    </row>
    <row r="2385" spans="2:2" x14ac:dyDescent="0.3">
      <c r="B2385"/>
    </row>
    <row r="2386" spans="2:2" x14ac:dyDescent="0.3">
      <c r="B2386"/>
    </row>
    <row r="2387" spans="2:2" x14ac:dyDescent="0.3">
      <c r="B2387"/>
    </row>
    <row r="2388" spans="2:2" x14ac:dyDescent="0.3">
      <c r="B2388"/>
    </row>
    <row r="2389" spans="2:2" x14ac:dyDescent="0.3">
      <c r="B2389"/>
    </row>
    <row r="2390" spans="2:2" x14ac:dyDescent="0.3">
      <c r="B2390"/>
    </row>
    <row r="2391" spans="2:2" x14ac:dyDescent="0.3">
      <c r="B2391"/>
    </row>
    <row r="2392" spans="2:2" x14ac:dyDescent="0.3">
      <c r="B2392"/>
    </row>
    <row r="2393" spans="2:2" x14ac:dyDescent="0.3">
      <c r="B2393"/>
    </row>
    <row r="2394" spans="2:2" x14ac:dyDescent="0.3">
      <c r="B2394"/>
    </row>
    <row r="2395" spans="2:2" x14ac:dyDescent="0.3">
      <c r="B2395"/>
    </row>
    <row r="2396" spans="2:2" x14ac:dyDescent="0.3">
      <c r="B2396"/>
    </row>
    <row r="2397" spans="2:2" x14ac:dyDescent="0.3">
      <c r="B2397"/>
    </row>
    <row r="2398" spans="2:2" x14ac:dyDescent="0.3">
      <c r="B2398"/>
    </row>
    <row r="2399" spans="2:2" x14ac:dyDescent="0.3">
      <c r="B2399"/>
    </row>
    <row r="2400" spans="2:2" x14ac:dyDescent="0.3">
      <c r="B2400"/>
    </row>
    <row r="2401" spans="2:2" x14ac:dyDescent="0.3">
      <c r="B2401"/>
    </row>
    <row r="2402" spans="2:2" x14ac:dyDescent="0.3">
      <c r="B2402"/>
    </row>
    <row r="2403" spans="2:2" x14ac:dyDescent="0.3">
      <c r="B2403"/>
    </row>
    <row r="2404" spans="2:2" x14ac:dyDescent="0.3">
      <c r="B2404"/>
    </row>
    <row r="2405" spans="2:2" x14ac:dyDescent="0.3">
      <c r="B2405"/>
    </row>
    <row r="2406" spans="2:2" x14ac:dyDescent="0.3">
      <c r="B2406"/>
    </row>
    <row r="2407" spans="2:2" x14ac:dyDescent="0.3">
      <c r="B2407"/>
    </row>
    <row r="2408" spans="2:2" x14ac:dyDescent="0.3">
      <c r="B2408"/>
    </row>
    <row r="2409" spans="2:2" x14ac:dyDescent="0.3">
      <c r="B2409"/>
    </row>
    <row r="2410" spans="2:2" x14ac:dyDescent="0.3">
      <c r="B2410"/>
    </row>
    <row r="2411" spans="2:2" x14ac:dyDescent="0.3">
      <c r="B2411"/>
    </row>
    <row r="2412" spans="2:2" x14ac:dyDescent="0.3">
      <c r="B2412"/>
    </row>
    <row r="2413" spans="2:2" x14ac:dyDescent="0.3">
      <c r="B2413"/>
    </row>
    <row r="2414" spans="2:2" x14ac:dyDescent="0.3">
      <c r="B2414"/>
    </row>
    <row r="2415" spans="2:2" x14ac:dyDescent="0.3">
      <c r="B2415"/>
    </row>
    <row r="2416" spans="2:2" x14ac:dyDescent="0.3">
      <c r="B2416"/>
    </row>
    <row r="2417" spans="2:2" x14ac:dyDescent="0.3">
      <c r="B2417"/>
    </row>
    <row r="2418" spans="2:2" x14ac:dyDescent="0.3">
      <c r="B2418"/>
    </row>
    <row r="2419" spans="2:2" x14ac:dyDescent="0.3">
      <c r="B2419"/>
    </row>
    <row r="2420" spans="2:2" x14ac:dyDescent="0.3">
      <c r="B2420"/>
    </row>
    <row r="2421" spans="2:2" x14ac:dyDescent="0.3">
      <c r="B2421"/>
    </row>
    <row r="2422" spans="2:2" x14ac:dyDescent="0.3">
      <c r="B2422"/>
    </row>
    <row r="2423" spans="2:2" x14ac:dyDescent="0.3">
      <c r="B2423"/>
    </row>
    <row r="2424" spans="2:2" x14ac:dyDescent="0.3">
      <c r="B2424"/>
    </row>
    <row r="2425" spans="2:2" x14ac:dyDescent="0.3">
      <c r="B2425"/>
    </row>
    <row r="2426" spans="2:2" x14ac:dyDescent="0.3">
      <c r="B2426"/>
    </row>
    <row r="2427" spans="2:2" x14ac:dyDescent="0.3">
      <c r="B2427"/>
    </row>
    <row r="2428" spans="2:2" x14ac:dyDescent="0.3">
      <c r="B2428"/>
    </row>
    <row r="2429" spans="2:2" x14ac:dyDescent="0.3">
      <c r="B2429"/>
    </row>
    <row r="2430" spans="2:2" x14ac:dyDescent="0.3">
      <c r="B2430"/>
    </row>
    <row r="2431" spans="2:2" x14ac:dyDescent="0.3">
      <c r="B2431"/>
    </row>
    <row r="2432" spans="2:2" x14ac:dyDescent="0.3">
      <c r="B2432"/>
    </row>
    <row r="2433" spans="2:2" x14ac:dyDescent="0.3">
      <c r="B2433"/>
    </row>
    <row r="2434" spans="2:2" x14ac:dyDescent="0.3">
      <c r="B2434"/>
    </row>
    <row r="2435" spans="2:2" x14ac:dyDescent="0.3">
      <c r="B2435"/>
    </row>
    <row r="2436" spans="2:2" x14ac:dyDescent="0.3">
      <c r="B2436"/>
    </row>
    <row r="2437" spans="2:2" x14ac:dyDescent="0.3">
      <c r="B2437"/>
    </row>
    <row r="2438" spans="2:2" x14ac:dyDescent="0.3">
      <c r="B2438"/>
    </row>
    <row r="2439" spans="2:2" x14ac:dyDescent="0.3">
      <c r="B2439"/>
    </row>
    <row r="2440" spans="2:2" x14ac:dyDescent="0.3">
      <c r="B2440"/>
    </row>
    <row r="2441" spans="2:2" x14ac:dyDescent="0.3">
      <c r="B2441"/>
    </row>
    <row r="2442" spans="2:2" x14ac:dyDescent="0.3">
      <c r="B2442"/>
    </row>
    <row r="2443" spans="2:2" x14ac:dyDescent="0.3">
      <c r="B2443"/>
    </row>
    <row r="2444" spans="2:2" x14ac:dyDescent="0.3">
      <c r="B2444"/>
    </row>
    <row r="2445" spans="2:2" x14ac:dyDescent="0.3">
      <c r="B2445"/>
    </row>
    <row r="2446" spans="2:2" x14ac:dyDescent="0.3">
      <c r="B2446"/>
    </row>
    <row r="2447" spans="2:2" x14ac:dyDescent="0.3">
      <c r="B2447"/>
    </row>
    <row r="2448" spans="2:2" x14ac:dyDescent="0.3">
      <c r="B2448"/>
    </row>
    <row r="2449" spans="2:2" x14ac:dyDescent="0.3">
      <c r="B2449"/>
    </row>
    <row r="2450" spans="2:2" x14ac:dyDescent="0.3">
      <c r="B2450"/>
    </row>
    <row r="2451" spans="2:2" x14ac:dyDescent="0.3">
      <c r="B2451"/>
    </row>
    <row r="2452" spans="2:2" x14ac:dyDescent="0.3">
      <c r="B2452"/>
    </row>
    <row r="2453" spans="2:2" x14ac:dyDescent="0.3">
      <c r="B2453"/>
    </row>
    <row r="2454" spans="2:2" x14ac:dyDescent="0.3">
      <c r="B2454"/>
    </row>
    <row r="2455" spans="2:2" x14ac:dyDescent="0.3">
      <c r="B2455"/>
    </row>
    <row r="2456" spans="2:2" x14ac:dyDescent="0.3">
      <c r="B2456"/>
    </row>
    <row r="2457" spans="2:2" x14ac:dyDescent="0.3">
      <c r="B2457"/>
    </row>
    <row r="2458" spans="2:2" x14ac:dyDescent="0.3">
      <c r="B2458"/>
    </row>
    <row r="2459" spans="2:2" x14ac:dyDescent="0.3">
      <c r="B2459"/>
    </row>
    <row r="2460" spans="2:2" x14ac:dyDescent="0.3">
      <c r="B2460"/>
    </row>
    <row r="2461" spans="2:2" x14ac:dyDescent="0.3">
      <c r="B2461"/>
    </row>
    <row r="2462" spans="2:2" x14ac:dyDescent="0.3">
      <c r="B2462"/>
    </row>
    <row r="2463" spans="2:2" x14ac:dyDescent="0.3">
      <c r="B2463"/>
    </row>
    <row r="2464" spans="2:2" x14ac:dyDescent="0.3">
      <c r="B2464"/>
    </row>
    <row r="2465" spans="2:2" x14ac:dyDescent="0.3">
      <c r="B2465"/>
    </row>
    <row r="2466" spans="2:2" x14ac:dyDescent="0.3">
      <c r="B2466"/>
    </row>
    <row r="2467" spans="2:2" x14ac:dyDescent="0.3">
      <c r="B2467"/>
    </row>
    <row r="2468" spans="2:2" x14ac:dyDescent="0.3">
      <c r="B2468"/>
    </row>
    <row r="2469" spans="2:2" x14ac:dyDescent="0.3">
      <c r="B2469"/>
    </row>
    <row r="2470" spans="2:2" x14ac:dyDescent="0.3">
      <c r="B2470"/>
    </row>
    <row r="2471" spans="2:2" x14ac:dyDescent="0.3">
      <c r="B2471"/>
    </row>
    <row r="2472" spans="2:2" x14ac:dyDescent="0.3">
      <c r="B2472"/>
    </row>
    <row r="2473" spans="2:2" x14ac:dyDescent="0.3">
      <c r="B2473"/>
    </row>
    <row r="2474" spans="2:2" x14ac:dyDescent="0.3">
      <c r="B2474"/>
    </row>
    <row r="2475" spans="2:2" x14ac:dyDescent="0.3">
      <c r="B2475"/>
    </row>
    <row r="2476" spans="2:2" x14ac:dyDescent="0.3">
      <c r="B2476"/>
    </row>
    <row r="2477" spans="2:2" x14ac:dyDescent="0.3">
      <c r="B2477"/>
    </row>
    <row r="2478" spans="2:2" x14ac:dyDescent="0.3">
      <c r="B2478"/>
    </row>
    <row r="2479" spans="2:2" x14ac:dyDescent="0.3">
      <c r="B2479"/>
    </row>
    <row r="2480" spans="2:2" x14ac:dyDescent="0.3">
      <c r="B2480"/>
    </row>
    <row r="2481" spans="2:2" x14ac:dyDescent="0.3">
      <c r="B2481"/>
    </row>
    <row r="2482" spans="2:2" x14ac:dyDescent="0.3">
      <c r="B2482"/>
    </row>
    <row r="2483" spans="2:2" x14ac:dyDescent="0.3">
      <c r="B2483"/>
    </row>
    <row r="2484" spans="2:2" x14ac:dyDescent="0.3">
      <c r="B2484"/>
    </row>
    <row r="2485" spans="2:2" x14ac:dyDescent="0.3">
      <c r="B2485"/>
    </row>
    <row r="2486" spans="2:2" x14ac:dyDescent="0.3">
      <c r="B2486"/>
    </row>
    <row r="2487" spans="2:2" x14ac:dyDescent="0.3">
      <c r="B2487"/>
    </row>
    <row r="2488" spans="2:2" x14ac:dyDescent="0.3">
      <c r="B2488"/>
    </row>
    <row r="2489" spans="2:2" x14ac:dyDescent="0.3">
      <c r="B2489"/>
    </row>
    <row r="2490" spans="2:2" x14ac:dyDescent="0.3">
      <c r="B2490"/>
    </row>
    <row r="2491" spans="2:2" x14ac:dyDescent="0.3">
      <c r="B2491"/>
    </row>
    <row r="2492" spans="2:2" x14ac:dyDescent="0.3">
      <c r="B2492"/>
    </row>
    <row r="2493" spans="2:2" x14ac:dyDescent="0.3">
      <c r="B2493"/>
    </row>
    <row r="2494" spans="2:2" x14ac:dyDescent="0.3">
      <c r="B2494"/>
    </row>
    <row r="2495" spans="2:2" x14ac:dyDescent="0.3">
      <c r="B2495"/>
    </row>
    <row r="2496" spans="2:2" x14ac:dyDescent="0.3">
      <c r="B2496"/>
    </row>
    <row r="2497" spans="2:2" x14ac:dyDescent="0.3">
      <c r="B2497"/>
    </row>
    <row r="2498" spans="2:2" x14ac:dyDescent="0.3">
      <c r="B2498"/>
    </row>
    <row r="2499" spans="2:2" x14ac:dyDescent="0.3">
      <c r="B2499"/>
    </row>
    <row r="2500" spans="2:2" x14ac:dyDescent="0.3">
      <c r="B2500"/>
    </row>
    <row r="2501" spans="2:2" x14ac:dyDescent="0.3">
      <c r="B2501"/>
    </row>
    <row r="2502" spans="2:2" x14ac:dyDescent="0.3">
      <c r="B2502"/>
    </row>
    <row r="2503" spans="2:2" x14ac:dyDescent="0.3">
      <c r="B2503"/>
    </row>
    <row r="2504" spans="2:2" x14ac:dyDescent="0.3">
      <c r="B2504"/>
    </row>
    <row r="2505" spans="2:2" x14ac:dyDescent="0.3">
      <c r="B2505"/>
    </row>
    <row r="2506" spans="2:2" x14ac:dyDescent="0.3">
      <c r="B2506"/>
    </row>
    <row r="2507" spans="2:2" x14ac:dyDescent="0.3">
      <c r="B2507"/>
    </row>
    <row r="2508" spans="2:2" x14ac:dyDescent="0.3">
      <c r="B2508"/>
    </row>
    <row r="2509" spans="2:2" x14ac:dyDescent="0.3">
      <c r="B2509"/>
    </row>
    <row r="2510" spans="2:2" x14ac:dyDescent="0.3">
      <c r="B2510"/>
    </row>
    <row r="2511" spans="2:2" x14ac:dyDescent="0.3">
      <c r="B2511"/>
    </row>
    <row r="2512" spans="2:2" x14ac:dyDescent="0.3">
      <c r="B2512"/>
    </row>
    <row r="2513" spans="2:2" x14ac:dyDescent="0.3">
      <c r="B2513"/>
    </row>
    <row r="2514" spans="2:2" x14ac:dyDescent="0.3">
      <c r="B2514"/>
    </row>
    <row r="2515" spans="2:2" x14ac:dyDescent="0.3">
      <c r="B2515"/>
    </row>
    <row r="2516" spans="2:2" x14ac:dyDescent="0.3">
      <c r="B2516"/>
    </row>
    <row r="2517" spans="2:2" x14ac:dyDescent="0.3">
      <c r="B2517"/>
    </row>
    <row r="2518" spans="2:2" x14ac:dyDescent="0.3">
      <c r="B2518"/>
    </row>
    <row r="2519" spans="2:2" x14ac:dyDescent="0.3">
      <c r="B2519"/>
    </row>
    <row r="2520" spans="2:2" x14ac:dyDescent="0.3">
      <c r="B2520"/>
    </row>
    <row r="2521" spans="2:2" x14ac:dyDescent="0.3">
      <c r="B2521"/>
    </row>
    <row r="2522" spans="2:2" x14ac:dyDescent="0.3">
      <c r="B2522"/>
    </row>
    <row r="2523" spans="2:2" x14ac:dyDescent="0.3">
      <c r="B2523"/>
    </row>
    <row r="2524" spans="2:2" x14ac:dyDescent="0.3">
      <c r="B2524"/>
    </row>
    <row r="2525" spans="2:2" x14ac:dyDescent="0.3">
      <c r="B2525"/>
    </row>
    <row r="2526" spans="2:2" x14ac:dyDescent="0.3">
      <c r="B2526"/>
    </row>
    <row r="2527" spans="2:2" x14ac:dyDescent="0.3">
      <c r="B2527"/>
    </row>
    <row r="2528" spans="2:2" x14ac:dyDescent="0.3">
      <c r="B2528"/>
    </row>
    <row r="2529" spans="2:2" x14ac:dyDescent="0.3">
      <c r="B2529"/>
    </row>
    <row r="2530" spans="2:2" x14ac:dyDescent="0.3">
      <c r="B2530"/>
    </row>
    <row r="2531" spans="2:2" x14ac:dyDescent="0.3">
      <c r="B2531"/>
    </row>
    <row r="2532" spans="2:2" x14ac:dyDescent="0.3">
      <c r="B2532"/>
    </row>
    <row r="2533" spans="2:2" x14ac:dyDescent="0.3">
      <c r="B2533"/>
    </row>
    <row r="2534" spans="2:2" x14ac:dyDescent="0.3">
      <c r="B2534"/>
    </row>
    <row r="2535" spans="2:2" x14ac:dyDescent="0.3">
      <c r="B2535"/>
    </row>
    <row r="2536" spans="2:2" x14ac:dyDescent="0.3">
      <c r="B2536"/>
    </row>
    <row r="2537" spans="2:2" x14ac:dyDescent="0.3">
      <c r="B2537"/>
    </row>
    <row r="2538" spans="2:2" x14ac:dyDescent="0.3">
      <c r="B2538"/>
    </row>
    <row r="2539" spans="2:2" x14ac:dyDescent="0.3">
      <c r="B2539"/>
    </row>
    <row r="2540" spans="2:2" x14ac:dyDescent="0.3">
      <c r="B2540"/>
    </row>
    <row r="2541" spans="2:2" x14ac:dyDescent="0.3">
      <c r="B2541"/>
    </row>
    <row r="2542" spans="2:2" x14ac:dyDescent="0.3">
      <c r="B2542"/>
    </row>
    <row r="2543" spans="2:2" x14ac:dyDescent="0.3">
      <c r="B2543"/>
    </row>
    <row r="2544" spans="2:2" x14ac:dyDescent="0.3">
      <c r="B2544"/>
    </row>
    <row r="2545" spans="2:2" x14ac:dyDescent="0.3">
      <c r="B2545"/>
    </row>
    <row r="2546" spans="2:2" x14ac:dyDescent="0.3">
      <c r="B2546"/>
    </row>
    <row r="2547" spans="2:2" x14ac:dyDescent="0.3">
      <c r="B2547"/>
    </row>
    <row r="2548" spans="2:2" x14ac:dyDescent="0.3">
      <c r="B2548"/>
    </row>
    <row r="2549" spans="2:2" x14ac:dyDescent="0.3">
      <c r="B2549"/>
    </row>
    <row r="2550" spans="2:2" x14ac:dyDescent="0.3">
      <c r="B2550"/>
    </row>
    <row r="2551" spans="2:2" x14ac:dyDescent="0.3">
      <c r="B2551"/>
    </row>
    <row r="2552" spans="2:2" x14ac:dyDescent="0.3">
      <c r="B2552"/>
    </row>
    <row r="2553" spans="2:2" x14ac:dyDescent="0.3">
      <c r="B2553"/>
    </row>
    <row r="2554" spans="2:2" x14ac:dyDescent="0.3">
      <c r="B2554"/>
    </row>
    <row r="2555" spans="2:2" x14ac:dyDescent="0.3">
      <c r="B2555"/>
    </row>
    <row r="2556" spans="2:2" x14ac:dyDescent="0.3">
      <c r="B2556"/>
    </row>
    <row r="2557" spans="2:2" x14ac:dyDescent="0.3">
      <c r="B2557"/>
    </row>
    <row r="2558" spans="2:2" x14ac:dyDescent="0.3">
      <c r="B2558"/>
    </row>
    <row r="2559" spans="2:2" x14ac:dyDescent="0.3">
      <c r="B2559"/>
    </row>
    <row r="2560" spans="2:2" x14ac:dyDescent="0.3">
      <c r="B2560"/>
    </row>
    <row r="2561" spans="2:2" x14ac:dyDescent="0.3">
      <c r="B2561"/>
    </row>
    <row r="2562" spans="2:2" x14ac:dyDescent="0.3">
      <c r="B2562"/>
    </row>
    <row r="2563" spans="2:2" x14ac:dyDescent="0.3">
      <c r="B2563"/>
    </row>
    <row r="2564" spans="2:2" x14ac:dyDescent="0.3">
      <c r="B2564"/>
    </row>
    <row r="2565" spans="2:2" x14ac:dyDescent="0.3">
      <c r="B2565"/>
    </row>
    <row r="2566" spans="2:2" x14ac:dyDescent="0.3">
      <c r="B2566"/>
    </row>
    <row r="2567" spans="2:2" x14ac:dyDescent="0.3">
      <c r="B2567"/>
    </row>
    <row r="2568" spans="2:2" x14ac:dyDescent="0.3">
      <c r="B2568"/>
    </row>
    <row r="2569" spans="2:2" x14ac:dyDescent="0.3">
      <c r="B2569"/>
    </row>
    <row r="2570" spans="2:2" x14ac:dyDescent="0.3">
      <c r="B2570"/>
    </row>
    <row r="2571" spans="2:2" x14ac:dyDescent="0.3">
      <c r="B2571"/>
    </row>
    <row r="2572" spans="2:2" x14ac:dyDescent="0.3">
      <c r="B2572"/>
    </row>
    <row r="2573" spans="2:2" x14ac:dyDescent="0.3">
      <c r="B2573"/>
    </row>
    <row r="2574" spans="2:2" x14ac:dyDescent="0.3">
      <c r="B2574"/>
    </row>
    <row r="2575" spans="2:2" x14ac:dyDescent="0.3">
      <c r="B2575"/>
    </row>
    <row r="2576" spans="2:2" x14ac:dyDescent="0.3">
      <c r="B2576"/>
    </row>
    <row r="2577" spans="2:2" x14ac:dyDescent="0.3">
      <c r="B2577"/>
    </row>
    <row r="2578" spans="2:2" x14ac:dyDescent="0.3">
      <c r="B2578"/>
    </row>
    <row r="2579" spans="2:2" x14ac:dyDescent="0.3">
      <c r="B2579"/>
    </row>
    <row r="2580" spans="2:2" x14ac:dyDescent="0.3">
      <c r="B2580"/>
    </row>
    <row r="2581" spans="2:2" x14ac:dyDescent="0.3">
      <c r="B2581"/>
    </row>
    <row r="2582" spans="2:2" x14ac:dyDescent="0.3">
      <c r="B2582"/>
    </row>
    <row r="2583" spans="2:2" x14ac:dyDescent="0.3">
      <c r="B2583"/>
    </row>
    <row r="2584" spans="2:2" x14ac:dyDescent="0.3">
      <c r="B2584"/>
    </row>
    <row r="2585" spans="2:2" x14ac:dyDescent="0.3">
      <c r="B2585"/>
    </row>
    <row r="2586" spans="2:2" x14ac:dyDescent="0.3">
      <c r="B2586"/>
    </row>
    <row r="2587" spans="2:2" x14ac:dyDescent="0.3">
      <c r="B2587"/>
    </row>
    <row r="2588" spans="2:2" x14ac:dyDescent="0.3">
      <c r="B2588"/>
    </row>
    <row r="2589" spans="2:2" x14ac:dyDescent="0.3">
      <c r="B2589"/>
    </row>
    <row r="2590" spans="2:2" x14ac:dyDescent="0.3">
      <c r="B2590"/>
    </row>
    <row r="2591" spans="2:2" x14ac:dyDescent="0.3">
      <c r="B2591"/>
    </row>
    <row r="2592" spans="2:2" x14ac:dyDescent="0.3">
      <c r="B2592"/>
    </row>
    <row r="2593" spans="2:2" x14ac:dyDescent="0.3">
      <c r="B2593"/>
    </row>
    <row r="2594" spans="2:2" x14ac:dyDescent="0.3">
      <c r="B2594"/>
    </row>
    <row r="2595" spans="2:2" x14ac:dyDescent="0.3">
      <c r="B2595"/>
    </row>
    <row r="2596" spans="2:2" x14ac:dyDescent="0.3">
      <c r="B2596"/>
    </row>
    <row r="2597" spans="2:2" x14ac:dyDescent="0.3">
      <c r="B2597"/>
    </row>
    <row r="2598" spans="2:2" x14ac:dyDescent="0.3">
      <c r="B2598"/>
    </row>
    <row r="2599" spans="2:2" x14ac:dyDescent="0.3">
      <c r="B2599"/>
    </row>
    <row r="2600" spans="2:2" x14ac:dyDescent="0.3">
      <c r="B2600"/>
    </row>
    <row r="2601" spans="2:2" x14ac:dyDescent="0.3">
      <c r="B2601"/>
    </row>
    <row r="2602" spans="2:2" x14ac:dyDescent="0.3">
      <c r="B2602"/>
    </row>
    <row r="2603" spans="2:2" x14ac:dyDescent="0.3">
      <c r="B2603"/>
    </row>
    <row r="2604" spans="2:2" x14ac:dyDescent="0.3">
      <c r="B2604"/>
    </row>
    <row r="2605" spans="2:2" x14ac:dyDescent="0.3">
      <c r="B2605"/>
    </row>
    <row r="2606" spans="2:2" x14ac:dyDescent="0.3">
      <c r="B2606"/>
    </row>
    <row r="2607" spans="2:2" x14ac:dyDescent="0.3">
      <c r="B2607"/>
    </row>
    <row r="2608" spans="2:2" x14ac:dyDescent="0.3">
      <c r="B2608"/>
    </row>
    <row r="2609" spans="2:2" x14ac:dyDescent="0.3">
      <c r="B2609"/>
    </row>
    <row r="2610" spans="2:2" x14ac:dyDescent="0.3">
      <c r="B2610"/>
    </row>
    <row r="2611" spans="2:2" x14ac:dyDescent="0.3">
      <c r="B2611"/>
    </row>
    <row r="2612" spans="2:2" x14ac:dyDescent="0.3">
      <c r="B2612"/>
    </row>
    <row r="2613" spans="2:2" x14ac:dyDescent="0.3">
      <c r="B2613"/>
    </row>
    <row r="2614" spans="2:2" x14ac:dyDescent="0.3">
      <c r="B2614"/>
    </row>
    <row r="2615" spans="2:2" x14ac:dyDescent="0.3">
      <c r="B2615"/>
    </row>
    <row r="2616" spans="2:2" x14ac:dyDescent="0.3">
      <c r="B2616"/>
    </row>
    <row r="2617" spans="2:2" x14ac:dyDescent="0.3">
      <c r="B2617"/>
    </row>
    <row r="2618" spans="2:2" x14ac:dyDescent="0.3">
      <c r="B2618"/>
    </row>
    <row r="2619" spans="2:2" x14ac:dyDescent="0.3">
      <c r="B2619"/>
    </row>
    <row r="2620" spans="2:2" x14ac:dyDescent="0.3">
      <c r="B2620"/>
    </row>
    <row r="2621" spans="2:2" x14ac:dyDescent="0.3">
      <c r="B2621"/>
    </row>
    <row r="2622" spans="2:2" x14ac:dyDescent="0.3">
      <c r="B2622"/>
    </row>
    <row r="2623" spans="2:2" x14ac:dyDescent="0.3">
      <c r="B2623"/>
    </row>
    <row r="2624" spans="2:2" x14ac:dyDescent="0.3">
      <c r="B2624"/>
    </row>
    <row r="2625" spans="2:2" x14ac:dyDescent="0.3">
      <c r="B2625"/>
    </row>
    <row r="2626" spans="2:2" x14ac:dyDescent="0.3">
      <c r="B2626"/>
    </row>
    <row r="2627" spans="2:2" x14ac:dyDescent="0.3">
      <c r="B2627"/>
    </row>
    <row r="2628" spans="2:2" x14ac:dyDescent="0.3">
      <c r="B2628"/>
    </row>
    <row r="2629" spans="2:2" x14ac:dyDescent="0.3">
      <c r="B2629"/>
    </row>
    <row r="2630" spans="2:2" x14ac:dyDescent="0.3">
      <c r="B2630"/>
    </row>
    <row r="2631" spans="2:2" x14ac:dyDescent="0.3">
      <c r="B2631"/>
    </row>
    <row r="2632" spans="2:2" x14ac:dyDescent="0.3">
      <c r="B2632"/>
    </row>
    <row r="2633" spans="2:2" x14ac:dyDescent="0.3">
      <c r="B2633"/>
    </row>
    <row r="2634" spans="2:2" x14ac:dyDescent="0.3">
      <c r="B2634"/>
    </row>
    <row r="2635" spans="2:2" x14ac:dyDescent="0.3">
      <c r="B2635"/>
    </row>
    <row r="2636" spans="2:2" x14ac:dyDescent="0.3">
      <c r="B2636"/>
    </row>
    <row r="2637" spans="2:2" x14ac:dyDescent="0.3">
      <c r="B2637"/>
    </row>
    <row r="2638" spans="2:2" x14ac:dyDescent="0.3">
      <c r="B2638"/>
    </row>
    <row r="2639" spans="2:2" x14ac:dyDescent="0.3">
      <c r="B2639"/>
    </row>
    <row r="2640" spans="2:2" x14ac:dyDescent="0.3">
      <c r="B2640"/>
    </row>
    <row r="2641" spans="2:2" x14ac:dyDescent="0.3">
      <c r="B2641"/>
    </row>
    <row r="2642" spans="2:2" x14ac:dyDescent="0.3">
      <c r="B2642"/>
    </row>
    <row r="2643" spans="2:2" x14ac:dyDescent="0.3">
      <c r="B2643"/>
    </row>
    <row r="2644" spans="2:2" x14ac:dyDescent="0.3">
      <c r="B2644"/>
    </row>
    <row r="2645" spans="2:2" x14ac:dyDescent="0.3">
      <c r="B2645"/>
    </row>
    <row r="2646" spans="2:2" x14ac:dyDescent="0.3">
      <c r="B2646"/>
    </row>
    <row r="2647" spans="2:2" x14ac:dyDescent="0.3">
      <c r="B2647"/>
    </row>
    <row r="2648" spans="2:2" x14ac:dyDescent="0.3">
      <c r="B2648"/>
    </row>
    <row r="2649" spans="2:2" x14ac:dyDescent="0.3">
      <c r="B2649"/>
    </row>
    <row r="2650" spans="2:2" x14ac:dyDescent="0.3">
      <c r="B2650"/>
    </row>
    <row r="2651" spans="2:2" x14ac:dyDescent="0.3">
      <c r="B2651"/>
    </row>
    <row r="2652" spans="2:2" x14ac:dyDescent="0.3">
      <c r="B2652"/>
    </row>
    <row r="2653" spans="2:2" x14ac:dyDescent="0.3">
      <c r="B2653"/>
    </row>
    <row r="2654" spans="2:2" x14ac:dyDescent="0.3">
      <c r="B2654"/>
    </row>
    <row r="2655" spans="2:2" x14ac:dyDescent="0.3">
      <c r="B2655"/>
    </row>
    <row r="2656" spans="2:2" x14ac:dyDescent="0.3">
      <c r="B2656"/>
    </row>
    <row r="2657" spans="2:2" x14ac:dyDescent="0.3">
      <c r="B2657"/>
    </row>
    <row r="2658" spans="2:2" x14ac:dyDescent="0.3">
      <c r="B2658"/>
    </row>
    <row r="2659" spans="2:2" x14ac:dyDescent="0.3">
      <c r="B2659"/>
    </row>
    <row r="2660" spans="2:2" x14ac:dyDescent="0.3">
      <c r="B2660"/>
    </row>
    <row r="2661" spans="2:2" x14ac:dyDescent="0.3">
      <c r="B2661"/>
    </row>
    <row r="2662" spans="2:2" x14ac:dyDescent="0.3">
      <c r="B2662"/>
    </row>
    <row r="2663" spans="2:2" x14ac:dyDescent="0.3">
      <c r="B2663"/>
    </row>
    <row r="2664" spans="2:2" x14ac:dyDescent="0.3">
      <c r="B2664"/>
    </row>
    <row r="2665" spans="2:2" x14ac:dyDescent="0.3">
      <c r="B2665"/>
    </row>
    <row r="2666" spans="2:2" x14ac:dyDescent="0.3">
      <c r="B2666"/>
    </row>
    <row r="2667" spans="2:2" x14ac:dyDescent="0.3">
      <c r="B2667"/>
    </row>
    <row r="2668" spans="2:2" x14ac:dyDescent="0.3">
      <c r="B2668"/>
    </row>
    <row r="2669" spans="2:2" x14ac:dyDescent="0.3">
      <c r="B2669"/>
    </row>
    <row r="2670" spans="2:2" x14ac:dyDescent="0.3">
      <c r="B2670"/>
    </row>
    <row r="2671" spans="2:2" x14ac:dyDescent="0.3">
      <c r="B2671"/>
    </row>
    <row r="2672" spans="2:2" x14ac:dyDescent="0.3">
      <c r="B2672"/>
    </row>
    <row r="2673" spans="2:2" x14ac:dyDescent="0.3">
      <c r="B2673"/>
    </row>
    <row r="2674" spans="2:2" x14ac:dyDescent="0.3">
      <c r="B2674"/>
    </row>
    <row r="2675" spans="2:2" x14ac:dyDescent="0.3">
      <c r="B2675"/>
    </row>
    <row r="2676" spans="2:2" x14ac:dyDescent="0.3">
      <c r="B2676"/>
    </row>
    <row r="2677" spans="2:2" x14ac:dyDescent="0.3">
      <c r="B2677"/>
    </row>
    <row r="2678" spans="2:2" x14ac:dyDescent="0.3">
      <c r="B2678"/>
    </row>
    <row r="2679" spans="2:2" x14ac:dyDescent="0.3">
      <c r="B2679"/>
    </row>
    <row r="2680" spans="2:2" x14ac:dyDescent="0.3">
      <c r="B2680"/>
    </row>
    <row r="2681" spans="2:2" x14ac:dyDescent="0.3">
      <c r="B2681"/>
    </row>
    <row r="2682" spans="2:2" x14ac:dyDescent="0.3">
      <c r="B2682"/>
    </row>
    <row r="2683" spans="2:2" x14ac:dyDescent="0.3">
      <c r="B2683"/>
    </row>
    <row r="2684" spans="2:2" x14ac:dyDescent="0.3">
      <c r="B2684"/>
    </row>
    <row r="2685" spans="2:2" x14ac:dyDescent="0.3">
      <c r="B2685"/>
    </row>
    <row r="2686" spans="2:2" x14ac:dyDescent="0.3">
      <c r="B2686"/>
    </row>
    <row r="2687" spans="2:2" x14ac:dyDescent="0.3">
      <c r="B2687"/>
    </row>
    <row r="2688" spans="2:2" x14ac:dyDescent="0.3">
      <c r="B2688"/>
    </row>
    <row r="2689" spans="2:2" x14ac:dyDescent="0.3">
      <c r="B2689"/>
    </row>
    <row r="2690" spans="2:2" x14ac:dyDescent="0.3">
      <c r="B2690"/>
    </row>
    <row r="2691" spans="2:2" x14ac:dyDescent="0.3">
      <c r="B2691"/>
    </row>
    <row r="2692" spans="2:2" x14ac:dyDescent="0.3">
      <c r="B2692"/>
    </row>
    <row r="2693" spans="2:2" x14ac:dyDescent="0.3">
      <c r="B2693"/>
    </row>
    <row r="2694" spans="2:2" x14ac:dyDescent="0.3">
      <c r="B2694"/>
    </row>
    <row r="2695" spans="2:2" x14ac:dyDescent="0.3">
      <c r="B2695"/>
    </row>
    <row r="2696" spans="2:2" x14ac:dyDescent="0.3">
      <c r="B2696"/>
    </row>
    <row r="2697" spans="2:2" x14ac:dyDescent="0.3">
      <c r="B2697"/>
    </row>
    <row r="2698" spans="2:2" x14ac:dyDescent="0.3">
      <c r="B2698"/>
    </row>
    <row r="2699" spans="2:2" x14ac:dyDescent="0.3">
      <c r="B2699"/>
    </row>
    <row r="2700" spans="2:2" x14ac:dyDescent="0.3">
      <c r="B2700"/>
    </row>
    <row r="2701" spans="2:2" x14ac:dyDescent="0.3">
      <c r="B2701"/>
    </row>
    <row r="2702" spans="2:2" x14ac:dyDescent="0.3">
      <c r="B2702"/>
    </row>
    <row r="2703" spans="2:2" x14ac:dyDescent="0.3">
      <c r="B2703"/>
    </row>
    <row r="2704" spans="2:2" x14ac:dyDescent="0.3">
      <c r="B2704"/>
    </row>
    <row r="2705" spans="2:2" x14ac:dyDescent="0.3">
      <c r="B2705"/>
    </row>
    <row r="2706" spans="2:2" x14ac:dyDescent="0.3">
      <c r="B2706"/>
    </row>
    <row r="2707" spans="2:2" x14ac:dyDescent="0.3">
      <c r="B2707"/>
    </row>
    <row r="2708" spans="2:2" x14ac:dyDescent="0.3">
      <c r="B2708"/>
    </row>
    <row r="2709" spans="2:2" x14ac:dyDescent="0.3">
      <c r="B2709"/>
    </row>
    <row r="2710" spans="2:2" x14ac:dyDescent="0.3">
      <c r="B2710"/>
    </row>
    <row r="2711" spans="2:2" x14ac:dyDescent="0.3">
      <c r="B2711"/>
    </row>
    <row r="2712" spans="2:2" x14ac:dyDescent="0.3">
      <c r="B2712"/>
    </row>
    <row r="2713" spans="2:2" x14ac:dyDescent="0.3">
      <c r="B2713"/>
    </row>
    <row r="2714" spans="2:2" x14ac:dyDescent="0.3">
      <c r="B2714"/>
    </row>
    <row r="2715" spans="2:2" x14ac:dyDescent="0.3">
      <c r="B2715"/>
    </row>
    <row r="2716" spans="2:2" x14ac:dyDescent="0.3">
      <c r="B2716"/>
    </row>
    <row r="2717" spans="2:2" x14ac:dyDescent="0.3">
      <c r="B2717"/>
    </row>
    <row r="2718" spans="2:2" x14ac:dyDescent="0.3">
      <c r="B2718"/>
    </row>
    <row r="2719" spans="2:2" x14ac:dyDescent="0.3">
      <c r="B2719"/>
    </row>
    <row r="2720" spans="2:2" x14ac:dyDescent="0.3">
      <c r="B2720"/>
    </row>
    <row r="2721" spans="2:2" x14ac:dyDescent="0.3">
      <c r="B2721"/>
    </row>
    <row r="2722" spans="2:2" x14ac:dyDescent="0.3">
      <c r="B2722"/>
    </row>
    <row r="2723" spans="2:2" x14ac:dyDescent="0.3">
      <c r="B2723"/>
    </row>
    <row r="2724" spans="2:2" x14ac:dyDescent="0.3">
      <c r="B2724"/>
    </row>
    <row r="2725" spans="2:2" x14ac:dyDescent="0.3">
      <c r="B2725"/>
    </row>
    <row r="2726" spans="2:2" x14ac:dyDescent="0.3">
      <c r="B2726"/>
    </row>
    <row r="2727" spans="2:2" x14ac:dyDescent="0.3">
      <c r="B2727"/>
    </row>
    <row r="2728" spans="2:2" x14ac:dyDescent="0.3">
      <c r="B2728"/>
    </row>
    <row r="2729" spans="2:2" x14ac:dyDescent="0.3">
      <c r="B2729"/>
    </row>
    <row r="2730" spans="2:2" x14ac:dyDescent="0.3">
      <c r="B2730"/>
    </row>
    <row r="2731" spans="2:2" x14ac:dyDescent="0.3">
      <c r="B2731"/>
    </row>
    <row r="2732" spans="2:2" x14ac:dyDescent="0.3">
      <c r="B2732"/>
    </row>
    <row r="2733" spans="2:2" x14ac:dyDescent="0.3">
      <c r="B2733"/>
    </row>
    <row r="2734" spans="2:2" x14ac:dyDescent="0.3">
      <c r="B2734"/>
    </row>
    <row r="2735" spans="2:2" x14ac:dyDescent="0.3">
      <c r="B2735"/>
    </row>
    <row r="2736" spans="2:2" x14ac:dyDescent="0.3">
      <c r="B2736"/>
    </row>
    <row r="2737" spans="2:2" x14ac:dyDescent="0.3">
      <c r="B2737"/>
    </row>
    <row r="2738" spans="2:2" x14ac:dyDescent="0.3">
      <c r="B2738"/>
    </row>
    <row r="2739" spans="2:2" x14ac:dyDescent="0.3">
      <c r="B2739"/>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22A9F5-59E2-485E-BB57-5B6D1908564D}">
  <dimension ref="A1:K4"/>
  <sheetViews>
    <sheetView workbookViewId="0">
      <selection activeCell="A3" sqref="A3:K4"/>
    </sheetView>
  </sheetViews>
  <sheetFormatPr defaultRowHeight="15.6" x14ac:dyDescent="0.3"/>
  <cols>
    <col min="1" max="1" width="11.8984375" bestFit="1" customWidth="1"/>
    <col min="2" max="2" width="51.19921875" bestFit="1" customWidth="1"/>
    <col min="3" max="3" width="20.3984375" bestFit="1" customWidth="1"/>
    <col min="4" max="4" width="17.5" bestFit="1" customWidth="1"/>
    <col min="5" max="5" width="13.19921875" bestFit="1" customWidth="1"/>
    <col min="6" max="6" width="13.3984375" bestFit="1" customWidth="1"/>
    <col min="7" max="7" width="16.296875" bestFit="1" customWidth="1"/>
    <col min="8" max="8" width="20.59765625" bestFit="1" customWidth="1"/>
    <col min="9" max="9" width="8.8984375" bestFit="1" customWidth="1"/>
    <col min="10" max="10" width="13.296875" bestFit="1" customWidth="1"/>
    <col min="11" max="11" width="18" bestFit="1" customWidth="1"/>
  </cols>
  <sheetData>
    <row r="1" spans="1:11" x14ac:dyDescent="0.3">
      <c r="A1" s="13" t="s">
        <v>13252</v>
      </c>
    </row>
    <row r="3" spans="1:11" x14ac:dyDescent="0.3">
      <c r="A3" t="s">
        <v>13229</v>
      </c>
      <c r="B3" t="s">
        <v>3</v>
      </c>
      <c r="C3" t="s">
        <v>13234</v>
      </c>
      <c r="D3" t="s">
        <v>4</v>
      </c>
      <c r="E3" t="s">
        <v>5</v>
      </c>
      <c r="F3" t="s">
        <v>13248</v>
      </c>
      <c r="G3" t="s">
        <v>13239</v>
      </c>
      <c r="H3" t="s">
        <v>6</v>
      </c>
      <c r="I3" t="s">
        <v>7</v>
      </c>
      <c r="J3" t="s">
        <v>8</v>
      </c>
      <c r="K3" t="s">
        <v>13240</v>
      </c>
    </row>
    <row r="4" spans="1:11" x14ac:dyDescent="0.3">
      <c r="A4" t="s">
        <v>1087</v>
      </c>
      <c r="B4" t="s">
        <v>1089</v>
      </c>
      <c r="C4" t="s">
        <v>13249</v>
      </c>
      <c r="D4">
        <v>1990</v>
      </c>
      <c r="E4">
        <v>3100</v>
      </c>
      <c r="F4">
        <v>1110</v>
      </c>
      <c r="H4">
        <v>0.36</v>
      </c>
      <c r="I4">
        <v>4</v>
      </c>
      <c r="J4">
        <v>897</v>
      </c>
      <c r="K4">
        <v>2780700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ED5FB-B120-4C73-A1CA-8EBB7D2730DA}">
  <dimension ref="A3:P214"/>
  <sheetViews>
    <sheetView topLeftCell="P1" zoomScale="101" workbookViewId="0">
      <selection activeCell="X22" sqref="X22"/>
    </sheetView>
  </sheetViews>
  <sheetFormatPr defaultRowHeight="15.6" x14ac:dyDescent="0.3"/>
  <cols>
    <col min="1" max="1" width="36.09765625" bestFit="1" customWidth="1"/>
    <col min="2" max="2" width="17.69921875" bestFit="1" customWidth="1"/>
    <col min="3" max="3" width="24" bestFit="1" customWidth="1"/>
    <col min="14" max="14" width="36.09765625" bestFit="1" customWidth="1"/>
    <col min="15" max="15" width="21.8984375" bestFit="1" customWidth="1"/>
    <col min="16" max="16" width="17.69921875" bestFit="1" customWidth="1"/>
  </cols>
  <sheetData>
    <row r="3" spans="1:16" x14ac:dyDescent="0.3">
      <c r="A3" s="16" t="s">
        <v>13234</v>
      </c>
      <c r="B3" t="s">
        <v>13231</v>
      </c>
    </row>
    <row r="4" spans="1:16" x14ac:dyDescent="0.3">
      <c r="A4" t="s">
        <v>13447</v>
      </c>
      <c r="B4" s="26">
        <v>621</v>
      </c>
    </row>
    <row r="5" spans="1:16" x14ac:dyDescent="0.3">
      <c r="A5" t="s">
        <v>13325</v>
      </c>
      <c r="B5" s="26">
        <v>31854</v>
      </c>
    </row>
    <row r="6" spans="1:16" x14ac:dyDescent="0.3">
      <c r="A6" t="s">
        <v>13433</v>
      </c>
      <c r="B6" s="26">
        <v>2581</v>
      </c>
      <c r="N6" s="16" t="s">
        <v>13234</v>
      </c>
      <c r="O6" t="s">
        <v>13230</v>
      </c>
      <c r="P6" t="s">
        <v>13231</v>
      </c>
    </row>
    <row r="7" spans="1:16" x14ac:dyDescent="0.3">
      <c r="A7" t="s">
        <v>13415</v>
      </c>
      <c r="B7" s="26">
        <v>12237</v>
      </c>
      <c r="N7" t="s">
        <v>13447</v>
      </c>
      <c r="O7" s="26">
        <v>2699</v>
      </c>
      <c r="P7" s="26">
        <v>621</v>
      </c>
    </row>
    <row r="8" spans="1:16" x14ac:dyDescent="0.3">
      <c r="A8" t="s">
        <v>13442</v>
      </c>
      <c r="B8" s="26">
        <v>1118</v>
      </c>
      <c r="N8" t="s">
        <v>13325</v>
      </c>
      <c r="O8" s="26">
        <v>449</v>
      </c>
      <c r="P8" s="26">
        <v>31854</v>
      </c>
    </row>
    <row r="9" spans="1:16" x14ac:dyDescent="0.3">
      <c r="A9" t="s">
        <v>13293</v>
      </c>
      <c r="B9" s="26">
        <v>73435</v>
      </c>
      <c r="N9" t="s">
        <v>13433</v>
      </c>
      <c r="O9" s="26">
        <v>425</v>
      </c>
      <c r="P9" s="26">
        <v>2581</v>
      </c>
    </row>
    <row r="10" spans="1:16" x14ac:dyDescent="0.3">
      <c r="A10" t="s">
        <v>13249</v>
      </c>
      <c r="B10" s="26">
        <v>897</v>
      </c>
      <c r="N10" t="s">
        <v>13415</v>
      </c>
      <c r="O10" s="26">
        <v>31382</v>
      </c>
      <c r="P10" s="26">
        <v>12237</v>
      </c>
    </row>
    <row r="11" spans="1:16" x14ac:dyDescent="0.3">
      <c r="A11" t="s">
        <v>13390</v>
      </c>
      <c r="B11" s="26">
        <v>6183</v>
      </c>
      <c r="N11" t="s">
        <v>13442</v>
      </c>
      <c r="O11" s="26">
        <v>2339</v>
      </c>
      <c r="P11" s="26">
        <v>1118</v>
      </c>
    </row>
    <row r="12" spans="1:16" x14ac:dyDescent="0.3">
      <c r="A12" t="s">
        <v>13379</v>
      </c>
      <c r="B12" s="26">
        <v>8610</v>
      </c>
      <c r="N12" t="s">
        <v>13293</v>
      </c>
      <c r="O12" s="26">
        <v>2479</v>
      </c>
      <c r="P12" s="26">
        <v>73435</v>
      </c>
    </row>
    <row r="13" spans="1:16" x14ac:dyDescent="0.3">
      <c r="A13" t="s">
        <v>13401</v>
      </c>
      <c r="B13" s="26">
        <v>10641</v>
      </c>
      <c r="N13" t="s">
        <v>13249</v>
      </c>
      <c r="O13" s="26">
        <v>1990</v>
      </c>
      <c r="P13" s="26">
        <v>897</v>
      </c>
    </row>
    <row r="14" spans="1:16" x14ac:dyDescent="0.3">
      <c r="A14" t="s">
        <v>13267</v>
      </c>
      <c r="B14" s="26">
        <v>550259</v>
      </c>
      <c r="N14" t="s">
        <v>13390</v>
      </c>
      <c r="O14" s="26">
        <v>699</v>
      </c>
      <c r="P14" s="26">
        <v>6183</v>
      </c>
    </row>
    <row r="15" spans="1:16" x14ac:dyDescent="0.3">
      <c r="A15" t="s">
        <v>13291</v>
      </c>
      <c r="B15" s="26">
        <v>40895</v>
      </c>
      <c r="N15" t="s">
        <v>13379</v>
      </c>
      <c r="O15" s="26">
        <v>440</v>
      </c>
      <c r="P15" s="26">
        <v>8610</v>
      </c>
    </row>
    <row r="16" spans="1:16" x14ac:dyDescent="0.3">
      <c r="A16" t="s">
        <v>13424</v>
      </c>
      <c r="B16" s="26">
        <v>4709</v>
      </c>
      <c r="N16" t="s">
        <v>13401</v>
      </c>
      <c r="O16" s="26">
        <v>2551</v>
      </c>
      <c r="P16" s="26">
        <v>10641</v>
      </c>
    </row>
    <row r="17" spans="1:16" x14ac:dyDescent="0.3">
      <c r="A17" t="s">
        <v>13271</v>
      </c>
      <c r="B17" s="26">
        <v>95116</v>
      </c>
      <c r="N17" t="s">
        <v>13267</v>
      </c>
      <c r="O17" s="26">
        <v>15497</v>
      </c>
      <c r="P17" s="26">
        <v>550259</v>
      </c>
    </row>
    <row r="18" spans="1:16" x14ac:dyDescent="0.3">
      <c r="A18" t="s">
        <v>13279</v>
      </c>
      <c r="B18" s="26">
        <v>185268</v>
      </c>
      <c r="N18" t="s">
        <v>13291</v>
      </c>
      <c r="O18" s="26">
        <v>299</v>
      </c>
      <c r="P18" s="26">
        <v>40895</v>
      </c>
    </row>
    <row r="19" spans="1:16" x14ac:dyDescent="0.3">
      <c r="A19" t="s">
        <v>13426</v>
      </c>
      <c r="B19" s="26">
        <v>6156</v>
      </c>
      <c r="N19" t="s">
        <v>13424</v>
      </c>
      <c r="O19" s="26">
        <v>750</v>
      </c>
      <c r="P19" s="26">
        <v>4709</v>
      </c>
    </row>
    <row r="20" spans="1:16" x14ac:dyDescent="0.3">
      <c r="A20" t="s">
        <v>13377</v>
      </c>
      <c r="B20" s="26">
        <v>11543</v>
      </c>
      <c r="N20" t="s">
        <v>13271</v>
      </c>
      <c r="O20" s="26">
        <v>599</v>
      </c>
      <c r="P20" s="26">
        <v>95116</v>
      </c>
    </row>
    <row r="21" spans="1:16" x14ac:dyDescent="0.3">
      <c r="A21" t="s">
        <v>13386</v>
      </c>
      <c r="B21" s="26">
        <v>7333</v>
      </c>
      <c r="N21" t="s">
        <v>13279</v>
      </c>
      <c r="O21" s="26">
        <v>7494</v>
      </c>
      <c r="P21" s="26">
        <v>185268</v>
      </c>
    </row>
    <row r="22" spans="1:16" x14ac:dyDescent="0.3">
      <c r="A22" t="s">
        <v>13362</v>
      </c>
      <c r="B22" s="26">
        <v>21921</v>
      </c>
      <c r="N22" t="s">
        <v>13426</v>
      </c>
      <c r="O22" s="26">
        <v>190</v>
      </c>
      <c r="P22" s="26">
        <v>6156</v>
      </c>
    </row>
    <row r="23" spans="1:16" x14ac:dyDescent="0.3">
      <c r="A23" t="s">
        <v>13300</v>
      </c>
      <c r="B23" s="26">
        <v>64051</v>
      </c>
      <c r="N23" t="s">
        <v>13377</v>
      </c>
      <c r="O23" s="26">
        <v>297</v>
      </c>
      <c r="P23" s="26">
        <v>11543</v>
      </c>
    </row>
    <row r="24" spans="1:16" x14ac:dyDescent="0.3">
      <c r="A24" t="s">
        <v>13337</v>
      </c>
      <c r="B24" s="26">
        <v>31594</v>
      </c>
      <c r="N24" t="s">
        <v>13386</v>
      </c>
      <c r="O24" s="26">
        <v>199</v>
      </c>
      <c r="P24" s="26">
        <v>7333</v>
      </c>
    </row>
    <row r="25" spans="1:16" x14ac:dyDescent="0.3">
      <c r="A25" t="s">
        <v>13304</v>
      </c>
      <c r="B25" s="26">
        <v>110015</v>
      </c>
      <c r="N25" t="s">
        <v>13362</v>
      </c>
      <c r="O25" s="26">
        <v>367</v>
      </c>
      <c r="P25" s="26">
        <v>21921</v>
      </c>
    </row>
    <row r="26" spans="1:16" x14ac:dyDescent="0.3">
      <c r="A26" t="s">
        <v>13260</v>
      </c>
      <c r="B26" s="26">
        <v>270563</v>
      </c>
      <c r="N26" t="s">
        <v>13300</v>
      </c>
      <c r="O26" s="26">
        <v>21596</v>
      </c>
      <c r="P26" s="26">
        <v>64051</v>
      </c>
    </row>
    <row r="27" spans="1:16" x14ac:dyDescent="0.3">
      <c r="A27" t="s">
        <v>13315</v>
      </c>
      <c r="B27" s="26">
        <v>24432</v>
      </c>
      <c r="N27" t="s">
        <v>13337</v>
      </c>
      <c r="O27" s="26">
        <v>1217</v>
      </c>
      <c r="P27" s="26">
        <v>31594</v>
      </c>
    </row>
    <row r="28" spans="1:16" x14ac:dyDescent="0.3">
      <c r="A28" t="s">
        <v>13443</v>
      </c>
      <c r="B28" s="26">
        <v>1065</v>
      </c>
      <c r="N28" t="s">
        <v>13304</v>
      </c>
      <c r="O28" s="26">
        <v>22615</v>
      </c>
      <c r="P28" s="26">
        <v>110015</v>
      </c>
    </row>
    <row r="29" spans="1:16" x14ac:dyDescent="0.3">
      <c r="A29" t="s">
        <v>13435</v>
      </c>
      <c r="B29" s="26">
        <v>2288</v>
      </c>
      <c r="N29" t="s">
        <v>13260</v>
      </c>
      <c r="O29" s="26">
        <v>199</v>
      </c>
      <c r="P29" s="26">
        <v>270563</v>
      </c>
    </row>
    <row r="30" spans="1:16" x14ac:dyDescent="0.3">
      <c r="A30" t="s">
        <v>13454</v>
      </c>
      <c r="B30" s="26">
        <v>388</v>
      </c>
      <c r="N30" t="s">
        <v>13315</v>
      </c>
      <c r="O30" s="26">
        <v>299</v>
      </c>
      <c r="P30" s="26">
        <v>24432</v>
      </c>
    </row>
    <row r="31" spans="1:16" x14ac:dyDescent="0.3">
      <c r="A31" t="s">
        <v>13331</v>
      </c>
      <c r="B31" s="26">
        <v>15867</v>
      </c>
      <c r="N31" t="s">
        <v>13443</v>
      </c>
      <c r="O31" s="26">
        <v>1099</v>
      </c>
      <c r="P31" s="26">
        <v>1065</v>
      </c>
    </row>
    <row r="32" spans="1:16" x14ac:dyDescent="0.3">
      <c r="A32" t="s">
        <v>13336</v>
      </c>
      <c r="B32" s="26">
        <v>15137</v>
      </c>
      <c r="N32" t="s">
        <v>13435</v>
      </c>
      <c r="O32" s="26">
        <v>12609</v>
      </c>
      <c r="P32" s="26">
        <v>2288</v>
      </c>
    </row>
    <row r="33" spans="1:16" x14ac:dyDescent="0.3">
      <c r="A33" t="s">
        <v>13381</v>
      </c>
      <c r="B33" s="26">
        <v>23333</v>
      </c>
      <c r="N33" t="s">
        <v>13454</v>
      </c>
      <c r="O33" s="26">
        <v>99</v>
      </c>
      <c r="P33" s="26">
        <v>388</v>
      </c>
    </row>
    <row r="34" spans="1:16" x14ac:dyDescent="0.3">
      <c r="A34" t="s">
        <v>13278</v>
      </c>
      <c r="B34" s="26">
        <v>88882</v>
      </c>
      <c r="N34" t="s">
        <v>13331</v>
      </c>
      <c r="O34" s="26">
        <v>150</v>
      </c>
      <c r="P34" s="26">
        <v>15867</v>
      </c>
    </row>
    <row r="35" spans="1:16" x14ac:dyDescent="0.3">
      <c r="A35" t="s">
        <v>13305</v>
      </c>
      <c r="B35" s="26">
        <v>35042</v>
      </c>
      <c r="N35" t="s">
        <v>13336</v>
      </c>
      <c r="O35" s="26">
        <v>1549</v>
      </c>
      <c r="P35" s="26">
        <v>15137</v>
      </c>
    </row>
    <row r="36" spans="1:16" x14ac:dyDescent="0.3">
      <c r="A36" t="s">
        <v>13392</v>
      </c>
      <c r="B36" s="26">
        <v>5985</v>
      </c>
      <c r="N36" t="s">
        <v>13381</v>
      </c>
      <c r="O36" s="26">
        <v>1590</v>
      </c>
      <c r="P36" s="26">
        <v>23333</v>
      </c>
    </row>
    <row r="37" spans="1:16" x14ac:dyDescent="0.3">
      <c r="A37" t="s">
        <v>13285</v>
      </c>
      <c r="B37" s="26">
        <v>68679</v>
      </c>
      <c r="N37" t="s">
        <v>13278</v>
      </c>
      <c r="O37" s="26">
        <v>1276</v>
      </c>
      <c r="P37" s="26">
        <v>88882</v>
      </c>
    </row>
    <row r="38" spans="1:16" x14ac:dyDescent="0.3">
      <c r="A38" t="s">
        <v>13391</v>
      </c>
      <c r="B38" s="26">
        <v>17845</v>
      </c>
      <c r="N38" t="s">
        <v>13305</v>
      </c>
      <c r="O38" s="26">
        <v>1598</v>
      </c>
      <c r="P38" s="26">
        <v>35042</v>
      </c>
    </row>
    <row r="39" spans="1:16" x14ac:dyDescent="0.3">
      <c r="A39" t="s">
        <v>13359</v>
      </c>
      <c r="B39" s="26">
        <v>11213</v>
      </c>
      <c r="N39" t="s">
        <v>13392</v>
      </c>
      <c r="O39" s="26">
        <v>249</v>
      </c>
      <c r="P39" s="26">
        <v>5985</v>
      </c>
    </row>
    <row r="40" spans="1:16" x14ac:dyDescent="0.3">
      <c r="A40" t="s">
        <v>13418</v>
      </c>
      <c r="B40" s="26">
        <v>3663</v>
      </c>
      <c r="N40" t="s">
        <v>13285</v>
      </c>
      <c r="O40" s="26">
        <v>1437</v>
      </c>
      <c r="P40" s="26">
        <v>68679</v>
      </c>
    </row>
    <row r="41" spans="1:16" x14ac:dyDescent="0.3">
      <c r="A41" t="s">
        <v>13287</v>
      </c>
      <c r="B41" s="26">
        <v>75603</v>
      </c>
      <c r="N41" t="s">
        <v>13391</v>
      </c>
      <c r="O41" s="26">
        <v>507</v>
      </c>
      <c r="P41" s="26">
        <v>17845</v>
      </c>
    </row>
    <row r="42" spans="1:16" x14ac:dyDescent="0.3">
      <c r="A42" t="s">
        <v>13371</v>
      </c>
      <c r="B42" s="26">
        <v>9702</v>
      </c>
      <c r="N42" t="s">
        <v>13359</v>
      </c>
      <c r="O42" s="26">
        <v>2099</v>
      </c>
      <c r="P42" s="26">
        <v>11213</v>
      </c>
    </row>
    <row r="43" spans="1:16" x14ac:dyDescent="0.3">
      <c r="A43" t="s">
        <v>13301</v>
      </c>
      <c r="B43" s="26">
        <v>84049</v>
      </c>
      <c r="N43" t="s">
        <v>13418</v>
      </c>
      <c r="O43" s="26">
        <v>899</v>
      </c>
      <c r="P43" s="26">
        <v>3663</v>
      </c>
    </row>
    <row r="44" spans="1:16" x14ac:dyDescent="0.3">
      <c r="A44" t="s">
        <v>13272</v>
      </c>
      <c r="B44" s="26">
        <v>148848</v>
      </c>
      <c r="N44" t="s">
        <v>13287</v>
      </c>
      <c r="O44" s="26">
        <v>5529</v>
      </c>
      <c r="P44" s="26">
        <v>75603</v>
      </c>
    </row>
    <row r="45" spans="1:16" x14ac:dyDescent="0.3">
      <c r="A45" t="s">
        <v>13410</v>
      </c>
      <c r="B45" s="26">
        <v>7183</v>
      </c>
      <c r="N45" t="s">
        <v>13371</v>
      </c>
      <c r="O45" s="26">
        <v>1038</v>
      </c>
      <c r="P45" s="26">
        <v>9702</v>
      </c>
    </row>
    <row r="46" spans="1:16" x14ac:dyDescent="0.3">
      <c r="A46" t="s">
        <v>13284</v>
      </c>
      <c r="B46" s="26">
        <v>258512</v>
      </c>
      <c r="N46" t="s">
        <v>13301</v>
      </c>
      <c r="O46" s="26">
        <v>2292</v>
      </c>
      <c r="P46" s="26">
        <v>84049</v>
      </c>
    </row>
    <row r="47" spans="1:16" x14ac:dyDescent="0.3">
      <c r="A47" t="s">
        <v>13335</v>
      </c>
      <c r="B47" s="26">
        <v>20925</v>
      </c>
      <c r="N47" t="s">
        <v>13272</v>
      </c>
      <c r="O47" s="26">
        <v>13786</v>
      </c>
      <c r="P47" s="26">
        <v>148848</v>
      </c>
    </row>
    <row r="48" spans="1:16" x14ac:dyDescent="0.3">
      <c r="A48" t="s">
        <v>13313</v>
      </c>
      <c r="B48" s="26">
        <v>25177</v>
      </c>
      <c r="N48" t="s">
        <v>13410</v>
      </c>
      <c r="O48" s="26">
        <v>5022</v>
      </c>
      <c r="P48" s="26">
        <v>7183</v>
      </c>
    </row>
    <row r="49" spans="1:16" x14ac:dyDescent="0.3">
      <c r="A49" t="s">
        <v>13448</v>
      </c>
      <c r="B49" s="26">
        <v>594</v>
      </c>
      <c r="N49" t="s">
        <v>13284</v>
      </c>
      <c r="O49" s="26">
        <v>18292</v>
      </c>
      <c r="P49" s="26">
        <v>258512</v>
      </c>
    </row>
    <row r="50" spans="1:16" x14ac:dyDescent="0.3">
      <c r="A50" t="s">
        <v>13333</v>
      </c>
      <c r="B50" s="26">
        <v>29443</v>
      </c>
      <c r="N50" t="s">
        <v>13335</v>
      </c>
      <c r="O50" s="26">
        <v>154</v>
      </c>
      <c r="P50" s="26">
        <v>20925</v>
      </c>
    </row>
    <row r="51" spans="1:16" x14ac:dyDescent="0.3">
      <c r="A51" t="s">
        <v>13452</v>
      </c>
      <c r="B51" s="26">
        <v>478</v>
      </c>
      <c r="N51" t="s">
        <v>13313</v>
      </c>
      <c r="O51" s="26">
        <v>499</v>
      </c>
      <c r="P51" s="26">
        <v>25177</v>
      </c>
    </row>
    <row r="52" spans="1:16" x14ac:dyDescent="0.3">
      <c r="A52" t="s">
        <v>13349</v>
      </c>
      <c r="B52" s="26">
        <v>26811</v>
      </c>
      <c r="N52" t="s">
        <v>13448</v>
      </c>
      <c r="O52" s="26">
        <v>99</v>
      </c>
      <c r="P52" s="26">
        <v>594</v>
      </c>
    </row>
    <row r="53" spans="1:16" x14ac:dyDescent="0.3">
      <c r="A53" t="s">
        <v>13268</v>
      </c>
      <c r="B53" s="26">
        <v>322958</v>
      </c>
      <c r="N53" t="s">
        <v>13333</v>
      </c>
      <c r="O53" s="26">
        <v>8940</v>
      </c>
      <c r="P53" s="26">
        <v>29443</v>
      </c>
    </row>
    <row r="54" spans="1:16" x14ac:dyDescent="0.3">
      <c r="A54" t="s">
        <v>13417</v>
      </c>
      <c r="B54" s="26">
        <v>3815</v>
      </c>
      <c r="N54" t="s">
        <v>13452</v>
      </c>
      <c r="O54" s="26">
        <v>244</v>
      </c>
      <c r="P54" s="26">
        <v>478</v>
      </c>
    </row>
    <row r="55" spans="1:16" x14ac:dyDescent="0.3">
      <c r="A55" t="s">
        <v>13380</v>
      </c>
      <c r="B55" s="26">
        <v>16448</v>
      </c>
      <c r="N55" t="s">
        <v>13349</v>
      </c>
      <c r="O55" s="26">
        <v>39941.770000000004</v>
      </c>
      <c r="P55" s="26">
        <v>26811</v>
      </c>
    </row>
    <row r="56" spans="1:16" x14ac:dyDescent="0.3">
      <c r="A56" t="s">
        <v>13352</v>
      </c>
      <c r="B56" s="26">
        <v>28831</v>
      </c>
      <c r="N56" t="s">
        <v>13268</v>
      </c>
      <c r="O56" s="26">
        <v>21228</v>
      </c>
      <c r="P56" s="26">
        <v>322958</v>
      </c>
    </row>
    <row r="57" spans="1:16" x14ac:dyDescent="0.3">
      <c r="A57" t="s">
        <v>13275</v>
      </c>
      <c r="B57" s="26">
        <v>213112</v>
      </c>
      <c r="N57" t="s">
        <v>13417</v>
      </c>
      <c r="O57" s="26">
        <v>4799</v>
      </c>
      <c r="P57" s="26">
        <v>3815</v>
      </c>
    </row>
    <row r="58" spans="1:16" x14ac:dyDescent="0.3">
      <c r="A58" t="s">
        <v>13383</v>
      </c>
      <c r="B58" s="26">
        <v>7758</v>
      </c>
      <c r="N58" t="s">
        <v>13380</v>
      </c>
      <c r="O58" s="26">
        <v>525</v>
      </c>
      <c r="P58" s="26">
        <v>16448</v>
      </c>
    </row>
    <row r="59" spans="1:16" x14ac:dyDescent="0.3">
      <c r="A59" t="s">
        <v>13290</v>
      </c>
      <c r="B59" s="26">
        <v>41398</v>
      </c>
      <c r="N59" t="s">
        <v>13352</v>
      </c>
      <c r="O59" s="26">
        <v>4397</v>
      </c>
      <c r="P59" s="26">
        <v>28831</v>
      </c>
    </row>
    <row r="60" spans="1:16" x14ac:dyDescent="0.3">
      <c r="A60" t="s">
        <v>13326</v>
      </c>
      <c r="B60" s="26">
        <v>35746</v>
      </c>
      <c r="N60" t="s">
        <v>13275</v>
      </c>
      <c r="O60" s="26">
        <v>21101</v>
      </c>
      <c r="P60" s="26">
        <v>213112</v>
      </c>
    </row>
    <row r="61" spans="1:16" x14ac:dyDescent="0.3">
      <c r="A61" t="s">
        <v>13421</v>
      </c>
      <c r="B61" s="26">
        <v>3524</v>
      </c>
      <c r="N61" t="s">
        <v>13383</v>
      </c>
      <c r="O61" s="26">
        <v>549</v>
      </c>
      <c r="P61" s="26">
        <v>7758</v>
      </c>
    </row>
    <row r="62" spans="1:16" x14ac:dyDescent="0.3">
      <c r="A62" t="s">
        <v>13398</v>
      </c>
      <c r="B62" s="26">
        <v>4875</v>
      </c>
      <c r="N62" t="s">
        <v>13290</v>
      </c>
      <c r="O62" s="26">
        <v>10389</v>
      </c>
      <c r="P62" s="26">
        <v>41398</v>
      </c>
    </row>
    <row r="63" spans="1:16" x14ac:dyDescent="0.3">
      <c r="A63" t="s">
        <v>13406</v>
      </c>
      <c r="B63" s="26">
        <v>4426</v>
      </c>
      <c r="N63" t="s">
        <v>13326</v>
      </c>
      <c r="O63" s="26">
        <v>49403</v>
      </c>
      <c r="P63" s="26">
        <v>35746</v>
      </c>
    </row>
    <row r="64" spans="1:16" x14ac:dyDescent="0.3">
      <c r="A64" t="s">
        <v>13400</v>
      </c>
      <c r="B64" s="26">
        <v>4798</v>
      </c>
      <c r="N64" t="s">
        <v>13421</v>
      </c>
      <c r="O64" s="26">
        <v>699</v>
      </c>
      <c r="P64" s="26">
        <v>3524</v>
      </c>
    </row>
    <row r="65" spans="1:16" x14ac:dyDescent="0.3">
      <c r="A65" t="s">
        <v>13299</v>
      </c>
      <c r="B65" s="26">
        <v>64658</v>
      </c>
      <c r="N65" t="s">
        <v>13398</v>
      </c>
      <c r="O65" s="26">
        <v>549</v>
      </c>
      <c r="P65" s="26">
        <v>4875</v>
      </c>
    </row>
    <row r="66" spans="1:16" x14ac:dyDescent="0.3">
      <c r="A66" t="s">
        <v>13402</v>
      </c>
      <c r="B66" s="26">
        <v>6402</v>
      </c>
      <c r="N66" t="s">
        <v>13406</v>
      </c>
      <c r="O66" s="26">
        <v>535</v>
      </c>
      <c r="P66" s="26">
        <v>4426</v>
      </c>
    </row>
    <row r="67" spans="1:16" x14ac:dyDescent="0.3">
      <c r="A67" t="s">
        <v>13329</v>
      </c>
      <c r="B67" s="26">
        <v>66068</v>
      </c>
      <c r="N67" t="s">
        <v>13400</v>
      </c>
      <c r="O67" s="26">
        <v>225</v>
      </c>
      <c r="P67" s="26">
        <v>4798</v>
      </c>
    </row>
    <row r="68" spans="1:16" x14ac:dyDescent="0.3">
      <c r="A68" t="s">
        <v>13394</v>
      </c>
      <c r="B68" s="26">
        <v>8420</v>
      </c>
      <c r="N68" t="s">
        <v>13299</v>
      </c>
      <c r="O68" s="26">
        <v>2697</v>
      </c>
      <c r="P68" s="26">
        <v>64658</v>
      </c>
    </row>
    <row r="69" spans="1:16" x14ac:dyDescent="0.3">
      <c r="A69" t="s">
        <v>13309</v>
      </c>
      <c r="B69" s="26">
        <v>53394</v>
      </c>
      <c r="N69" t="s">
        <v>13402</v>
      </c>
      <c r="O69" s="26">
        <v>5317</v>
      </c>
      <c r="P69" s="26">
        <v>6402</v>
      </c>
    </row>
    <row r="70" spans="1:16" x14ac:dyDescent="0.3">
      <c r="A70" t="s">
        <v>13347</v>
      </c>
      <c r="B70" s="26">
        <v>37958</v>
      </c>
      <c r="N70" t="s">
        <v>13329</v>
      </c>
      <c r="O70" s="26">
        <v>5662</v>
      </c>
      <c r="P70" s="26">
        <v>66068</v>
      </c>
    </row>
    <row r="71" spans="1:16" x14ac:dyDescent="0.3">
      <c r="A71" t="s">
        <v>13446</v>
      </c>
      <c r="B71" s="26">
        <v>1127</v>
      </c>
      <c r="N71" t="s">
        <v>13394</v>
      </c>
      <c r="O71" s="26">
        <v>300</v>
      </c>
      <c r="P71" s="26">
        <v>8420</v>
      </c>
    </row>
    <row r="72" spans="1:16" x14ac:dyDescent="0.3">
      <c r="A72" t="s">
        <v>13328</v>
      </c>
      <c r="B72" s="26">
        <v>86038</v>
      </c>
      <c r="N72" t="s">
        <v>13309</v>
      </c>
      <c r="O72" s="26">
        <v>1957</v>
      </c>
      <c r="P72" s="26">
        <v>53394</v>
      </c>
    </row>
    <row r="73" spans="1:16" x14ac:dyDescent="0.3">
      <c r="A73" t="s">
        <v>13431</v>
      </c>
      <c r="B73" s="26">
        <v>2664</v>
      </c>
      <c r="N73" t="s">
        <v>13347</v>
      </c>
      <c r="O73" s="26">
        <v>6268</v>
      </c>
      <c r="P73" s="26">
        <v>37958</v>
      </c>
    </row>
    <row r="74" spans="1:16" x14ac:dyDescent="0.3">
      <c r="A74" t="s">
        <v>13343</v>
      </c>
      <c r="B74" s="26">
        <v>19567</v>
      </c>
      <c r="N74" t="s">
        <v>13446</v>
      </c>
      <c r="O74" s="26">
        <v>3608</v>
      </c>
      <c r="P74" s="26">
        <v>1127</v>
      </c>
    </row>
    <row r="75" spans="1:16" x14ac:dyDescent="0.3">
      <c r="A75" t="s">
        <v>13441</v>
      </c>
      <c r="B75" s="26">
        <v>1193</v>
      </c>
      <c r="N75" t="s">
        <v>13328</v>
      </c>
      <c r="O75" s="26">
        <v>19010</v>
      </c>
      <c r="P75" s="26">
        <v>86038</v>
      </c>
    </row>
    <row r="76" spans="1:16" x14ac:dyDescent="0.3">
      <c r="A76" t="s">
        <v>13334</v>
      </c>
      <c r="B76" s="26">
        <v>22333</v>
      </c>
      <c r="N76" t="s">
        <v>13431</v>
      </c>
      <c r="O76" s="26">
        <v>253</v>
      </c>
      <c r="P76" s="26">
        <v>2664</v>
      </c>
    </row>
    <row r="77" spans="1:16" x14ac:dyDescent="0.3">
      <c r="A77" t="s">
        <v>13321</v>
      </c>
      <c r="B77" s="26">
        <v>37603</v>
      </c>
      <c r="N77" t="s">
        <v>13343</v>
      </c>
      <c r="O77" s="26">
        <v>22243</v>
      </c>
      <c r="P77" s="26">
        <v>19567</v>
      </c>
    </row>
    <row r="78" spans="1:16" x14ac:dyDescent="0.3">
      <c r="A78" t="s">
        <v>13258</v>
      </c>
      <c r="B78" s="26">
        <v>1906054</v>
      </c>
      <c r="N78" t="s">
        <v>13441</v>
      </c>
      <c r="O78" s="26">
        <v>689</v>
      </c>
      <c r="P78" s="26">
        <v>1193</v>
      </c>
    </row>
    <row r="79" spans="1:16" x14ac:dyDescent="0.3">
      <c r="A79" t="s">
        <v>13344</v>
      </c>
      <c r="B79" s="26">
        <v>29479</v>
      </c>
      <c r="N79" t="s">
        <v>13334</v>
      </c>
      <c r="O79" s="26">
        <v>2952</v>
      </c>
      <c r="P79" s="26">
        <v>22333</v>
      </c>
    </row>
    <row r="80" spans="1:16" x14ac:dyDescent="0.3">
      <c r="A80" t="s">
        <v>13438</v>
      </c>
      <c r="B80" s="26">
        <v>2026</v>
      </c>
      <c r="N80" t="s">
        <v>13321</v>
      </c>
      <c r="O80" s="26">
        <v>895</v>
      </c>
      <c r="P80" s="26">
        <v>37603</v>
      </c>
    </row>
    <row r="81" spans="1:16" x14ac:dyDescent="0.3">
      <c r="A81" t="s">
        <v>13411</v>
      </c>
      <c r="B81" s="26">
        <v>14069</v>
      </c>
      <c r="N81" t="s">
        <v>13258</v>
      </c>
      <c r="O81" s="26">
        <v>9751</v>
      </c>
      <c r="P81" s="26">
        <v>1906054</v>
      </c>
    </row>
    <row r="82" spans="1:16" x14ac:dyDescent="0.3">
      <c r="A82" t="s">
        <v>13414</v>
      </c>
      <c r="B82" s="26">
        <v>4353</v>
      </c>
      <c r="N82" t="s">
        <v>13344</v>
      </c>
      <c r="O82" s="26">
        <v>3938</v>
      </c>
      <c r="P82" s="26">
        <v>29479</v>
      </c>
    </row>
    <row r="83" spans="1:16" x14ac:dyDescent="0.3">
      <c r="A83" t="s">
        <v>13295</v>
      </c>
      <c r="B83" s="26">
        <v>94827</v>
      </c>
      <c r="N83" t="s">
        <v>13438</v>
      </c>
      <c r="O83" s="26">
        <v>4418</v>
      </c>
      <c r="P83" s="26">
        <v>2026</v>
      </c>
    </row>
    <row r="84" spans="1:16" x14ac:dyDescent="0.3">
      <c r="A84" t="s">
        <v>13282</v>
      </c>
      <c r="B84" s="26">
        <v>169167</v>
      </c>
      <c r="N84" t="s">
        <v>13411</v>
      </c>
      <c r="O84" s="26">
        <v>47668</v>
      </c>
      <c r="P84" s="26">
        <v>14069</v>
      </c>
    </row>
    <row r="85" spans="1:16" x14ac:dyDescent="0.3">
      <c r="A85" t="s">
        <v>13259</v>
      </c>
      <c r="B85" s="26">
        <v>4204939</v>
      </c>
      <c r="N85" t="s">
        <v>13414</v>
      </c>
      <c r="O85" s="26">
        <v>6038</v>
      </c>
      <c r="P85" s="26">
        <v>4353</v>
      </c>
    </row>
    <row r="86" spans="1:16" x14ac:dyDescent="0.3">
      <c r="A86" t="s">
        <v>13378</v>
      </c>
      <c r="B86" s="26">
        <v>23599</v>
      </c>
      <c r="N86" t="s">
        <v>13295</v>
      </c>
      <c r="O86" s="26">
        <v>6504</v>
      </c>
      <c r="P86" s="26">
        <v>94827</v>
      </c>
    </row>
    <row r="87" spans="1:16" x14ac:dyDescent="0.3">
      <c r="A87" t="s">
        <v>13439</v>
      </c>
      <c r="B87" s="26">
        <v>1367</v>
      </c>
      <c r="N87" t="s">
        <v>13282</v>
      </c>
      <c r="O87" s="26">
        <v>21139</v>
      </c>
      <c r="P87" s="26">
        <v>169167</v>
      </c>
    </row>
    <row r="88" spans="1:16" x14ac:dyDescent="0.3">
      <c r="A88" t="s">
        <v>13355</v>
      </c>
      <c r="B88" s="26">
        <v>15837</v>
      </c>
      <c r="N88" t="s">
        <v>13259</v>
      </c>
      <c r="O88" s="26">
        <v>50761</v>
      </c>
      <c r="P88" s="26">
        <v>4204939</v>
      </c>
    </row>
    <row r="89" spans="1:16" x14ac:dyDescent="0.3">
      <c r="A89" t="s">
        <v>13283</v>
      </c>
      <c r="B89" s="26">
        <v>143743</v>
      </c>
      <c r="N89" t="s">
        <v>13378</v>
      </c>
      <c r="O89" s="26">
        <v>2450</v>
      </c>
      <c r="P89" s="26">
        <v>23599</v>
      </c>
    </row>
    <row r="90" spans="1:16" x14ac:dyDescent="0.3">
      <c r="A90" t="s">
        <v>13455</v>
      </c>
      <c r="B90" s="26">
        <v>362</v>
      </c>
      <c r="N90" t="s">
        <v>13439</v>
      </c>
      <c r="O90" s="26">
        <v>549</v>
      </c>
      <c r="P90" s="26">
        <v>1367</v>
      </c>
    </row>
    <row r="91" spans="1:16" x14ac:dyDescent="0.3">
      <c r="A91" t="s">
        <v>13273</v>
      </c>
      <c r="B91" s="26">
        <v>98469</v>
      </c>
      <c r="N91" t="s">
        <v>13355</v>
      </c>
      <c r="O91" s="26">
        <v>11847</v>
      </c>
      <c r="P91" s="26">
        <v>15837</v>
      </c>
    </row>
    <row r="92" spans="1:16" x14ac:dyDescent="0.3">
      <c r="A92" t="s">
        <v>13312</v>
      </c>
      <c r="B92" s="26">
        <v>64060</v>
      </c>
      <c r="N92" t="s">
        <v>13283</v>
      </c>
      <c r="O92" s="26">
        <v>55250</v>
      </c>
      <c r="P92" s="26">
        <v>143743</v>
      </c>
    </row>
    <row r="93" spans="1:16" x14ac:dyDescent="0.3">
      <c r="A93" t="s">
        <v>13420</v>
      </c>
      <c r="B93" s="26">
        <v>6337</v>
      </c>
      <c r="N93" t="s">
        <v>13455</v>
      </c>
      <c r="O93" s="26">
        <v>199</v>
      </c>
      <c r="P93" s="26">
        <v>362</v>
      </c>
    </row>
    <row r="94" spans="1:16" x14ac:dyDescent="0.3">
      <c r="A94" t="s">
        <v>13296</v>
      </c>
      <c r="B94" s="26">
        <v>68465</v>
      </c>
      <c r="N94" t="s">
        <v>13273</v>
      </c>
      <c r="O94" s="26">
        <v>6831</v>
      </c>
      <c r="P94" s="26">
        <v>98469</v>
      </c>
    </row>
    <row r="95" spans="1:16" x14ac:dyDescent="0.3">
      <c r="A95" t="s">
        <v>13298</v>
      </c>
      <c r="B95" s="26">
        <v>161991</v>
      </c>
      <c r="N95" t="s">
        <v>13312</v>
      </c>
      <c r="O95" s="26">
        <v>32941</v>
      </c>
      <c r="P95" s="26">
        <v>64060</v>
      </c>
    </row>
    <row r="96" spans="1:16" x14ac:dyDescent="0.3">
      <c r="A96" t="s">
        <v>13297</v>
      </c>
      <c r="B96" s="26">
        <v>104394</v>
      </c>
      <c r="N96" t="s">
        <v>13420</v>
      </c>
      <c r="O96" s="26">
        <v>6998</v>
      </c>
      <c r="P96" s="26">
        <v>6337</v>
      </c>
    </row>
    <row r="97" spans="1:16" x14ac:dyDescent="0.3">
      <c r="A97" t="s">
        <v>13346</v>
      </c>
      <c r="B97" s="26">
        <v>24667</v>
      </c>
      <c r="N97" t="s">
        <v>13296</v>
      </c>
      <c r="O97" s="26">
        <v>12625</v>
      </c>
      <c r="P97" s="26">
        <v>68465</v>
      </c>
    </row>
    <row r="98" spans="1:16" x14ac:dyDescent="0.3">
      <c r="A98" t="s">
        <v>13310</v>
      </c>
      <c r="B98" s="26">
        <v>107177</v>
      </c>
      <c r="N98" t="s">
        <v>13298</v>
      </c>
      <c r="O98" s="26">
        <v>11887</v>
      </c>
      <c r="P98" s="26">
        <v>161991</v>
      </c>
    </row>
    <row r="99" spans="1:16" x14ac:dyDescent="0.3">
      <c r="A99" t="s">
        <v>13360</v>
      </c>
      <c r="B99" s="26">
        <v>11074</v>
      </c>
      <c r="N99" t="s">
        <v>13297</v>
      </c>
      <c r="O99" s="26">
        <v>6412</v>
      </c>
      <c r="P99" s="26">
        <v>104394</v>
      </c>
    </row>
    <row r="100" spans="1:16" x14ac:dyDescent="0.3">
      <c r="A100" t="s">
        <v>13367</v>
      </c>
      <c r="B100" s="26">
        <v>27569</v>
      </c>
      <c r="N100" t="s">
        <v>13346</v>
      </c>
      <c r="O100" s="26">
        <v>524</v>
      </c>
      <c r="P100" s="26">
        <v>24667</v>
      </c>
    </row>
    <row r="101" spans="1:16" x14ac:dyDescent="0.3">
      <c r="A101" t="s">
        <v>13316</v>
      </c>
      <c r="B101" s="26">
        <v>57791</v>
      </c>
      <c r="N101" t="s">
        <v>13310</v>
      </c>
      <c r="O101" s="26">
        <v>9416</v>
      </c>
      <c r="P101" s="26">
        <v>107177</v>
      </c>
    </row>
    <row r="102" spans="1:16" x14ac:dyDescent="0.3">
      <c r="A102" t="s">
        <v>13416</v>
      </c>
      <c r="B102" s="26">
        <v>3846</v>
      </c>
      <c r="N102" t="s">
        <v>13360</v>
      </c>
      <c r="O102" s="26">
        <v>1399</v>
      </c>
      <c r="P102" s="26">
        <v>11074</v>
      </c>
    </row>
    <row r="103" spans="1:16" x14ac:dyDescent="0.3">
      <c r="A103" t="s">
        <v>13366</v>
      </c>
      <c r="B103" s="26">
        <v>46970</v>
      </c>
      <c r="N103" t="s">
        <v>13367</v>
      </c>
      <c r="O103" s="26">
        <v>4046</v>
      </c>
      <c r="P103" s="26">
        <v>27569</v>
      </c>
    </row>
    <row r="104" spans="1:16" x14ac:dyDescent="0.3">
      <c r="A104" t="s">
        <v>13399</v>
      </c>
      <c r="B104" s="26">
        <v>22983</v>
      </c>
      <c r="N104" t="s">
        <v>13316</v>
      </c>
      <c r="O104" s="26">
        <v>2164</v>
      </c>
      <c r="P104" s="26">
        <v>57791</v>
      </c>
    </row>
    <row r="105" spans="1:16" x14ac:dyDescent="0.3">
      <c r="A105" t="s">
        <v>13389</v>
      </c>
      <c r="B105" s="26">
        <v>8125</v>
      </c>
      <c r="N105" t="s">
        <v>13416</v>
      </c>
      <c r="O105" s="26">
        <v>320</v>
      </c>
      <c r="P105" s="26">
        <v>3846</v>
      </c>
    </row>
    <row r="106" spans="1:16" x14ac:dyDescent="0.3">
      <c r="A106" t="s">
        <v>13353</v>
      </c>
      <c r="B106" s="26">
        <v>12958</v>
      </c>
      <c r="N106" t="s">
        <v>13366</v>
      </c>
      <c r="O106" s="26">
        <v>5134.0599999999995</v>
      </c>
      <c r="P106" s="26">
        <v>46970</v>
      </c>
    </row>
    <row r="107" spans="1:16" x14ac:dyDescent="0.3">
      <c r="A107" t="s">
        <v>13397</v>
      </c>
      <c r="B107" s="26">
        <v>11371</v>
      </c>
      <c r="N107" t="s">
        <v>13399</v>
      </c>
      <c r="O107" s="26">
        <v>11124</v>
      </c>
      <c r="P107" s="26">
        <v>22983</v>
      </c>
    </row>
    <row r="108" spans="1:16" x14ac:dyDescent="0.3">
      <c r="A108" t="s">
        <v>13311</v>
      </c>
      <c r="B108" s="26">
        <v>26194</v>
      </c>
      <c r="N108" t="s">
        <v>13389</v>
      </c>
      <c r="O108" s="26">
        <v>510</v>
      </c>
      <c r="P108" s="26">
        <v>8125</v>
      </c>
    </row>
    <row r="109" spans="1:16" x14ac:dyDescent="0.3">
      <c r="A109" t="s">
        <v>13280</v>
      </c>
      <c r="B109" s="26">
        <v>407289</v>
      </c>
      <c r="N109" t="s">
        <v>13353</v>
      </c>
      <c r="O109" s="26">
        <v>799</v>
      </c>
      <c r="P109" s="26">
        <v>12958</v>
      </c>
    </row>
    <row r="110" spans="1:16" x14ac:dyDescent="0.3">
      <c r="A110" t="s">
        <v>13262</v>
      </c>
      <c r="B110" s="26">
        <v>1113592</v>
      </c>
      <c r="N110" t="s">
        <v>13397</v>
      </c>
      <c r="O110" s="26">
        <v>612</v>
      </c>
      <c r="P110" s="26">
        <v>11371</v>
      </c>
    </row>
    <row r="111" spans="1:16" x14ac:dyDescent="0.3">
      <c r="A111" t="s">
        <v>13407</v>
      </c>
      <c r="B111" s="26">
        <v>5037</v>
      </c>
      <c r="N111" t="s">
        <v>13311</v>
      </c>
      <c r="O111" s="26">
        <v>1792</v>
      </c>
      <c r="P111" s="26">
        <v>26194</v>
      </c>
    </row>
    <row r="112" spans="1:16" x14ac:dyDescent="0.3">
      <c r="A112" t="s">
        <v>13382</v>
      </c>
      <c r="B112" s="26">
        <v>20908</v>
      </c>
      <c r="N112" t="s">
        <v>13280</v>
      </c>
      <c r="O112" s="26">
        <v>14624</v>
      </c>
      <c r="P112" s="26">
        <v>407289</v>
      </c>
    </row>
    <row r="113" spans="1:16" x14ac:dyDescent="0.3">
      <c r="A113" t="s">
        <v>13288</v>
      </c>
      <c r="B113" s="26">
        <v>318321</v>
      </c>
      <c r="N113" t="s">
        <v>13262</v>
      </c>
      <c r="O113" s="26">
        <v>10917</v>
      </c>
      <c r="P113" s="26">
        <v>1113592</v>
      </c>
    </row>
    <row r="114" spans="1:16" x14ac:dyDescent="0.3">
      <c r="A114" t="s">
        <v>13432</v>
      </c>
      <c r="B114" s="26">
        <v>4637</v>
      </c>
      <c r="N114" t="s">
        <v>13407</v>
      </c>
      <c r="O114" s="26">
        <v>1557</v>
      </c>
      <c r="P114" s="26">
        <v>5037</v>
      </c>
    </row>
    <row r="115" spans="1:16" x14ac:dyDescent="0.3">
      <c r="A115" t="s">
        <v>13423</v>
      </c>
      <c r="B115" s="26">
        <v>3295</v>
      </c>
      <c r="N115" t="s">
        <v>13382</v>
      </c>
      <c r="O115" s="26">
        <v>10283</v>
      </c>
      <c r="P115" s="26">
        <v>20908</v>
      </c>
    </row>
    <row r="116" spans="1:16" x14ac:dyDescent="0.3">
      <c r="A116" t="s">
        <v>13369</v>
      </c>
      <c r="B116" s="26">
        <v>32212</v>
      </c>
      <c r="N116" t="s">
        <v>13288</v>
      </c>
      <c r="O116" s="26">
        <v>81127.48</v>
      </c>
      <c r="P116" s="26">
        <v>318321</v>
      </c>
    </row>
    <row r="117" spans="1:16" x14ac:dyDescent="0.3">
      <c r="A117" t="s">
        <v>13388</v>
      </c>
      <c r="B117" s="26">
        <v>6742</v>
      </c>
      <c r="N117" t="s">
        <v>13432</v>
      </c>
      <c r="O117" s="26">
        <v>16398</v>
      </c>
      <c r="P117" s="26">
        <v>4637</v>
      </c>
    </row>
    <row r="118" spans="1:16" x14ac:dyDescent="0.3">
      <c r="A118" t="s">
        <v>13358</v>
      </c>
      <c r="B118" s="26">
        <v>11716</v>
      </c>
      <c r="N118" t="s">
        <v>13423</v>
      </c>
      <c r="O118" s="26">
        <v>349</v>
      </c>
      <c r="P118" s="26">
        <v>3295</v>
      </c>
    </row>
    <row r="119" spans="1:16" x14ac:dyDescent="0.3">
      <c r="A119" t="s">
        <v>13314</v>
      </c>
      <c r="B119" s="26">
        <v>30430</v>
      </c>
      <c r="N119" t="s">
        <v>13369</v>
      </c>
      <c r="O119" s="26">
        <v>2949</v>
      </c>
      <c r="P119" s="26">
        <v>32212</v>
      </c>
    </row>
    <row r="120" spans="1:16" x14ac:dyDescent="0.3">
      <c r="A120" t="s">
        <v>13419</v>
      </c>
      <c r="B120" s="26">
        <v>3530</v>
      </c>
      <c r="N120" t="s">
        <v>13388</v>
      </c>
      <c r="O120" s="26">
        <v>499</v>
      </c>
      <c r="P120" s="26">
        <v>6742</v>
      </c>
    </row>
    <row r="121" spans="1:16" x14ac:dyDescent="0.3">
      <c r="A121" t="s">
        <v>13374</v>
      </c>
      <c r="B121" s="26">
        <v>16773</v>
      </c>
      <c r="N121" t="s">
        <v>13358</v>
      </c>
      <c r="O121" s="26">
        <v>1199</v>
      </c>
      <c r="P121" s="26">
        <v>11716</v>
      </c>
    </row>
    <row r="122" spans="1:16" x14ac:dyDescent="0.3">
      <c r="A122" t="s">
        <v>13270</v>
      </c>
      <c r="B122" s="26">
        <v>542870</v>
      </c>
      <c r="N122" t="s">
        <v>13314</v>
      </c>
      <c r="O122" s="26">
        <v>1247</v>
      </c>
      <c r="P122" s="26">
        <v>30430</v>
      </c>
    </row>
    <row r="123" spans="1:16" x14ac:dyDescent="0.3">
      <c r="A123" t="s">
        <v>13303</v>
      </c>
      <c r="B123" s="26">
        <v>63611</v>
      </c>
      <c r="N123" t="s">
        <v>13419</v>
      </c>
      <c r="O123" s="26">
        <v>1399</v>
      </c>
      <c r="P123" s="26">
        <v>3530</v>
      </c>
    </row>
    <row r="124" spans="1:16" x14ac:dyDescent="0.3">
      <c r="A124" t="s">
        <v>13345</v>
      </c>
      <c r="B124" s="26">
        <v>19156</v>
      </c>
      <c r="N124" t="s">
        <v>13374</v>
      </c>
      <c r="O124" s="26">
        <v>288</v>
      </c>
      <c r="P124" s="26">
        <v>16773</v>
      </c>
    </row>
    <row r="125" spans="1:16" x14ac:dyDescent="0.3">
      <c r="A125" t="s">
        <v>13302</v>
      </c>
      <c r="B125" s="26">
        <v>74480</v>
      </c>
      <c r="N125" t="s">
        <v>13270</v>
      </c>
      <c r="O125" s="26">
        <v>8909</v>
      </c>
      <c r="P125" s="26">
        <v>542870</v>
      </c>
    </row>
    <row r="126" spans="1:16" x14ac:dyDescent="0.3">
      <c r="A126" t="s">
        <v>13370</v>
      </c>
      <c r="B126" s="26">
        <v>18607</v>
      </c>
      <c r="N126" t="s">
        <v>13303</v>
      </c>
      <c r="O126" s="26">
        <v>1991</v>
      </c>
      <c r="P126" s="26">
        <v>63611</v>
      </c>
    </row>
    <row r="127" spans="1:16" x14ac:dyDescent="0.3">
      <c r="A127" t="s">
        <v>13281</v>
      </c>
      <c r="B127" s="26">
        <v>68241</v>
      </c>
      <c r="N127" t="s">
        <v>13345</v>
      </c>
      <c r="O127" s="26">
        <v>278</v>
      </c>
      <c r="P127" s="26">
        <v>19156</v>
      </c>
    </row>
    <row r="128" spans="1:16" x14ac:dyDescent="0.3">
      <c r="A128" t="s">
        <v>13372</v>
      </c>
      <c r="B128" s="26">
        <v>9427</v>
      </c>
      <c r="N128" t="s">
        <v>13302</v>
      </c>
      <c r="O128" s="26">
        <v>4196</v>
      </c>
      <c r="P128" s="26">
        <v>74480</v>
      </c>
    </row>
    <row r="129" spans="1:16" x14ac:dyDescent="0.3">
      <c r="A129" t="s">
        <v>13368</v>
      </c>
      <c r="B129" s="26">
        <v>23255</v>
      </c>
      <c r="N129" t="s">
        <v>13370</v>
      </c>
      <c r="O129" s="26">
        <v>10298</v>
      </c>
      <c r="P129" s="26">
        <v>18607</v>
      </c>
    </row>
    <row r="130" spans="1:16" x14ac:dyDescent="0.3">
      <c r="A130" t="s">
        <v>13387</v>
      </c>
      <c r="B130" s="26">
        <v>7222</v>
      </c>
      <c r="N130" t="s">
        <v>13281</v>
      </c>
      <c r="O130" s="26">
        <v>2448</v>
      </c>
      <c r="P130" s="26">
        <v>68241</v>
      </c>
    </row>
    <row r="131" spans="1:16" x14ac:dyDescent="0.3">
      <c r="A131" t="s">
        <v>13338</v>
      </c>
      <c r="B131" s="26">
        <v>17773</v>
      </c>
      <c r="N131" t="s">
        <v>13372</v>
      </c>
      <c r="O131" s="26">
        <v>230</v>
      </c>
      <c r="P131" s="26">
        <v>9427</v>
      </c>
    </row>
    <row r="132" spans="1:16" x14ac:dyDescent="0.3">
      <c r="A132" t="s">
        <v>13385</v>
      </c>
      <c r="B132" s="26">
        <v>12547</v>
      </c>
      <c r="N132" t="s">
        <v>13368</v>
      </c>
      <c r="O132" s="26">
        <v>701</v>
      </c>
      <c r="P132" s="26">
        <v>23255</v>
      </c>
    </row>
    <row r="133" spans="1:16" x14ac:dyDescent="0.3">
      <c r="A133" t="s">
        <v>13393</v>
      </c>
      <c r="B133" s="26">
        <v>5873</v>
      </c>
      <c r="N133" t="s">
        <v>13387</v>
      </c>
      <c r="O133" s="26">
        <v>649</v>
      </c>
      <c r="P133" s="26">
        <v>7222</v>
      </c>
    </row>
    <row r="134" spans="1:16" x14ac:dyDescent="0.3">
      <c r="A134" t="s">
        <v>13261</v>
      </c>
      <c r="B134" s="26">
        <v>774744</v>
      </c>
      <c r="N134" t="s">
        <v>13338</v>
      </c>
      <c r="O134" s="26">
        <v>1148</v>
      </c>
      <c r="P134" s="26">
        <v>17773</v>
      </c>
    </row>
    <row r="135" spans="1:16" x14ac:dyDescent="0.3">
      <c r="A135" t="s">
        <v>13363</v>
      </c>
      <c r="B135" s="26">
        <v>10718</v>
      </c>
      <c r="N135" t="s">
        <v>13385</v>
      </c>
      <c r="O135" s="26">
        <v>1498</v>
      </c>
      <c r="P135" s="26">
        <v>12547</v>
      </c>
    </row>
    <row r="136" spans="1:16" x14ac:dyDescent="0.3">
      <c r="A136" t="s">
        <v>13457</v>
      </c>
      <c r="B136" s="26">
        <v>305</v>
      </c>
      <c r="N136" t="s">
        <v>13393</v>
      </c>
      <c r="O136" s="26">
        <v>1982.84</v>
      </c>
      <c r="P136" s="26">
        <v>5873</v>
      </c>
    </row>
    <row r="137" spans="1:16" x14ac:dyDescent="0.3">
      <c r="A137" t="s">
        <v>13375</v>
      </c>
      <c r="B137" s="26">
        <v>21524</v>
      </c>
      <c r="N137" t="s">
        <v>13261</v>
      </c>
      <c r="O137" s="26">
        <v>6686</v>
      </c>
      <c r="P137" s="26">
        <v>774744</v>
      </c>
    </row>
    <row r="138" spans="1:16" x14ac:dyDescent="0.3">
      <c r="A138" t="s">
        <v>13460</v>
      </c>
      <c r="B138" s="26">
        <v>688810</v>
      </c>
      <c r="N138" t="s">
        <v>13363</v>
      </c>
      <c r="O138" s="26">
        <v>90</v>
      </c>
      <c r="P138" s="26">
        <v>10718</v>
      </c>
    </row>
    <row r="139" spans="1:16" x14ac:dyDescent="0.3">
      <c r="A139" t="s">
        <v>13317</v>
      </c>
      <c r="B139" s="26">
        <v>22420</v>
      </c>
      <c r="N139" t="s">
        <v>13457</v>
      </c>
      <c r="O139" s="26">
        <v>99</v>
      </c>
      <c r="P139" s="26">
        <v>305</v>
      </c>
    </row>
    <row r="140" spans="1:16" x14ac:dyDescent="0.3">
      <c r="A140" t="s">
        <v>13444</v>
      </c>
      <c r="B140" s="26">
        <v>1484</v>
      </c>
      <c r="N140" t="s">
        <v>13375</v>
      </c>
      <c r="O140" s="26">
        <v>4693</v>
      </c>
      <c r="P140" s="26">
        <v>21524</v>
      </c>
    </row>
    <row r="141" spans="1:16" x14ac:dyDescent="0.3">
      <c r="A141" t="s">
        <v>13319</v>
      </c>
      <c r="B141" s="26">
        <v>34241</v>
      </c>
      <c r="N141" t="s">
        <v>13460</v>
      </c>
      <c r="O141" s="26">
        <v>18619</v>
      </c>
      <c r="P141" s="26">
        <v>688810</v>
      </c>
    </row>
    <row r="142" spans="1:16" x14ac:dyDescent="0.3">
      <c r="A142" t="s">
        <v>13364</v>
      </c>
      <c r="B142" s="26">
        <v>10514</v>
      </c>
      <c r="N142" t="s">
        <v>13317</v>
      </c>
      <c r="O142" s="26">
        <v>1199</v>
      </c>
      <c r="P142" s="26">
        <v>22420</v>
      </c>
    </row>
    <row r="143" spans="1:16" x14ac:dyDescent="0.3">
      <c r="A143" t="s">
        <v>13277</v>
      </c>
      <c r="B143" s="26">
        <v>73834</v>
      </c>
      <c r="N143" t="s">
        <v>13444</v>
      </c>
      <c r="O143" s="26">
        <v>15687</v>
      </c>
      <c r="P143" s="26">
        <v>1484</v>
      </c>
    </row>
    <row r="144" spans="1:16" x14ac:dyDescent="0.3">
      <c r="A144" t="s">
        <v>13306</v>
      </c>
      <c r="B144" s="26">
        <v>52859</v>
      </c>
      <c r="N144" t="s">
        <v>13319</v>
      </c>
      <c r="O144" s="26">
        <v>15197</v>
      </c>
      <c r="P144" s="26">
        <v>34241</v>
      </c>
    </row>
    <row r="145" spans="1:16" x14ac:dyDescent="0.3">
      <c r="A145" t="s">
        <v>13412</v>
      </c>
      <c r="B145" s="26">
        <v>34485</v>
      </c>
      <c r="N145" t="s">
        <v>13364</v>
      </c>
      <c r="O145" s="26">
        <v>29970</v>
      </c>
      <c r="P145" s="26">
        <v>10514</v>
      </c>
    </row>
    <row r="146" spans="1:16" x14ac:dyDescent="0.3">
      <c r="A146" t="s">
        <v>13266</v>
      </c>
      <c r="B146" s="26">
        <v>222371</v>
      </c>
      <c r="N146" t="s">
        <v>13277</v>
      </c>
      <c r="O146" s="26">
        <v>928</v>
      </c>
      <c r="P146" s="26">
        <v>73834</v>
      </c>
    </row>
    <row r="147" spans="1:16" x14ac:dyDescent="0.3">
      <c r="A147" t="s">
        <v>13395</v>
      </c>
      <c r="B147" s="26">
        <v>8169</v>
      </c>
      <c r="N147" t="s">
        <v>13306</v>
      </c>
      <c r="O147" s="26">
        <v>1128</v>
      </c>
      <c r="P147" s="26">
        <v>52859</v>
      </c>
    </row>
    <row r="148" spans="1:16" x14ac:dyDescent="0.3">
      <c r="A148" t="s">
        <v>13348</v>
      </c>
      <c r="B148" s="26">
        <v>21995</v>
      </c>
      <c r="N148" t="s">
        <v>13412</v>
      </c>
      <c r="O148" s="26">
        <v>21508</v>
      </c>
      <c r="P148" s="26">
        <v>34485</v>
      </c>
    </row>
    <row r="149" spans="1:16" x14ac:dyDescent="0.3">
      <c r="A149" t="s">
        <v>13253</v>
      </c>
      <c r="B149" s="26">
        <v>7834</v>
      </c>
      <c r="N149" t="s">
        <v>13266</v>
      </c>
      <c r="O149" s="26">
        <v>4957</v>
      </c>
      <c r="P149" s="26">
        <v>222371</v>
      </c>
    </row>
    <row r="150" spans="1:16" x14ac:dyDescent="0.3">
      <c r="A150" t="s">
        <v>13427</v>
      </c>
      <c r="B150" s="26">
        <v>4850</v>
      </c>
      <c r="N150" t="s">
        <v>13395</v>
      </c>
      <c r="O150" s="26">
        <v>658</v>
      </c>
      <c r="P150" s="26">
        <v>8169</v>
      </c>
    </row>
    <row r="151" spans="1:16" x14ac:dyDescent="0.3">
      <c r="A151" t="s">
        <v>13453</v>
      </c>
      <c r="B151" s="26">
        <v>388</v>
      </c>
      <c r="N151" t="s">
        <v>13348</v>
      </c>
      <c r="O151" s="26">
        <v>13259</v>
      </c>
      <c r="P151" s="26">
        <v>21995</v>
      </c>
    </row>
    <row r="152" spans="1:16" x14ac:dyDescent="0.3">
      <c r="A152" t="s">
        <v>13269</v>
      </c>
      <c r="B152" s="26">
        <v>311801</v>
      </c>
      <c r="N152" t="s">
        <v>13253</v>
      </c>
      <c r="O152" s="26">
        <v>46899</v>
      </c>
      <c r="P152" s="26">
        <v>7834</v>
      </c>
    </row>
    <row r="153" spans="1:16" x14ac:dyDescent="0.3">
      <c r="A153" t="s">
        <v>13292</v>
      </c>
      <c r="B153" s="26">
        <v>77155</v>
      </c>
      <c r="N153" t="s">
        <v>13427</v>
      </c>
      <c r="O153" s="26">
        <v>9048</v>
      </c>
      <c r="P153" s="26">
        <v>4850</v>
      </c>
    </row>
    <row r="154" spans="1:16" x14ac:dyDescent="0.3">
      <c r="A154" t="s">
        <v>13445</v>
      </c>
      <c r="B154" s="26">
        <v>817</v>
      </c>
      <c r="N154" t="s">
        <v>13453</v>
      </c>
      <c r="O154" s="26">
        <v>1999</v>
      </c>
      <c r="P154" s="26">
        <v>388</v>
      </c>
    </row>
    <row r="155" spans="1:16" x14ac:dyDescent="0.3">
      <c r="A155" t="s">
        <v>13384</v>
      </c>
      <c r="B155" s="26">
        <v>11237</v>
      </c>
      <c r="N155" t="s">
        <v>13269</v>
      </c>
      <c r="O155" s="26">
        <v>14637</v>
      </c>
      <c r="P155" s="26">
        <v>311801</v>
      </c>
    </row>
    <row r="156" spans="1:16" x14ac:dyDescent="0.3">
      <c r="A156" t="s">
        <v>13356</v>
      </c>
      <c r="B156" s="26">
        <v>17939</v>
      </c>
      <c r="N156" t="s">
        <v>13292</v>
      </c>
      <c r="O156" s="26">
        <v>16121</v>
      </c>
      <c r="P156" s="26">
        <v>77155</v>
      </c>
    </row>
    <row r="157" spans="1:16" x14ac:dyDescent="0.3">
      <c r="A157" t="s">
        <v>13308</v>
      </c>
      <c r="B157" s="26">
        <v>83306</v>
      </c>
      <c r="N157" t="s">
        <v>13445</v>
      </c>
      <c r="O157" s="26">
        <v>349</v>
      </c>
      <c r="P157" s="26">
        <v>817</v>
      </c>
    </row>
    <row r="158" spans="1:16" x14ac:dyDescent="0.3">
      <c r="A158" t="s">
        <v>13276</v>
      </c>
      <c r="B158" s="26">
        <v>69585</v>
      </c>
      <c r="N158" t="s">
        <v>13384</v>
      </c>
      <c r="O158" s="26">
        <v>3465</v>
      </c>
      <c r="P158" s="26">
        <v>11237</v>
      </c>
    </row>
    <row r="159" spans="1:16" x14ac:dyDescent="0.3">
      <c r="A159" t="s">
        <v>13256</v>
      </c>
      <c r="B159" s="26">
        <v>14371</v>
      </c>
      <c r="N159" t="s">
        <v>13356</v>
      </c>
      <c r="O159" s="26">
        <v>1817</v>
      </c>
      <c r="P159" s="26">
        <v>17939</v>
      </c>
    </row>
    <row r="160" spans="1:16" x14ac:dyDescent="0.3">
      <c r="A160" t="s">
        <v>13341</v>
      </c>
      <c r="B160" s="26">
        <v>21814</v>
      </c>
      <c r="N160" t="s">
        <v>13308</v>
      </c>
      <c r="O160" s="26">
        <v>6834</v>
      </c>
      <c r="P160" s="26">
        <v>83306</v>
      </c>
    </row>
    <row r="161" spans="1:16" x14ac:dyDescent="0.3">
      <c r="A161" t="s">
        <v>13350</v>
      </c>
      <c r="B161" s="26">
        <v>19050</v>
      </c>
      <c r="N161" t="s">
        <v>13276</v>
      </c>
      <c r="O161" s="26">
        <v>449</v>
      </c>
      <c r="P161" s="26">
        <v>69585</v>
      </c>
    </row>
    <row r="162" spans="1:16" x14ac:dyDescent="0.3">
      <c r="A162" t="s">
        <v>13257</v>
      </c>
      <c r="B162" s="26">
        <v>9340</v>
      </c>
      <c r="N162" t="s">
        <v>13256</v>
      </c>
      <c r="O162" s="26">
        <v>1699</v>
      </c>
      <c r="P162" s="26">
        <v>14371</v>
      </c>
    </row>
    <row r="163" spans="1:16" x14ac:dyDescent="0.3">
      <c r="A163" t="s">
        <v>13436</v>
      </c>
      <c r="B163" s="26">
        <v>2280</v>
      </c>
      <c r="N163" t="s">
        <v>13341</v>
      </c>
      <c r="O163" s="26">
        <v>4995</v>
      </c>
      <c r="P163" s="26">
        <v>21814</v>
      </c>
    </row>
    <row r="164" spans="1:16" x14ac:dyDescent="0.3">
      <c r="A164" t="s">
        <v>13437</v>
      </c>
      <c r="B164" s="26">
        <v>2116</v>
      </c>
      <c r="N164" t="s">
        <v>13350</v>
      </c>
      <c r="O164" s="26">
        <v>13567</v>
      </c>
      <c r="P164" s="26">
        <v>19050</v>
      </c>
    </row>
    <row r="165" spans="1:16" x14ac:dyDescent="0.3">
      <c r="A165" t="s">
        <v>13255</v>
      </c>
      <c r="B165" s="26">
        <v>2493269</v>
      </c>
      <c r="N165" t="s">
        <v>13257</v>
      </c>
      <c r="O165" s="26">
        <v>89</v>
      </c>
      <c r="P165" s="26">
        <v>9340</v>
      </c>
    </row>
    <row r="166" spans="1:16" x14ac:dyDescent="0.3">
      <c r="A166" t="s">
        <v>13286</v>
      </c>
      <c r="B166" s="26">
        <v>760279</v>
      </c>
      <c r="N166" t="s">
        <v>13436</v>
      </c>
      <c r="O166" s="26">
        <v>688</v>
      </c>
      <c r="P166" s="26">
        <v>2280</v>
      </c>
    </row>
    <row r="167" spans="1:16" x14ac:dyDescent="0.3">
      <c r="A167" t="s">
        <v>13274</v>
      </c>
      <c r="B167" s="26">
        <v>1644476</v>
      </c>
      <c r="N167" t="s">
        <v>13437</v>
      </c>
      <c r="O167" s="26">
        <v>2599</v>
      </c>
      <c r="P167" s="26">
        <v>2116</v>
      </c>
    </row>
    <row r="168" spans="1:16" x14ac:dyDescent="0.3">
      <c r="A168" t="s">
        <v>13404</v>
      </c>
      <c r="B168" s="26">
        <v>4541</v>
      </c>
      <c r="N168" t="s">
        <v>13255</v>
      </c>
      <c r="O168" s="26">
        <v>1071302</v>
      </c>
      <c r="P168" s="26">
        <v>2493269</v>
      </c>
    </row>
    <row r="169" spans="1:16" x14ac:dyDescent="0.3">
      <c r="A169" t="s">
        <v>13357</v>
      </c>
      <c r="B169" s="26">
        <v>12091</v>
      </c>
      <c r="N169" t="s">
        <v>13286</v>
      </c>
      <c r="O169" s="26">
        <v>1564932</v>
      </c>
      <c r="P169" s="26">
        <v>760279</v>
      </c>
    </row>
    <row r="170" spans="1:16" x14ac:dyDescent="0.3">
      <c r="A170" t="s">
        <v>13425</v>
      </c>
      <c r="B170" s="26">
        <v>3231</v>
      </c>
      <c r="N170" t="s">
        <v>13274</v>
      </c>
      <c r="O170" s="26">
        <v>177817</v>
      </c>
      <c r="P170" s="26">
        <v>1644476</v>
      </c>
    </row>
    <row r="171" spans="1:16" x14ac:dyDescent="0.3">
      <c r="A171" t="s">
        <v>13429</v>
      </c>
      <c r="B171" s="26">
        <v>2949</v>
      </c>
      <c r="N171" t="s">
        <v>13404</v>
      </c>
      <c r="O171" s="26">
        <v>4999</v>
      </c>
      <c r="P171" s="26">
        <v>4541</v>
      </c>
    </row>
    <row r="172" spans="1:16" x14ac:dyDescent="0.3">
      <c r="A172" t="s">
        <v>13413</v>
      </c>
      <c r="B172" s="26">
        <v>14176</v>
      </c>
      <c r="N172" t="s">
        <v>13357</v>
      </c>
      <c r="O172" s="26">
        <v>399</v>
      </c>
      <c r="P172" s="26">
        <v>12091</v>
      </c>
    </row>
    <row r="173" spans="1:16" x14ac:dyDescent="0.3">
      <c r="A173" t="s">
        <v>13403</v>
      </c>
      <c r="B173" s="26">
        <v>4570</v>
      </c>
      <c r="N173" t="s">
        <v>13425</v>
      </c>
      <c r="O173" s="26">
        <v>42990</v>
      </c>
      <c r="P173" s="26">
        <v>3231</v>
      </c>
    </row>
    <row r="174" spans="1:16" x14ac:dyDescent="0.3">
      <c r="A174" t="s">
        <v>13451</v>
      </c>
      <c r="B174" s="26">
        <v>534</v>
      </c>
      <c r="N174" t="s">
        <v>13429</v>
      </c>
      <c r="O174" s="26">
        <v>274</v>
      </c>
      <c r="P174" s="26">
        <v>2949</v>
      </c>
    </row>
    <row r="175" spans="1:16" x14ac:dyDescent="0.3">
      <c r="A175" t="s">
        <v>13289</v>
      </c>
      <c r="B175" s="26">
        <v>157104</v>
      </c>
      <c r="N175" t="s">
        <v>13413</v>
      </c>
      <c r="O175" s="26">
        <v>43085</v>
      </c>
      <c r="P175" s="26">
        <v>14176</v>
      </c>
    </row>
    <row r="176" spans="1:16" x14ac:dyDescent="0.3">
      <c r="A176" t="s">
        <v>13294</v>
      </c>
      <c r="B176" s="26">
        <v>66017</v>
      </c>
      <c r="N176" t="s">
        <v>13403</v>
      </c>
      <c r="O176" s="26">
        <v>635</v>
      </c>
      <c r="P176" s="26">
        <v>4570</v>
      </c>
    </row>
    <row r="177" spans="1:16" x14ac:dyDescent="0.3">
      <c r="A177" t="s">
        <v>13409</v>
      </c>
      <c r="B177" s="26">
        <v>10487</v>
      </c>
      <c r="N177" t="s">
        <v>13451</v>
      </c>
      <c r="O177" s="26">
        <v>5999</v>
      </c>
      <c r="P177" s="26">
        <v>534</v>
      </c>
    </row>
    <row r="178" spans="1:16" x14ac:dyDescent="0.3">
      <c r="A178" t="s">
        <v>13342</v>
      </c>
      <c r="B178" s="26">
        <v>67578</v>
      </c>
      <c r="N178" t="s">
        <v>13289</v>
      </c>
      <c r="O178" s="26">
        <v>1939</v>
      </c>
      <c r="P178" s="26">
        <v>157104</v>
      </c>
    </row>
    <row r="179" spans="1:16" x14ac:dyDescent="0.3">
      <c r="A179" t="s">
        <v>13449</v>
      </c>
      <c r="B179" s="26">
        <v>590</v>
      </c>
      <c r="N179" t="s">
        <v>13294</v>
      </c>
      <c r="O179" s="26">
        <v>36855</v>
      </c>
      <c r="P179" s="26">
        <v>66017</v>
      </c>
    </row>
    <row r="180" spans="1:16" x14ac:dyDescent="0.3">
      <c r="A180" t="s">
        <v>13459</v>
      </c>
      <c r="B180" s="26">
        <v>224</v>
      </c>
      <c r="N180" t="s">
        <v>13409</v>
      </c>
      <c r="O180" s="26">
        <v>733</v>
      </c>
      <c r="P180" s="26">
        <v>10487</v>
      </c>
    </row>
    <row r="181" spans="1:16" x14ac:dyDescent="0.3">
      <c r="A181" t="s">
        <v>13330</v>
      </c>
      <c r="B181" s="26">
        <v>93214</v>
      </c>
      <c r="N181" t="s">
        <v>13342</v>
      </c>
      <c r="O181" s="26">
        <v>75880</v>
      </c>
      <c r="P181" s="26">
        <v>67578</v>
      </c>
    </row>
    <row r="182" spans="1:16" x14ac:dyDescent="0.3">
      <c r="A182" t="s">
        <v>13322</v>
      </c>
      <c r="B182" s="26">
        <v>20668</v>
      </c>
      <c r="N182" t="s">
        <v>13449</v>
      </c>
      <c r="O182" s="26">
        <v>599</v>
      </c>
      <c r="P182" s="26">
        <v>590</v>
      </c>
    </row>
    <row r="183" spans="1:16" x14ac:dyDescent="0.3">
      <c r="A183" t="s">
        <v>13408</v>
      </c>
      <c r="B183" s="26">
        <v>4767</v>
      </c>
      <c r="N183" t="s">
        <v>13459</v>
      </c>
      <c r="O183" s="26">
        <v>4699</v>
      </c>
      <c r="P183" s="26">
        <v>224</v>
      </c>
    </row>
    <row r="184" spans="1:16" x14ac:dyDescent="0.3">
      <c r="A184" t="s">
        <v>13307</v>
      </c>
      <c r="B184" s="26">
        <v>37912</v>
      </c>
      <c r="N184" t="s">
        <v>13330</v>
      </c>
      <c r="O184" s="26">
        <v>12468</v>
      </c>
      <c r="P184" s="26">
        <v>93214</v>
      </c>
    </row>
    <row r="185" spans="1:16" x14ac:dyDescent="0.3">
      <c r="A185" t="s">
        <v>13428</v>
      </c>
      <c r="B185" s="26">
        <v>2886</v>
      </c>
      <c r="N185" t="s">
        <v>13322</v>
      </c>
      <c r="O185" s="26">
        <v>1289</v>
      </c>
      <c r="P185" s="26">
        <v>20668</v>
      </c>
    </row>
    <row r="186" spans="1:16" x14ac:dyDescent="0.3">
      <c r="A186" t="s">
        <v>13339</v>
      </c>
      <c r="B186" s="26">
        <v>14778</v>
      </c>
      <c r="N186" t="s">
        <v>13408</v>
      </c>
      <c r="O186" s="26">
        <v>3347</v>
      </c>
      <c r="P186" s="26">
        <v>4767</v>
      </c>
    </row>
    <row r="187" spans="1:16" x14ac:dyDescent="0.3">
      <c r="A187" t="s">
        <v>13434</v>
      </c>
      <c r="B187" s="26">
        <v>2535</v>
      </c>
      <c r="N187" t="s">
        <v>13307</v>
      </c>
      <c r="O187" s="26">
        <v>1125</v>
      </c>
      <c r="P187" s="26">
        <v>37912</v>
      </c>
    </row>
    <row r="188" spans="1:16" x14ac:dyDescent="0.3">
      <c r="A188" t="s">
        <v>13458</v>
      </c>
      <c r="B188" s="26">
        <v>282</v>
      </c>
      <c r="N188" t="s">
        <v>13428</v>
      </c>
      <c r="O188" s="26">
        <v>26999</v>
      </c>
      <c r="P188" s="26">
        <v>2886</v>
      </c>
    </row>
    <row r="189" spans="1:16" x14ac:dyDescent="0.3">
      <c r="A189" t="s">
        <v>13456</v>
      </c>
      <c r="B189" s="26">
        <v>323</v>
      </c>
      <c r="N189" t="s">
        <v>13339</v>
      </c>
      <c r="O189" s="26">
        <v>130</v>
      </c>
      <c r="P189" s="26">
        <v>14778</v>
      </c>
    </row>
    <row r="190" spans="1:16" x14ac:dyDescent="0.3">
      <c r="A190" t="s">
        <v>13320</v>
      </c>
      <c r="B190" s="26">
        <v>28048</v>
      </c>
      <c r="N190" t="s">
        <v>13434</v>
      </c>
      <c r="O190" s="26">
        <v>598</v>
      </c>
      <c r="P190" s="26">
        <v>2535</v>
      </c>
    </row>
    <row r="191" spans="1:16" x14ac:dyDescent="0.3">
      <c r="A191" t="s">
        <v>13340</v>
      </c>
      <c r="B191" s="26">
        <v>14648</v>
      </c>
      <c r="N191" t="s">
        <v>13458</v>
      </c>
      <c r="O191" s="26">
        <v>2299</v>
      </c>
      <c r="P191" s="26">
        <v>282</v>
      </c>
    </row>
    <row r="192" spans="1:16" x14ac:dyDescent="0.3">
      <c r="A192" t="s">
        <v>13430</v>
      </c>
      <c r="B192" s="26">
        <v>7210</v>
      </c>
      <c r="N192" t="s">
        <v>13456</v>
      </c>
      <c r="O192" s="26">
        <v>37247</v>
      </c>
      <c r="P192" s="26">
        <v>323</v>
      </c>
    </row>
    <row r="193" spans="1:16" x14ac:dyDescent="0.3">
      <c r="A193" t="s">
        <v>13332</v>
      </c>
      <c r="B193" s="26">
        <v>15783</v>
      </c>
      <c r="N193" t="s">
        <v>13320</v>
      </c>
      <c r="O193" s="26">
        <v>748</v>
      </c>
      <c r="P193" s="26">
        <v>28048</v>
      </c>
    </row>
    <row r="194" spans="1:16" x14ac:dyDescent="0.3">
      <c r="A194" t="s">
        <v>13265</v>
      </c>
      <c r="B194" s="26">
        <v>3549316</v>
      </c>
      <c r="N194" t="s">
        <v>13340</v>
      </c>
      <c r="O194" s="26">
        <v>539</v>
      </c>
      <c r="P194" s="26">
        <v>14648</v>
      </c>
    </row>
    <row r="195" spans="1:16" x14ac:dyDescent="0.3">
      <c r="A195" t="s">
        <v>13373</v>
      </c>
      <c r="B195" s="26">
        <v>24939</v>
      </c>
      <c r="N195" t="s">
        <v>13430</v>
      </c>
      <c r="O195" s="26">
        <v>5236</v>
      </c>
      <c r="P195" s="26">
        <v>7210</v>
      </c>
    </row>
    <row r="196" spans="1:16" x14ac:dyDescent="0.3">
      <c r="A196" t="s">
        <v>13405</v>
      </c>
      <c r="B196" s="26">
        <v>5966</v>
      </c>
      <c r="N196" t="s">
        <v>13332</v>
      </c>
      <c r="O196" s="26">
        <v>3299</v>
      </c>
      <c r="P196" s="26">
        <v>15783</v>
      </c>
    </row>
    <row r="197" spans="1:16" x14ac:dyDescent="0.3">
      <c r="A197" t="s">
        <v>13324</v>
      </c>
      <c r="B197" s="26">
        <v>26029</v>
      </c>
      <c r="N197" t="s">
        <v>13265</v>
      </c>
      <c r="O197" s="26">
        <v>84048.62000000001</v>
      </c>
      <c r="P197" s="26">
        <v>3549316</v>
      </c>
    </row>
    <row r="198" spans="1:16" x14ac:dyDescent="0.3">
      <c r="A198" t="s">
        <v>13422</v>
      </c>
      <c r="B198" s="26">
        <v>3369</v>
      </c>
      <c r="N198" t="s">
        <v>13373</v>
      </c>
      <c r="O198" s="26">
        <v>2765</v>
      </c>
      <c r="P198" s="26">
        <v>24939</v>
      </c>
    </row>
    <row r="199" spans="1:16" x14ac:dyDescent="0.3">
      <c r="A199" t="s">
        <v>13440</v>
      </c>
      <c r="B199" s="26">
        <v>2073</v>
      </c>
      <c r="N199" t="s">
        <v>13405</v>
      </c>
      <c r="O199" s="26">
        <v>443</v>
      </c>
      <c r="P199" s="26">
        <v>5966</v>
      </c>
    </row>
    <row r="200" spans="1:16" x14ac:dyDescent="0.3">
      <c r="A200" t="s">
        <v>13318</v>
      </c>
      <c r="B200" s="26">
        <v>115626</v>
      </c>
      <c r="N200" t="s">
        <v>13324</v>
      </c>
      <c r="O200" s="26">
        <v>2712</v>
      </c>
      <c r="P200" s="26">
        <v>26029</v>
      </c>
    </row>
    <row r="201" spans="1:16" x14ac:dyDescent="0.3">
      <c r="A201" t="s">
        <v>13351</v>
      </c>
      <c r="B201" s="26">
        <v>23629</v>
      </c>
      <c r="N201" t="s">
        <v>13422</v>
      </c>
      <c r="O201" s="26">
        <v>499</v>
      </c>
      <c r="P201" s="26">
        <v>3369</v>
      </c>
    </row>
    <row r="202" spans="1:16" x14ac:dyDescent="0.3">
      <c r="A202" t="s">
        <v>13327</v>
      </c>
      <c r="B202" s="26">
        <v>78109</v>
      </c>
      <c r="N202" t="s">
        <v>13440</v>
      </c>
      <c r="O202" s="26">
        <v>2997</v>
      </c>
      <c r="P202" s="26">
        <v>2073</v>
      </c>
    </row>
    <row r="203" spans="1:16" x14ac:dyDescent="0.3">
      <c r="A203" t="s">
        <v>13361</v>
      </c>
      <c r="B203" s="26">
        <v>25794</v>
      </c>
      <c r="N203" t="s">
        <v>13318</v>
      </c>
      <c r="O203" s="26">
        <v>8750</v>
      </c>
      <c r="P203" s="26">
        <v>115626</v>
      </c>
    </row>
    <row r="204" spans="1:16" x14ac:dyDescent="0.3">
      <c r="A204" t="s">
        <v>13323</v>
      </c>
      <c r="B204" s="26">
        <v>31374</v>
      </c>
      <c r="N204" t="s">
        <v>13351</v>
      </c>
      <c r="O204" s="26">
        <v>2379</v>
      </c>
      <c r="P204" s="26">
        <v>23629</v>
      </c>
    </row>
    <row r="205" spans="1:16" x14ac:dyDescent="0.3">
      <c r="A205" t="s">
        <v>13365</v>
      </c>
      <c r="B205" s="26">
        <v>32736</v>
      </c>
      <c r="N205" t="s">
        <v>13327</v>
      </c>
      <c r="O205" s="26">
        <v>84183</v>
      </c>
      <c r="P205" s="26">
        <v>78109</v>
      </c>
    </row>
    <row r="206" spans="1:16" x14ac:dyDescent="0.3">
      <c r="A206" t="s">
        <v>13354</v>
      </c>
      <c r="B206" s="26">
        <v>14499</v>
      </c>
      <c r="N206" t="s">
        <v>13361</v>
      </c>
      <c r="O206" s="26">
        <v>4505</v>
      </c>
      <c r="P206" s="26">
        <v>25794</v>
      </c>
    </row>
    <row r="207" spans="1:16" x14ac:dyDescent="0.3">
      <c r="A207" t="s">
        <v>13376</v>
      </c>
      <c r="B207" s="26">
        <v>28521</v>
      </c>
      <c r="N207" t="s">
        <v>13323</v>
      </c>
      <c r="O207" s="26">
        <v>3880</v>
      </c>
      <c r="P207" s="26">
        <v>31374</v>
      </c>
    </row>
    <row r="208" spans="1:16" x14ac:dyDescent="0.3">
      <c r="A208" t="s">
        <v>13263</v>
      </c>
      <c r="B208" s="26">
        <v>727113</v>
      </c>
      <c r="N208" t="s">
        <v>13365</v>
      </c>
      <c r="O208" s="26">
        <v>33878</v>
      </c>
      <c r="P208" s="26">
        <v>32736</v>
      </c>
    </row>
    <row r="209" spans="1:16" x14ac:dyDescent="0.3">
      <c r="A209" t="s">
        <v>13396</v>
      </c>
      <c r="B209" s="26">
        <v>5036</v>
      </c>
      <c r="N209" t="s">
        <v>13354</v>
      </c>
      <c r="O209" s="26">
        <v>7367.66</v>
      </c>
      <c r="P209" s="26">
        <v>14499</v>
      </c>
    </row>
    <row r="210" spans="1:16" x14ac:dyDescent="0.3">
      <c r="A210" t="s">
        <v>13450</v>
      </c>
      <c r="B210" s="26">
        <v>557</v>
      </c>
      <c r="N210" t="s">
        <v>13376</v>
      </c>
      <c r="O210" s="26">
        <v>565</v>
      </c>
      <c r="P210" s="26">
        <v>28521</v>
      </c>
    </row>
    <row r="211" spans="1:16" x14ac:dyDescent="0.3">
      <c r="A211" t="s">
        <v>13232</v>
      </c>
      <c r="B211" s="26">
        <v>26767877</v>
      </c>
      <c r="N211" t="s">
        <v>13263</v>
      </c>
      <c r="O211" s="26">
        <v>12998</v>
      </c>
      <c r="P211" s="26">
        <v>727113</v>
      </c>
    </row>
    <row r="212" spans="1:16" x14ac:dyDescent="0.3">
      <c r="N212" t="s">
        <v>13396</v>
      </c>
      <c r="O212" s="26">
        <v>99</v>
      </c>
      <c r="P212" s="26">
        <v>5036</v>
      </c>
    </row>
    <row r="213" spans="1:16" x14ac:dyDescent="0.3">
      <c r="N213" t="s">
        <v>13450</v>
      </c>
      <c r="O213" s="26">
        <v>587</v>
      </c>
      <c r="P213" s="26">
        <v>557</v>
      </c>
    </row>
    <row r="214" spans="1:16" x14ac:dyDescent="0.3">
      <c r="N214" t="s">
        <v>13232</v>
      </c>
      <c r="O214" s="26">
        <v>4578580.4300000006</v>
      </c>
      <c r="P214" s="26">
        <v>26767877</v>
      </c>
    </row>
  </sheetData>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397C22-62A3-41E6-BE60-5E2E16D87FB3}">
  <dimension ref="A3:B211"/>
  <sheetViews>
    <sheetView workbookViewId="0">
      <selection activeCell="C17" sqref="C17"/>
    </sheetView>
  </sheetViews>
  <sheetFormatPr defaultRowHeight="15.6" x14ac:dyDescent="0.3"/>
  <cols>
    <col min="1" max="1" width="36.09765625" bestFit="1" customWidth="1"/>
    <col min="2" max="2" width="17.59765625" bestFit="1" customWidth="1"/>
  </cols>
  <sheetData>
    <row r="3" spans="1:2" x14ac:dyDescent="0.3">
      <c r="A3" s="16" t="s">
        <v>13234</v>
      </c>
      <c r="B3" t="s">
        <v>13235</v>
      </c>
    </row>
    <row r="4" spans="1:2" x14ac:dyDescent="0.3">
      <c r="A4" t="s">
        <v>13447</v>
      </c>
      <c r="B4" s="26">
        <v>1</v>
      </c>
    </row>
    <row r="5" spans="1:2" x14ac:dyDescent="0.3">
      <c r="A5" t="s">
        <v>13325</v>
      </c>
      <c r="B5" s="26">
        <v>3</v>
      </c>
    </row>
    <row r="6" spans="1:2" x14ac:dyDescent="0.3">
      <c r="A6" t="s">
        <v>13433</v>
      </c>
      <c r="B6" s="26">
        <v>1</v>
      </c>
    </row>
    <row r="7" spans="1:2" x14ac:dyDescent="0.3">
      <c r="A7" t="s">
        <v>13415</v>
      </c>
      <c r="B7" s="26">
        <v>5</v>
      </c>
    </row>
    <row r="8" spans="1:2" x14ac:dyDescent="0.3">
      <c r="A8" t="s">
        <v>13442</v>
      </c>
      <c r="B8" s="26">
        <v>1</v>
      </c>
    </row>
    <row r="9" spans="1:2" x14ac:dyDescent="0.3">
      <c r="A9" t="s">
        <v>13293</v>
      </c>
      <c r="B9" s="26">
        <v>5</v>
      </c>
    </row>
    <row r="10" spans="1:2" x14ac:dyDescent="0.3">
      <c r="A10" t="s">
        <v>13249</v>
      </c>
      <c r="B10" s="26">
        <v>1</v>
      </c>
    </row>
    <row r="11" spans="1:2" x14ac:dyDescent="0.3">
      <c r="A11" t="s">
        <v>13390</v>
      </c>
      <c r="B11" s="26">
        <v>1</v>
      </c>
    </row>
    <row r="12" spans="1:2" x14ac:dyDescent="0.3">
      <c r="A12" t="s">
        <v>13379</v>
      </c>
      <c r="B12" s="26">
        <v>1</v>
      </c>
    </row>
    <row r="13" spans="1:2" x14ac:dyDescent="0.3">
      <c r="A13" t="s">
        <v>13401</v>
      </c>
      <c r="B13" s="26">
        <v>4</v>
      </c>
    </row>
    <row r="14" spans="1:2" x14ac:dyDescent="0.3">
      <c r="A14" t="s">
        <v>13267</v>
      </c>
      <c r="B14" s="26">
        <v>9</v>
      </c>
    </row>
    <row r="15" spans="1:2" x14ac:dyDescent="0.3">
      <c r="A15" t="s">
        <v>13291</v>
      </c>
      <c r="B15" s="26">
        <v>1</v>
      </c>
    </row>
    <row r="16" spans="1:2" x14ac:dyDescent="0.3">
      <c r="A16" t="s">
        <v>13424</v>
      </c>
      <c r="B16" s="26">
        <v>2</v>
      </c>
    </row>
    <row r="17" spans="1:2" x14ac:dyDescent="0.3">
      <c r="A17" t="s">
        <v>13271</v>
      </c>
      <c r="B17" s="26">
        <v>1</v>
      </c>
    </row>
    <row r="18" spans="1:2" x14ac:dyDescent="0.3">
      <c r="A18" t="s">
        <v>13279</v>
      </c>
      <c r="B18" s="26">
        <v>6</v>
      </c>
    </row>
    <row r="19" spans="1:2" x14ac:dyDescent="0.3">
      <c r="A19" t="s">
        <v>13426</v>
      </c>
      <c r="B19" s="26">
        <v>2</v>
      </c>
    </row>
    <row r="20" spans="1:2" x14ac:dyDescent="0.3">
      <c r="A20" t="s">
        <v>13377</v>
      </c>
      <c r="B20" s="26">
        <v>3</v>
      </c>
    </row>
    <row r="21" spans="1:2" x14ac:dyDescent="0.3">
      <c r="A21" t="s">
        <v>13386</v>
      </c>
      <c r="B21" s="26">
        <v>1</v>
      </c>
    </row>
    <row r="22" spans="1:2" x14ac:dyDescent="0.3">
      <c r="A22" t="s">
        <v>13362</v>
      </c>
      <c r="B22" s="26">
        <v>3</v>
      </c>
    </row>
    <row r="23" spans="1:2" x14ac:dyDescent="0.3">
      <c r="A23" t="s">
        <v>13300</v>
      </c>
      <c r="B23" s="26">
        <v>4</v>
      </c>
    </row>
    <row r="24" spans="1:2" x14ac:dyDescent="0.3">
      <c r="A24" t="s">
        <v>13337</v>
      </c>
      <c r="B24" s="26">
        <v>3</v>
      </c>
    </row>
    <row r="25" spans="1:2" x14ac:dyDescent="0.3">
      <c r="A25" t="s">
        <v>13304</v>
      </c>
      <c r="B25" s="26">
        <v>11</v>
      </c>
    </row>
    <row r="26" spans="1:2" x14ac:dyDescent="0.3">
      <c r="A26" t="s">
        <v>13260</v>
      </c>
      <c r="B26" s="26">
        <v>1</v>
      </c>
    </row>
    <row r="27" spans="1:2" x14ac:dyDescent="0.3">
      <c r="A27" t="s">
        <v>13315</v>
      </c>
      <c r="B27" s="26">
        <v>1</v>
      </c>
    </row>
    <row r="28" spans="1:2" x14ac:dyDescent="0.3">
      <c r="A28" t="s">
        <v>13443</v>
      </c>
      <c r="B28" s="26">
        <v>1</v>
      </c>
    </row>
    <row r="29" spans="1:2" x14ac:dyDescent="0.3">
      <c r="A29" t="s">
        <v>13435</v>
      </c>
      <c r="B29" s="26">
        <v>1</v>
      </c>
    </row>
    <row r="30" spans="1:2" x14ac:dyDescent="0.3">
      <c r="A30" t="s">
        <v>13454</v>
      </c>
      <c r="B30" s="26">
        <v>1</v>
      </c>
    </row>
    <row r="31" spans="1:2" x14ac:dyDescent="0.3">
      <c r="A31" t="s">
        <v>13331</v>
      </c>
      <c r="B31" s="26">
        <v>1</v>
      </c>
    </row>
    <row r="32" spans="1:2" x14ac:dyDescent="0.3">
      <c r="A32" t="s">
        <v>13336</v>
      </c>
      <c r="B32" s="26">
        <v>1</v>
      </c>
    </row>
    <row r="33" spans="1:2" x14ac:dyDescent="0.3">
      <c r="A33" t="s">
        <v>13381</v>
      </c>
      <c r="B33" s="26">
        <v>7</v>
      </c>
    </row>
    <row r="34" spans="1:2" x14ac:dyDescent="0.3">
      <c r="A34" t="s">
        <v>13278</v>
      </c>
      <c r="B34" s="26">
        <v>2</v>
      </c>
    </row>
    <row r="35" spans="1:2" x14ac:dyDescent="0.3">
      <c r="A35" t="s">
        <v>13305</v>
      </c>
      <c r="B35" s="26">
        <v>2</v>
      </c>
    </row>
    <row r="36" spans="1:2" x14ac:dyDescent="0.3">
      <c r="A36" t="s">
        <v>13392</v>
      </c>
      <c r="B36" s="26">
        <v>1</v>
      </c>
    </row>
    <row r="37" spans="1:2" x14ac:dyDescent="0.3">
      <c r="A37" t="s">
        <v>13285</v>
      </c>
      <c r="B37" s="26">
        <v>3</v>
      </c>
    </row>
    <row r="38" spans="1:2" x14ac:dyDescent="0.3">
      <c r="A38" t="s">
        <v>13391</v>
      </c>
      <c r="B38" s="26">
        <v>5</v>
      </c>
    </row>
    <row r="39" spans="1:2" x14ac:dyDescent="0.3">
      <c r="A39" t="s">
        <v>13359</v>
      </c>
      <c r="B39" s="26">
        <v>1</v>
      </c>
    </row>
    <row r="40" spans="1:2" x14ac:dyDescent="0.3">
      <c r="A40" t="s">
        <v>13418</v>
      </c>
      <c r="B40" s="26">
        <v>1</v>
      </c>
    </row>
    <row r="41" spans="1:2" x14ac:dyDescent="0.3">
      <c r="A41" t="s">
        <v>13287</v>
      </c>
      <c r="B41" s="26">
        <v>10</v>
      </c>
    </row>
    <row r="42" spans="1:2" x14ac:dyDescent="0.3">
      <c r="A42" t="s">
        <v>13371</v>
      </c>
      <c r="B42" s="26">
        <v>2</v>
      </c>
    </row>
    <row r="43" spans="1:2" x14ac:dyDescent="0.3">
      <c r="A43" t="s">
        <v>13301</v>
      </c>
      <c r="B43" s="26">
        <v>7</v>
      </c>
    </row>
    <row r="44" spans="1:2" x14ac:dyDescent="0.3">
      <c r="A44" t="s">
        <v>13272</v>
      </c>
      <c r="B44" s="26">
        <v>5</v>
      </c>
    </row>
    <row r="45" spans="1:2" x14ac:dyDescent="0.3">
      <c r="A45" t="s">
        <v>13410</v>
      </c>
      <c r="B45" s="26">
        <v>5</v>
      </c>
    </row>
    <row r="46" spans="1:2" x14ac:dyDescent="0.3">
      <c r="A46" t="s">
        <v>13284</v>
      </c>
      <c r="B46" s="26">
        <v>24</v>
      </c>
    </row>
    <row r="47" spans="1:2" x14ac:dyDescent="0.3">
      <c r="A47" t="s">
        <v>13335</v>
      </c>
      <c r="B47" s="26">
        <v>2</v>
      </c>
    </row>
    <row r="48" spans="1:2" x14ac:dyDescent="0.3">
      <c r="A48" t="s">
        <v>13313</v>
      </c>
      <c r="B48" s="26">
        <v>1</v>
      </c>
    </row>
    <row r="49" spans="1:2" x14ac:dyDescent="0.3">
      <c r="A49" t="s">
        <v>13448</v>
      </c>
      <c r="B49" s="26">
        <v>1</v>
      </c>
    </row>
    <row r="50" spans="1:2" x14ac:dyDescent="0.3">
      <c r="A50" t="s">
        <v>13333</v>
      </c>
      <c r="B50" s="26">
        <v>11</v>
      </c>
    </row>
    <row r="51" spans="1:2" x14ac:dyDescent="0.3">
      <c r="A51" t="s">
        <v>13452</v>
      </c>
      <c r="B51" s="26">
        <v>1</v>
      </c>
    </row>
    <row r="52" spans="1:2" x14ac:dyDescent="0.3">
      <c r="A52" t="s">
        <v>13349</v>
      </c>
      <c r="B52" s="26">
        <v>20</v>
      </c>
    </row>
    <row r="53" spans="1:2" x14ac:dyDescent="0.3">
      <c r="A53" t="s">
        <v>13268</v>
      </c>
      <c r="B53" s="26">
        <v>19</v>
      </c>
    </row>
    <row r="54" spans="1:2" x14ac:dyDescent="0.3">
      <c r="A54" t="s">
        <v>13417</v>
      </c>
      <c r="B54" s="26">
        <v>1</v>
      </c>
    </row>
    <row r="55" spans="1:2" x14ac:dyDescent="0.3">
      <c r="A55" t="s">
        <v>13380</v>
      </c>
      <c r="B55" s="26">
        <v>2</v>
      </c>
    </row>
    <row r="56" spans="1:2" x14ac:dyDescent="0.3">
      <c r="A56" t="s">
        <v>13352</v>
      </c>
      <c r="B56" s="26">
        <v>3</v>
      </c>
    </row>
    <row r="57" spans="1:2" x14ac:dyDescent="0.3">
      <c r="A57" t="s">
        <v>13275</v>
      </c>
      <c r="B57" s="26">
        <v>6</v>
      </c>
    </row>
    <row r="58" spans="1:2" x14ac:dyDescent="0.3">
      <c r="A58" t="s">
        <v>13383</v>
      </c>
      <c r="B58" s="26">
        <v>1</v>
      </c>
    </row>
    <row r="59" spans="1:2" x14ac:dyDescent="0.3">
      <c r="A59" t="s">
        <v>13290</v>
      </c>
      <c r="B59" s="26">
        <v>1</v>
      </c>
    </row>
    <row r="60" spans="1:2" x14ac:dyDescent="0.3">
      <c r="A60" t="s">
        <v>13326</v>
      </c>
      <c r="B60" s="26">
        <v>20</v>
      </c>
    </row>
    <row r="61" spans="1:2" x14ac:dyDescent="0.3">
      <c r="A61" t="s">
        <v>13421</v>
      </c>
      <c r="B61" s="26">
        <v>1</v>
      </c>
    </row>
    <row r="62" spans="1:2" x14ac:dyDescent="0.3">
      <c r="A62" t="s">
        <v>13398</v>
      </c>
      <c r="B62" s="26">
        <v>1</v>
      </c>
    </row>
    <row r="63" spans="1:2" x14ac:dyDescent="0.3">
      <c r="A63" t="s">
        <v>13406</v>
      </c>
      <c r="B63" s="26">
        <v>1</v>
      </c>
    </row>
    <row r="64" spans="1:2" x14ac:dyDescent="0.3">
      <c r="A64" t="s">
        <v>13400</v>
      </c>
      <c r="B64" s="26">
        <v>1</v>
      </c>
    </row>
    <row r="65" spans="1:2" x14ac:dyDescent="0.3">
      <c r="A65" t="s">
        <v>13299</v>
      </c>
      <c r="B65" s="26">
        <v>3</v>
      </c>
    </row>
    <row r="66" spans="1:2" x14ac:dyDescent="0.3">
      <c r="A66" t="s">
        <v>13402</v>
      </c>
      <c r="B66" s="26">
        <v>3</v>
      </c>
    </row>
    <row r="67" spans="1:2" x14ac:dyDescent="0.3">
      <c r="A67" t="s">
        <v>13329</v>
      </c>
      <c r="B67" s="26">
        <v>6</v>
      </c>
    </row>
    <row r="68" spans="1:2" x14ac:dyDescent="0.3">
      <c r="A68" t="s">
        <v>13394</v>
      </c>
      <c r="B68" s="26">
        <v>2</v>
      </c>
    </row>
    <row r="69" spans="1:2" x14ac:dyDescent="0.3">
      <c r="A69" t="s">
        <v>13309</v>
      </c>
      <c r="B69" s="26">
        <v>4</v>
      </c>
    </row>
    <row r="70" spans="1:2" x14ac:dyDescent="0.3">
      <c r="A70" t="s">
        <v>13347</v>
      </c>
      <c r="B70" s="26">
        <v>11</v>
      </c>
    </row>
    <row r="71" spans="1:2" x14ac:dyDescent="0.3">
      <c r="A71" t="s">
        <v>13446</v>
      </c>
      <c r="B71" s="26">
        <v>2</v>
      </c>
    </row>
    <row r="72" spans="1:2" x14ac:dyDescent="0.3">
      <c r="A72" t="s">
        <v>13328</v>
      </c>
      <c r="B72" s="26">
        <v>19</v>
      </c>
    </row>
    <row r="73" spans="1:2" x14ac:dyDescent="0.3">
      <c r="A73" t="s">
        <v>13431</v>
      </c>
      <c r="B73" s="26">
        <v>1</v>
      </c>
    </row>
    <row r="74" spans="1:2" x14ac:dyDescent="0.3">
      <c r="A74" t="s">
        <v>13343</v>
      </c>
      <c r="B74" s="26">
        <v>8</v>
      </c>
    </row>
    <row r="75" spans="1:2" x14ac:dyDescent="0.3">
      <c r="A75" t="s">
        <v>13441</v>
      </c>
      <c r="B75" s="26">
        <v>1</v>
      </c>
    </row>
    <row r="76" spans="1:2" x14ac:dyDescent="0.3">
      <c r="A76" t="s">
        <v>13334</v>
      </c>
      <c r="B76" s="26">
        <v>3</v>
      </c>
    </row>
    <row r="77" spans="1:2" x14ac:dyDescent="0.3">
      <c r="A77" t="s">
        <v>13321</v>
      </c>
      <c r="B77" s="26">
        <v>3</v>
      </c>
    </row>
    <row r="78" spans="1:2" x14ac:dyDescent="0.3">
      <c r="A78" t="s">
        <v>13258</v>
      </c>
      <c r="B78" s="26">
        <v>24</v>
      </c>
    </row>
    <row r="79" spans="1:2" x14ac:dyDescent="0.3">
      <c r="A79" t="s">
        <v>13344</v>
      </c>
      <c r="B79" s="26">
        <v>3</v>
      </c>
    </row>
    <row r="80" spans="1:2" x14ac:dyDescent="0.3">
      <c r="A80" t="s">
        <v>13438</v>
      </c>
      <c r="B80" s="26">
        <v>2</v>
      </c>
    </row>
    <row r="81" spans="1:2" x14ac:dyDescent="0.3">
      <c r="A81" t="s">
        <v>13411</v>
      </c>
      <c r="B81" s="26">
        <v>4</v>
      </c>
    </row>
    <row r="82" spans="1:2" x14ac:dyDescent="0.3">
      <c r="A82" t="s">
        <v>13414</v>
      </c>
      <c r="B82" s="26">
        <v>3</v>
      </c>
    </row>
    <row r="83" spans="1:2" x14ac:dyDescent="0.3">
      <c r="A83" t="s">
        <v>13295</v>
      </c>
      <c r="B83" s="26">
        <v>9</v>
      </c>
    </row>
    <row r="84" spans="1:2" x14ac:dyDescent="0.3">
      <c r="A84" t="s">
        <v>13282</v>
      </c>
      <c r="B84" s="26">
        <v>10</v>
      </c>
    </row>
    <row r="85" spans="1:2" x14ac:dyDescent="0.3">
      <c r="A85" t="s">
        <v>13259</v>
      </c>
      <c r="B85" s="26">
        <v>52</v>
      </c>
    </row>
    <row r="86" spans="1:2" x14ac:dyDescent="0.3">
      <c r="A86" t="s">
        <v>13378</v>
      </c>
      <c r="B86" s="26">
        <v>4</v>
      </c>
    </row>
    <row r="87" spans="1:2" x14ac:dyDescent="0.3">
      <c r="A87" t="s">
        <v>13439</v>
      </c>
      <c r="B87" s="26">
        <v>1</v>
      </c>
    </row>
    <row r="88" spans="1:2" x14ac:dyDescent="0.3">
      <c r="A88" t="s">
        <v>13355</v>
      </c>
      <c r="B88" s="26">
        <v>2</v>
      </c>
    </row>
    <row r="89" spans="1:2" x14ac:dyDescent="0.3">
      <c r="A89" t="s">
        <v>13283</v>
      </c>
      <c r="B89" s="26">
        <v>23</v>
      </c>
    </row>
    <row r="90" spans="1:2" x14ac:dyDescent="0.3">
      <c r="A90" t="s">
        <v>13455</v>
      </c>
      <c r="B90" s="26">
        <v>1</v>
      </c>
    </row>
    <row r="91" spans="1:2" x14ac:dyDescent="0.3">
      <c r="A91" t="s">
        <v>13273</v>
      </c>
      <c r="B91" s="26">
        <v>3</v>
      </c>
    </row>
    <row r="92" spans="1:2" x14ac:dyDescent="0.3">
      <c r="A92" t="s">
        <v>13312</v>
      </c>
      <c r="B92" s="26">
        <v>12</v>
      </c>
    </row>
    <row r="93" spans="1:2" x14ac:dyDescent="0.3">
      <c r="A93" t="s">
        <v>13420</v>
      </c>
      <c r="B93" s="26">
        <v>2</v>
      </c>
    </row>
    <row r="94" spans="1:2" x14ac:dyDescent="0.3">
      <c r="A94" t="s">
        <v>13296</v>
      </c>
      <c r="B94" s="26">
        <v>13</v>
      </c>
    </row>
    <row r="95" spans="1:2" x14ac:dyDescent="0.3">
      <c r="A95" t="s">
        <v>13298</v>
      </c>
      <c r="B95" s="26">
        <v>10</v>
      </c>
    </row>
    <row r="96" spans="1:2" x14ac:dyDescent="0.3">
      <c r="A96" t="s">
        <v>13297</v>
      </c>
      <c r="B96" s="26">
        <v>5</v>
      </c>
    </row>
    <row r="97" spans="1:2" x14ac:dyDescent="0.3">
      <c r="A97" t="s">
        <v>13346</v>
      </c>
      <c r="B97" s="26">
        <v>5</v>
      </c>
    </row>
    <row r="98" spans="1:2" x14ac:dyDescent="0.3">
      <c r="A98" t="s">
        <v>13310</v>
      </c>
      <c r="B98" s="26">
        <v>14</v>
      </c>
    </row>
    <row r="99" spans="1:2" x14ac:dyDescent="0.3">
      <c r="A99" t="s">
        <v>13360</v>
      </c>
      <c r="B99" s="26">
        <v>1</v>
      </c>
    </row>
    <row r="100" spans="1:2" x14ac:dyDescent="0.3">
      <c r="A100" t="s">
        <v>13367</v>
      </c>
      <c r="B100" s="26">
        <v>5</v>
      </c>
    </row>
    <row r="101" spans="1:2" x14ac:dyDescent="0.3">
      <c r="A101" t="s">
        <v>13316</v>
      </c>
      <c r="B101" s="26">
        <v>6</v>
      </c>
    </row>
    <row r="102" spans="1:2" x14ac:dyDescent="0.3">
      <c r="A102" t="s">
        <v>13416</v>
      </c>
      <c r="B102" s="26">
        <v>1</v>
      </c>
    </row>
    <row r="103" spans="1:2" x14ac:dyDescent="0.3">
      <c r="A103" t="s">
        <v>13366</v>
      </c>
      <c r="B103" s="26">
        <v>13</v>
      </c>
    </row>
    <row r="104" spans="1:2" x14ac:dyDescent="0.3">
      <c r="A104" t="s">
        <v>13399</v>
      </c>
      <c r="B104" s="26">
        <v>22</v>
      </c>
    </row>
    <row r="105" spans="1:2" x14ac:dyDescent="0.3">
      <c r="A105" t="s">
        <v>13389</v>
      </c>
      <c r="B105" s="26">
        <v>2</v>
      </c>
    </row>
    <row r="106" spans="1:2" x14ac:dyDescent="0.3">
      <c r="A106" t="s">
        <v>13353</v>
      </c>
      <c r="B106" s="26">
        <v>1</v>
      </c>
    </row>
    <row r="107" spans="1:2" x14ac:dyDescent="0.3">
      <c r="A107" t="s">
        <v>13397</v>
      </c>
      <c r="B107" s="26">
        <v>3</v>
      </c>
    </row>
    <row r="108" spans="1:2" x14ac:dyDescent="0.3">
      <c r="A108" t="s">
        <v>13311</v>
      </c>
      <c r="B108" s="26">
        <v>1</v>
      </c>
    </row>
    <row r="109" spans="1:2" x14ac:dyDescent="0.3">
      <c r="A109" t="s">
        <v>13280</v>
      </c>
      <c r="B109" s="26">
        <v>24</v>
      </c>
    </row>
    <row r="110" spans="1:2" x14ac:dyDescent="0.3">
      <c r="A110" t="s">
        <v>13262</v>
      </c>
      <c r="B110" s="26">
        <v>13</v>
      </c>
    </row>
    <row r="111" spans="1:2" x14ac:dyDescent="0.3">
      <c r="A111" t="s">
        <v>13407</v>
      </c>
      <c r="B111" s="26">
        <v>3</v>
      </c>
    </row>
    <row r="112" spans="1:2" x14ac:dyDescent="0.3">
      <c r="A112" t="s">
        <v>13382</v>
      </c>
      <c r="B112" s="26">
        <v>8</v>
      </c>
    </row>
    <row r="113" spans="1:2" x14ac:dyDescent="0.3">
      <c r="A113" t="s">
        <v>13288</v>
      </c>
      <c r="B113" s="26">
        <v>27</v>
      </c>
    </row>
    <row r="114" spans="1:2" x14ac:dyDescent="0.3">
      <c r="A114" t="s">
        <v>13432</v>
      </c>
      <c r="B114" s="26">
        <v>2</v>
      </c>
    </row>
    <row r="115" spans="1:2" x14ac:dyDescent="0.3">
      <c r="A115" t="s">
        <v>13423</v>
      </c>
      <c r="B115" s="26">
        <v>1</v>
      </c>
    </row>
    <row r="116" spans="1:2" x14ac:dyDescent="0.3">
      <c r="A116" t="s">
        <v>13369</v>
      </c>
      <c r="B116" s="26">
        <v>8</v>
      </c>
    </row>
    <row r="117" spans="1:2" x14ac:dyDescent="0.3">
      <c r="A117" t="s">
        <v>13388</v>
      </c>
      <c r="B117" s="26">
        <v>1</v>
      </c>
    </row>
    <row r="118" spans="1:2" x14ac:dyDescent="0.3">
      <c r="A118" t="s">
        <v>13358</v>
      </c>
      <c r="B118" s="26">
        <v>1</v>
      </c>
    </row>
    <row r="119" spans="1:2" x14ac:dyDescent="0.3">
      <c r="A119" t="s">
        <v>13314</v>
      </c>
      <c r="B119" s="26">
        <v>3</v>
      </c>
    </row>
    <row r="120" spans="1:2" x14ac:dyDescent="0.3">
      <c r="A120" t="s">
        <v>13419</v>
      </c>
      <c r="B120" s="26">
        <v>1</v>
      </c>
    </row>
    <row r="121" spans="1:2" x14ac:dyDescent="0.3">
      <c r="A121" t="s">
        <v>13374</v>
      </c>
      <c r="B121" s="26">
        <v>2</v>
      </c>
    </row>
    <row r="122" spans="1:2" x14ac:dyDescent="0.3">
      <c r="A122" t="s">
        <v>13270</v>
      </c>
      <c r="B122" s="26">
        <v>8</v>
      </c>
    </row>
    <row r="123" spans="1:2" x14ac:dyDescent="0.3">
      <c r="A123" t="s">
        <v>13303</v>
      </c>
      <c r="B123" s="26">
        <v>3</v>
      </c>
    </row>
    <row r="124" spans="1:2" x14ac:dyDescent="0.3">
      <c r="A124" t="s">
        <v>13345</v>
      </c>
      <c r="B124" s="26">
        <v>2</v>
      </c>
    </row>
    <row r="125" spans="1:2" x14ac:dyDescent="0.3">
      <c r="A125" t="s">
        <v>13302</v>
      </c>
      <c r="B125" s="26">
        <v>4</v>
      </c>
    </row>
    <row r="126" spans="1:2" x14ac:dyDescent="0.3">
      <c r="A126" t="s">
        <v>13370</v>
      </c>
      <c r="B126" s="26">
        <v>2</v>
      </c>
    </row>
    <row r="127" spans="1:2" x14ac:dyDescent="0.3">
      <c r="A127" t="s">
        <v>13281</v>
      </c>
      <c r="B127" s="26">
        <v>2</v>
      </c>
    </row>
    <row r="128" spans="1:2" x14ac:dyDescent="0.3">
      <c r="A128" t="s">
        <v>13372</v>
      </c>
      <c r="B128" s="26">
        <v>1</v>
      </c>
    </row>
    <row r="129" spans="1:2" x14ac:dyDescent="0.3">
      <c r="A129" t="s">
        <v>13368</v>
      </c>
      <c r="B129" s="26">
        <v>3</v>
      </c>
    </row>
    <row r="130" spans="1:2" x14ac:dyDescent="0.3">
      <c r="A130" t="s">
        <v>13387</v>
      </c>
      <c r="B130" s="26">
        <v>1</v>
      </c>
    </row>
    <row r="131" spans="1:2" x14ac:dyDescent="0.3">
      <c r="A131" t="s">
        <v>13338</v>
      </c>
      <c r="B131" s="26">
        <v>2</v>
      </c>
    </row>
    <row r="132" spans="1:2" x14ac:dyDescent="0.3">
      <c r="A132" t="s">
        <v>13385</v>
      </c>
      <c r="B132" s="26">
        <v>2</v>
      </c>
    </row>
    <row r="133" spans="1:2" x14ac:dyDescent="0.3">
      <c r="A133" t="s">
        <v>13393</v>
      </c>
      <c r="B133" s="26">
        <v>1</v>
      </c>
    </row>
    <row r="134" spans="1:2" x14ac:dyDescent="0.3">
      <c r="A134" t="s">
        <v>13261</v>
      </c>
      <c r="B134" s="26">
        <v>10</v>
      </c>
    </row>
    <row r="135" spans="1:2" x14ac:dyDescent="0.3">
      <c r="A135" t="s">
        <v>13363</v>
      </c>
      <c r="B135" s="26">
        <v>1</v>
      </c>
    </row>
    <row r="136" spans="1:2" x14ac:dyDescent="0.3">
      <c r="A136" t="s">
        <v>13457</v>
      </c>
      <c r="B136" s="26">
        <v>1</v>
      </c>
    </row>
    <row r="137" spans="1:2" x14ac:dyDescent="0.3">
      <c r="A137" t="s">
        <v>13375</v>
      </c>
      <c r="B137" s="26">
        <v>3</v>
      </c>
    </row>
    <row r="138" spans="1:2" x14ac:dyDescent="0.3">
      <c r="A138" t="s">
        <v>13460</v>
      </c>
      <c r="B138" s="26">
        <v>12</v>
      </c>
    </row>
    <row r="139" spans="1:2" x14ac:dyDescent="0.3">
      <c r="A139" t="s">
        <v>13317</v>
      </c>
      <c r="B139" s="26">
        <v>1</v>
      </c>
    </row>
    <row r="140" spans="1:2" x14ac:dyDescent="0.3">
      <c r="A140" t="s">
        <v>13444</v>
      </c>
      <c r="B140" s="26">
        <v>3</v>
      </c>
    </row>
    <row r="141" spans="1:2" x14ac:dyDescent="0.3">
      <c r="A141" t="s">
        <v>13319</v>
      </c>
      <c r="B141" s="26">
        <v>3</v>
      </c>
    </row>
    <row r="142" spans="1:2" x14ac:dyDescent="0.3">
      <c r="A142" t="s">
        <v>13364</v>
      </c>
      <c r="B142" s="26">
        <v>3</v>
      </c>
    </row>
    <row r="143" spans="1:2" x14ac:dyDescent="0.3">
      <c r="A143" t="s">
        <v>13277</v>
      </c>
      <c r="B143" s="26">
        <v>2</v>
      </c>
    </row>
    <row r="144" spans="1:2" x14ac:dyDescent="0.3">
      <c r="A144" t="s">
        <v>13306</v>
      </c>
      <c r="B144" s="26">
        <v>3</v>
      </c>
    </row>
    <row r="145" spans="1:2" x14ac:dyDescent="0.3">
      <c r="A145" t="s">
        <v>13412</v>
      </c>
      <c r="B145" s="26">
        <v>49</v>
      </c>
    </row>
    <row r="146" spans="1:2" x14ac:dyDescent="0.3">
      <c r="A146" t="s">
        <v>13266</v>
      </c>
      <c r="B146" s="26">
        <v>3</v>
      </c>
    </row>
    <row r="147" spans="1:2" x14ac:dyDescent="0.3">
      <c r="A147" t="s">
        <v>13395</v>
      </c>
      <c r="B147" s="26">
        <v>2</v>
      </c>
    </row>
    <row r="148" spans="1:2" x14ac:dyDescent="0.3">
      <c r="A148" t="s">
        <v>13348</v>
      </c>
      <c r="B148" s="26">
        <v>5</v>
      </c>
    </row>
    <row r="149" spans="1:2" x14ac:dyDescent="0.3">
      <c r="A149" t="s">
        <v>13253</v>
      </c>
      <c r="B149" s="26">
        <v>2</v>
      </c>
    </row>
    <row r="150" spans="1:2" x14ac:dyDescent="0.3">
      <c r="A150" t="s">
        <v>13427</v>
      </c>
      <c r="B150" s="26">
        <v>2</v>
      </c>
    </row>
    <row r="151" spans="1:2" x14ac:dyDescent="0.3">
      <c r="A151" t="s">
        <v>13453</v>
      </c>
      <c r="B151" s="26">
        <v>1</v>
      </c>
    </row>
    <row r="152" spans="1:2" x14ac:dyDescent="0.3">
      <c r="A152" t="s">
        <v>13269</v>
      </c>
      <c r="B152" s="26">
        <v>9</v>
      </c>
    </row>
    <row r="153" spans="1:2" x14ac:dyDescent="0.3">
      <c r="A153" t="s">
        <v>13292</v>
      </c>
      <c r="B153" s="26">
        <v>11</v>
      </c>
    </row>
    <row r="154" spans="1:2" x14ac:dyDescent="0.3">
      <c r="A154" t="s">
        <v>13445</v>
      </c>
      <c r="B154" s="26">
        <v>1</v>
      </c>
    </row>
    <row r="155" spans="1:2" x14ac:dyDescent="0.3">
      <c r="A155" t="s">
        <v>13384</v>
      </c>
      <c r="B155" s="26">
        <v>3</v>
      </c>
    </row>
    <row r="156" spans="1:2" x14ac:dyDescent="0.3">
      <c r="A156" t="s">
        <v>13356</v>
      </c>
      <c r="B156" s="26">
        <v>2</v>
      </c>
    </row>
    <row r="157" spans="1:2" x14ac:dyDescent="0.3">
      <c r="A157" t="s">
        <v>13308</v>
      </c>
      <c r="B157" s="26">
        <v>12</v>
      </c>
    </row>
    <row r="158" spans="1:2" x14ac:dyDescent="0.3">
      <c r="A158" t="s">
        <v>13276</v>
      </c>
      <c r="B158" s="26">
        <v>1</v>
      </c>
    </row>
    <row r="159" spans="1:2" x14ac:dyDescent="0.3">
      <c r="A159" t="s">
        <v>13256</v>
      </c>
      <c r="B159" s="26">
        <v>1</v>
      </c>
    </row>
    <row r="160" spans="1:2" x14ac:dyDescent="0.3">
      <c r="A160" t="s">
        <v>13341</v>
      </c>
      <c r="B160" s="26">
        <v>5</v>
      </c>
    </row>
    <row r="161" spans="1:2" x14ac:dyDescent="0.3">
      <c r="A161" t="s">
        <v>13350</v>
      </c>
      <c r="B161" s="26">
        <v>4</v>
      </c>
    </row>
    <row r="162" spans="1:2" x14ac:dyDescent="0.3">
      <c r="A162" t="s">
        <v>13257</v>
      </c>
      <c r="B162" s="26">
        <v>1</v>
      </c>
    </row>
    <row r="163" spans="1:2" x14ac:dyDescent="0.3">
      <c r="A163" t="s">
        <v>13436</v>
      </c>
      <c r="B163" s="26">
        <v>1</v>
      </c>
    </row>
    <row r="164" spans="1:2" x14ac:dyDescent="0.3">
      <c r="A164" t="s">
        <v>13437</v>
      </c>
      <c r="B164" s="26">
        <v>1</v>
      </c>
    </row>
    <row r="165" spans="1:2" x14ac:dyDescent="0.3">
      <c r="A165" t="s">
        <v>13255</v>
      </c>
      <c r="B165" s="26">
        <v>68</v>
      </c>
    </row>
    <row r="166" spans="1:2" x14ac:dyDescent="0.3">
      <c r="A166" t="s">
        <v>13286</v>
      </c>
      <c r="B166" s="26">
        <v>63</v>
      </c>
    </row>
    <row r="167" spans="1:2" x14ac:dyDescent="0.3">
      <c r="A167" t="s">
        <v>13274</v>
      </c>
      <c r="B167" s="26">
        <v>76</v>
      </c>
    </row>
    <row r="168" spans="1:2" x14ac:dyDescent="0.3">
      <c r="A168" t="s">
        <v>13404</v>
      </c>
      <c r="B168" s="26">
        <v>1</v>
      </c>
    </row>
    <row r="169" spans="1:2" x14ac:dyDescent="0.3">
      <c r="A169" t="s">
        <v>13357</v>
      </c>
      <c r="B169" s="26">
        <v>1</v>
      </c>
    </row>
    <row r="170" spans="1:2" x14ac:dyDescent="0.3">
      <c r="A170" t="s">
        <v>13425</v>
      </c>
      <c r="B170" s="26">
        <v>1</v>
      </c>
    </row>
    <row r="171" spans="1:2" x14ac:dyDescent="0.3">
      <c r="A171" t="s">
        <v>13429</v>
      </c>
      <c r="B171" s="26">
        <v>2</v>
      </c>
    </row>
    <row r="172" spans="1:2" x14ac:dyDescent="0.3">
      <c r="A172" t="s">
        <v>13413</v>
      </c>
      <c r="B172" s="26">
        <v>6</v>
      </c>
    </row>
    <row r="173" spans="1:2" x14ac:dyDescent="0.3">
      <c r="A173" t="s">
        <v>13403</v>
      </c>
      <c r="B173" s="26">
        <v>1</v>
      </c>
    </row>
    <row r="174" spans="1:2" x14ac:dyDescent="0.3">
      <c r="A174" t="s">
        <v>13451</v>
      </c>
      <c r="B174" s="26">
        <v>1</v>
      </c>
    </row>
    <row r="175" spans="1:2" x14ac:dyDescent="0.3">
      <c r="A175" t="s">
        <v>13289</v>
      </c>
      <c r="B175" s="26">
        <v>11</v>
      </c>
    </row>
    <row r="176" spans="1:2" x14ac:dyDescent="0.3">
      <c r="A176" t="s">
        <v>13294</v>
      </c>
      <c r="B176" s="26">
        <v>12</v>
      </c>
    </row>
    <row r="177" spans="1:2" x14ac:dyDescent="0.3">
      <c r="A177" t="s">
        <v>13409</v>
      </c>
      <c r="B177" s="26">
        <v>3</v>
      </c>
    </row>
    <row r="178" spans="1:2" x14ac:dyDescent="0.3">
      <c r="A178" t="s">
        <v>13342</v>
      </c>
      <c r="B178" s="26">
        <v>12</v>
      </c>
    </row>
    <row r="179" spans="1:2" x14ac:dyDescent="0.3">
      <c r="A179" t="s">
        <v>13449</v>
      </c>
      <c r="B179" s="26">
        <v>1</v>
      </c>
    </row>
    <row r="180" spans="1:2" x14ac:dyDescent="0.3">
      <c r="A180" t="s">
        <v>13459</v>
      </c>
      <c r="B180" s="26">
        <v>1</v>
      </c>
    </row>
    <row r="181" spans="1:2" x14ac:dyDescent="0.3">
      <c r="A181" t="s">
        <v>13330</v>
      </c>
      <c r="B181" s="26">
        <v>8</v>
      </c>
    </row>
    <row r="182" spans="1:2" x14ac:dyDescent="0.3">
      <c r="A182" t="s">
        <v>13322</v>
      </c>
      <c r="B182" s="26">
        <v>1</v>
      </c>
    </row>
    <row r="183" spans="1:2" x14ac:dyDescent="0.3">
      <c r="A183" t="s">
        <v>13408</v>
      </c>
      <c r="B183" s="26">
        <v>2</v>
      </c>
    </row>
    <row r="184" spans="1:2" x14ac:dyDescent="0.3">
      <c r="A184" t="s">
        <v>13307</v>
      </c>
      <c r="B184" s="26">
        <v>2</v>
      </c>
    </row>
    <row r="185" spans="1:2" x14ac:dyDescent="0.3">
      <c r="A185" t="s">
        <v>13428</v>
      </c>
      <c r="B185" s="26">
        <v>1</v>
      </c>
    </row>
    <row r="186" spans="1:2" x14ac:dyDescent="0.3">
      <c r="A186" t="s">
        <v>13339</v>
      </c>
      <c r="B186" s="26">
        <v>1</v>
      </c>
    </row>
    <row r="187" spans="1:2" x14ac:dyDescent="0.3">
      <c r="A187" t="s">
        <v>13434</v>
      </c>
      <c r="B187" s="26">
        <v>1</v>
      </c>
    </row>
    <row r="188" spans="1:2" x14ac:dyDescent="0.3">
      <c r="A188" t="s">
        <v>13458</v>
      </c>
      <c r="B188" s="26">
        <v>1</v>
      </c>
    </row>
    <row r="189" spans="1:2" x14ac:dyDescent="0.3">
      <c r="A189" t="s">
        <v>13456</v>
      </c>
      <c r="B189" s="26">
        <v>1</v>
      </c>
    </row>
    <row r="190" spans="1:2" x14ac:dyDescent="0.3">
      <c r="A190" t="s">
        <v>13320</v>
      </c>
      <c r="B190" s="26">
        <v>2</v>
      </c>
    </row>
    <row r="191" spans="1:2" x14ac:dyDescent="0.3">
      <c r="A191" t="s">
        <v>13340</v>
      </c>
      <c r="B191" s="26">
        <v>1</v>
      </c>
    </row>
    <row r="192" spans="1:2" x14ac:dyDescent="0.3">
      <c r="A192" t="s">
        <v>13430</v>
      </c>
      <c r="B192" s="26">
        <v>6</v>
      </c>
    </row>
    <row r="193" spans="1:2" x14ac:dyDescent="0.3">
      <c r="A193" t="s">
        <v>13332</v>
      </c>
      <c r="B193" s="26">
        <v>1</v>
      </c>
    </row>
    <row r="194" spans="1:2" x14ac:dyDescent="0.3">
      <c r="A194" t="s">
        <v>13265</v>
      </c>
      <c r="B194" s="26">
        <v>233</v>
      </c>
    </row>
    <row r="195" spans="1:2" x14ac:dyDescent="0.3">
      <c r="A195" t="s">
        <v>13373</v>
      </c>
      <c r="B195" s="26">
        <v>5</v>
      </c>
    </row>
    <row r="196" spans="1:2" x14ac:dyDescent="0.3">
      <c r="A196" t="s">
        <v>13405</v>
      </c>
      <c r="B196" s="26">
        <v>2</v>
      </c>
    </row>
    <row r="197" spans="1:2" x14ac:dyDescent="0.3">
      <c r="A197" t="s">
        <v>13324</v>
      </c>
      <c r="B197" s="26">
        <v>7</v>
      </c>
    </row>
    <row r="198" spans="1:2" x14ac:dyDescent="0.3">
      <c r="A198" t="s">
        <v>13422</v>
      </c>
      <c r="B198" s="26">
        <v>1</v>
      </c>
    </row>
    <row r="199" spans="1:2" x14ac:dyDescent="0.3">
      <c r="A199" t="s">
        <v>13440</v>
      </c>
      <c r="B199" s="26">
        <v>3</v>
      </c>
    </row>
    <row r="200" spans="1:2" x14ac:dyDescent="0.3">
      <c r="A200" t="s">
        <v>13318</v>
      </c>
      <c r="B200" s="26">
        <v>16</v>
      </c>
    </row>
    <row r="201" spans="1:2" x14ac:dyDescent="0.3">
      <c r="A201" t="s">
        <v>13351</v>
      </c>
      <c r="B201" s="26">
        <v>3</v>
      </c>
    </row>
    <row r="202" spans="1:2" x14ac:dyDescent="0.3">
      <c r="A202" t="s">
        <v>13327</v>
      </c>
      <c r="B202" s="26">
        <v>12</v>
      </c>
    </row>
    <row r="203" spans="1:2" x14ac:dyDescent="0.3">
      <c r="A203" t="s">
        <v>13361</v>
      </c>
      <c r="B203" s="26">
        <v>11</v>
      </c>
    </row>
    <row r="204" spans="1:2" x14ac:dyDescent="0.3">
      <c r="A204" t="s">
        <v>13323</v>
      </c>
      <c r="B204" s="26">
        <v>2</v>
      </c>
    </row>
    <row r="205" spans="1:2" x14ac:dyDescent="0.3">
      <c r="A205" t="s">
        <v>13365</v>
      </c>
      <c r="B205" s="26">
        <v>6</v>
      </c>
    </row>
    <row r="206" spans="1:2" x14ac:dyDescent="0.3">
      <c r="A206" t="s">
        <v>13354</v>
      </c>
      <c r="B206" s="26">
        <v>2</v>
      </c>
    </row>
    <row r="207" spans="1:2" x14ac:dyDescent="0.3">
      <c r="A207" t="s">
        <v>13376</v>
      </c>
      <c r="B207" s="26">
        <v>4</v>
      </c>
    </row>
    <row r="208" spans="1:2" x14ac:dyDescent="0.3">
      <c r="A208" t="s">
        <v>13263</v>
      </c>
      <c r="B208" s="26">
        <v>18</v>
      </c>
    </row>
    <row r="209" spans="1:2" x14ac:dyDescent="0.3">
      <c r="A209" t="s">
        <v>13396</v>
      </c>
      <c r="B209" s="26">
        <v>1</v>
      </c>
    </row>
    <row r="210" spans="1:2" x14ac:dyDescent="0.3">
      <c r="A210" t="s">
        <v>13450</v>
      </c>
      <c r="B210" s="26">
        <v>1</v>
      </c>
    </row>
    <row r="211" spans="1:2" x14ac:dyDescent="0.3">
      <c r="A211" t="s">
        <v>13232</v>
      </c>
      <c r="B211" s="26">
        <v>1465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46E36-0D09-4DD8-BC6B-41925A535CFA}">
  <dimension ref="A3:C211"/>
  <sheetViews>
    <sheetView workbookViewId="0">
      <selection activeCell="I19" sqref="I19"/>
    </sheetView>
  </sheetViews>
  <sheetFormatPr defaultRowHeight="15.6" x14ac:dyDescent="0.3"/>
  <cols>
    <col min="1" max="1" width="36.09765625" bestFit="1" customWidth="1"/>
    <col min="2" max="2" width="20.3984375" bestFit="1" customWidth="1"/>
    <col min="3" max="3" width="24.69921875" bestFit="1" customWidth="1"/>
  </cols>
  <sheetData>
    <row r="3" spans="1:3" x14ac:dyDescent="0.3">
      <c r="A3" s="16" t="s">
        <v>13234</v>
      </c>
      <c r="B3" t="s">
        <v>13236</v>
      </c>
      <c r="C3" t="s">
        <v>13237</v>
      </c>
    </row>
    <row r="4" spans="1:3" x14ac:dyDescent="0.3">
      <c r="A4" t="s">
        <v>13447</v>
      </c>
      <c r="B4" s="22">
        <v>3500</v>
      </c>
      <c r="C4" s="22">
        <v>2699</v>
      </c>
    </row>
    <row r="5" spans="1:3" x14ac:dyDescent="0.3">
      <c r="A5" t="s">
        <v>13325</v>
      </c>
      <c r="B5" s="22">
        <v>866</v>
      </c>
      <c r="C5" s="22">
        <v>149.66666666666666</v>
      </c>
    </row>
    <row r="6" spans="1:3" x14ac:dyDescent="0.3">
      <c r="A6" t="s">
        <v>13433</v>
      </c>
      <c r="B6" s="22">
        <v>999</v>
      </c>
      <c r="C6" s="22">
        <v>425</v>
      </c>
    </row>
    <row r="7" spans="1:3" x14ac:dyDescent="0.3">
      <c r="A7" t="s">
        <v>13415</v>
      </c>
      <c r="B7" s="22">
        <v>12116.8</v>
      </c>
      <c r="C7" s="22">
        <v>6276.4</v>
      </c>
    </row>
    <row r="8" spans="1:3" x14ac:dyDescent="0.3">
      <c r="A8" t="s">
        <v>13442</v>
      </c>
      <c r="B8" s="22">
        <v>4000</v>
      </c>
      <c r="C8" s="22">
        <v>2339</v>
      </c>
    </row>
    <row r="9" spans="1:3" x14ac:dyDescent="0.3">
      <c r="A9" t="s">
        <v>13293</v>
      </c>
      <c r="B9" s="22">
        <v>1199</v>
      </c>
      <c r="C9" s="22">
        <v>495.8</v>
      </c>
    </row>
    <row r="10" spans="1:3" x14ac:dyDescent="0.3">
      <c r="A10" t="s">
        <v>13249</v>
      </c>
      <c r="B10" s="22">
        <v>3100</v>
      </c>
      <c r="C10" s="22">
        <v>1990</v>
      </c>
    </row>
    <row r="11" spans="1:3" x14ac:dyDescent="0.3">
      <c r="A11" t="s">
        <v>13390</v>
      </c>
      <c r="B11" s="22">
        <v>1299</v>
      </c>
      <c r="C11" s="22">
        <v>699</v>
      </c>
    </row>
    <row r="12" spans="1:3" x14ac:dyDescent="0.3">
      <c r="A12" t="s">
        <v>13379</v>
      </c>
      <c r="B12" s="22">
        <v>440</v>
      </c>
      <c r="C12" s="22">
        <v>440</v>
      </c>
    </row>
    <row r="13" spans="1:3" x14ac:dyDescent="0.3">
      <c r="A13" t="s">
        <v>13401</v>
      </c>
      <c r="B13" s="22">
        <v>1949</v>
      </c>
      <c r="C13" s="22">
        <v>637.75</v>
      </c>
    </row>
    <row r="14" spans="1:3" x14ac:dyDescent="0.3">
      <c r="A14" t="s">
        <v>13267</v>
      </c>
      <c r="B14" s="22">
        <v>2155.8888888888887</v>
      </c>
      <c r="C14" s="22">
        <v>1721.8888888888889</v>
      </c>
    </row>
    <row r="15" spans="1:3" x14ac:dyDescent="0.3">
      <c r="A15" t="s">
        <v>13291</v>
      </c>
      <c r="B15" s="22">
        <v>400</v>
      </c>
      <c r="C15" s="22">
        <v>299</v>
      </c>
    </row>
    <row r="16" spans="1:3" x14ac:dyDescent="0.3">
      <c r="A16" t="s">
        <v>13424</v>
      </c>
      <c r="B16" s="22">
        <v>1449</v>
      </c>
      <c r="C16" s="22">
        <v>375</v>
      </c>
    </row>
    <row r="17" spans="1:3" x14ac:dyDescent="0.3">
      <c r="A17" t="s">
        <v>13271</v>
      </c>
      <c r="B17" s="22">
        <v>899</v>
      </c>
      <c r="C17" s="22">
        <v>599</v>
      </c>
    </row>
    <row r="18" spans="1:3" x14ac:dyDescent="0.3">
      <c r="A18" t="s">
        <v>13279</v>
      </c>
      <c r="B18" s="22">
        <v>2746</v>
      </c>
      <c r="C18" s="22">
        <v>1249</v>
      </c>
    </row>
    <row r="19" spans="1:3" x14ac:dyDescent="0.3">
      <c r="A19" t="s">
        <v>13426</v>
      </c>
      <c r="B19" s="22">
        <v>100</v>
      </c>
      <c r="C19" s="22">
        <v>95</v>
      </c>
    </row>
    <row r="20" spans="1:3" x14ac:dyDescent="0.3">
      <c r="A20" t="s">
        <v>13377</v>
      </c>
      <c r="B20" s="22">
        <v>999</v>
      </c>
      <c r="C20" s="22">
        <v>99</v>
      </c>
    </row>
    <row r="21" spans="1:3" x14ac:dyDescent="0.3">
      <c r="A21" t="s">
        <v>13386</v>
      </c>
      <c r="B21" s="22">
        <v>799</v>
      </c>
      <c r="C21" s="22">
        <v>199</v>
      </c>
    </row>
    <row r="22" spans="1:3" x14ac:dyDescent="0.3">
      <c r="A22" t="s">
        <v>13362</v>
      </c>
      <c r="B22" s="22">
        <v>199</v>
      </c>
      <c r="C22" s="22">
        <v>122.33333333333333</v>
      </c>
    </row>
    <row r="23" spans="1:3" x14ac:dyDescent="0.3">
      <c r="A23" t="s">
        <v>13300</v>
      </c>
      <c r="B23" s="22">
        <v>7448.25</v>
      </c>
      <c r="C23" s="22">
        <v>5399</v>
      </c>
    </row>
    <row r="24" spans="1:3" x14ac:dyDescent="0.3">
      <c r="A24" t="s">
        <v>13337</v>
      </c>
      <c r="B24" s="22">
        <v>1499</v>
      </c>
      <c r="C24" s="22">
        <v>405.66666666666669</v>
      </c>
    </row>
    <row r="25" spans="1:3" x14ac:dyDescent="0.3">
      <c r="A25" t="s">
        <v>13304</v>
      </c>
      <c r="B25" s="22">
        <v>3349.909090909091</v>
      </c>
      <c r="C25" s="22">
        <v>2055.909090909091</v>
      </c>
    </row>
    <row r="26" spans="1:3" x14ac:dyDescent="0.3">
      <c r="A26" t="s">
        <v>13260</v>
      </c>
      <c r="B26" s="22">
        <v>495</v>
      </c>
      <c r="C26" s="22">
        <v>199</v>
      </c>
    </row>
    <row r="27" spans="1:3" x14ac:dyDescent="0.3">
      <c r="A27" t="s">
        <v>13315</v>
      </c>
      <c r="B27" s="22">
        <v>499</v>
      </c>
      <c r="C27" s="22">
        <v>299</v>
      </c>
    </row>
    <row r="28" spans="1:3" x14ac:dyDescent="0.3">
      <c r="A28" t="s">
        <v>13443</v>
      </c>
      <c r="B28" s="22">
        <v>1500</v>
      </c>
      <c r="C28" s="22">
        <v>1099</v>
      </c>
    </row>
    <row r="29" spans="1:3" x14ac:dyDescent="0.3">
      <c r="A29" t="s">
        <v>13435</v>
      </c>
      <c r="B29" s="22">
        <v>23999</v>
      </c>
      <c r="C29" s="22">
        <v>12609</v>
      </c>
    </row>
    <row r="30" spans="1:3" x14ac:dyDescent="0.3">
      <c r="A30" t="s">
        <v>13454</v>
      </c>
      <c r="B30" s="22">
        <v>99</v>
      </c>
      <c r="C30" s="22">
        <v>99</v>
      </c>
    </row>
    <row r="31" spans="1:3" x14ac:dyDescent="0.3">
      <c r="A31" t="s">
        <v>13331</v>
      </c>
      <c r="B31" s="22">
        <v>150</v>
      </c>
      <c r="C31" s="22">
        <v>150</v>
      </c>
    </row>
    <row r="32" spans="1:3" x14ac:dyDescent="0.3">
      <c r="A32" t="s">
        <v>13336</v>
      </c>
      <c r="B32" s="22">
        <v>2495</v>
      </c>
      <c r="C32" s="22">
        <v>1549</v>
      </c>
    </row>
    <row r="33" spans="1:3" x14ac:dyDescent="0.3">
      <c r="A33" t="s">
        <v>13381</v>
      </c>
      <c r="B33" s="22">
        <v>267.85714285714283</v>
      </c>
      <c r="C33" s="22">
        <v>227.14285714285714</v>
      </c>
    </row>
    <row r="34" spans="1:3" x14ac:dyDescent="0.3">
      <c r="A34" t="s">
        <v>13278</v>
      </c>
      <c r="B34" s="22">
        <v>1347</v>
      </c>
      <c r="C34" s="22">
        <v>638</v>
      </c>
    </row>
    <row r="35" spans="1:3" x14ac:dyDescent="0.3">
      <c r="A35" t="s">
        <v>13305</v>
      </c>
      <c r="B35" s="22">
        <v>1499</v>
      </c>
      <c r="C35" s="22">
        <v>799</v>
      </c>
    </row>
    <row r="36" spans="1:3" x14ac:dyDescent="0.3">
      <c r="A36" t="s">
        <v>13392</v>
      </c>
      <c r="B36" s="22">
        <v>599</v>
      </c>
      <c r="C36" s="22">
        <v>249</v>
      </c>
    </row>
    <row r="37" spans="1:3" x14ac:dyDescent="0.3">
      <c r="A37" t="s">
        <v>13285</v>
      </c>
      <c r="B37" s="22">
        <v>1332.3333333333333</v>
      </c>
      <c r="C37" s="22">
        <v>479</v>
      </c>
    </row>
    <row r="38" spans="1:3" x14ac:dyDescent="0.3">
      <c r="A38" t="s">
        <v>13391</v>
      </c>
      <c r="B38" s="22">
        <v>419</v>
      </c>
      <c r="C38" s="22">
        <v>101.4</v>
      </c>
    </row>
    <row r="39" spans="1:3" x14ac:dyDescent="0.3">
      <c r="A39" t="s">
        <v>13359</v>
      </c>
      <c r="B39" s="22">
        <v>3250</v>
      </c>
      <c r="C39" s="22">
        <v>2099</v>
      </c>
    </row>
    <row r="40" spans="1:3" x14ac:dyDescent="0.3">
      <c r="A40" t="s">
        <v>13418</v>
      </c>
      <c r="B40" s="22">
        <v>1900</v>
      </c>
      <c r="C40" s="22">
        <v>899</v>
      </c>
    </row>
    <row r="41" spans="1:3" x14ac:dyDescent="0.3">
      <c r="A41" t="s">
        <v>13287</v>
      </c>
      <c r="B41" s="22">
        <v>1568</v>
      </c>
      <c r="C41" s="22">
        <v>552.9</v>
      </c>
    </row>
    <row r="42" spans="1:3" x14ac:dyDescent="0.3">
      <c r="A42" t="s">
        <v>13371</v>
      </c>
      <c r="B42" s="22">
        <v>869.5</v>
      </c>
      <c r="C42" s="22">
        <v>519</v>
      </c>
    </row>
    <row r="43" spans="1:3" x14ac:dyDescent="0.3">
      <c r="A43" t="s">
        <v>13301</v>
      </c>
      <c r="B43" s="22">
        <v>388.42857142857144</v>
      </c>
      <c r="C43" s="22">
        <v>327.42857142857144</v>
      </c>
    </row>
    <row r="44" spans="1:3" x14ac:dyDescent="0.3">
      <c r="A44" t="s">
        <v>13272</v>
      </c>
      <c r="B44" s="22">
        <v>5097.6000000000004</v>
      </c>
      <c r="C44" s="22">
        <v>2757.2</v>
      </c>
    </row>
    <row r="45" spans="1:3" x14ac:dyDescent="0.3">
      <c r="A45" t="s">
        <v>13410</v>
      </c>
      <c r="B45" s="22">
        <v>1478.6</v>
      </c>
      <c r="C45" s="22">
        <v>1004.4</v>
      </c>
    </row>
    <row r="46" spans="1:3" x14ac:dyDescent="0.3">
      <c r="A46" t="s">
        <v>13284</v>
      </c>
      <c r="B46" s="22">
        <v>1179.5</v>
      </c>
      <c r="C46" s="22">
        <v>762.16666666666663</v>
      </c>
    </row>
    <row r="47" spans="1:3" x14ac:dyDescent="0.3">
      <c r="A47" t="s">
        <v>13335</v>
      </c>
      <c r="B47" s="22">
        <v>649</v>
      </c>
      <c r="C47" s="22">
        <v>77</v>
      </c>
    </row>
    <row r="48" spans="1:3" x14ac:dyDescent="0.3">
      <c r="A48" t="s">
        <v>13313</v>
      </c>
      <c r="B48" s="22">
        <v>1100</v>
      </c>
      <c r="C48" s="22">
        <v>499</v>
      </c>
    </row>
    <row r="49" spans="1:3" x14ac:dyDescent="0.3">
      <c r="A49" t="s">
        <v>13448</v>
      </c>
      <c r="B49" s="22">
        <v>999</v>
      </c>
      <c r="C49" s="22">
        <v>99</v>
      </c>
    </row>
    <row r="50" spans="1:3" x14ac:dyDescent="0.3">
      <c r="A50" t="s">
        <v>13333</v>
      </c>
      <c r="B50" s="22">
        <v>1678.909090909091</v>
      </c>
      <c r="C50" s="22">
        <v>812.72727272727275</v>
      </c>
    </row>
    <row r="51" spans="1:3" x14ac:dyDescent="0.3">
      <c r="A51" t="s">
        <v>13452</v>
      </c>
      <c r="B51" s="22">
        <v>499</v>
      </c>
      <c r="C51" s="22">
        <v>244</v>
      </c>
    </row>
    <row r="52" spans="1:3" x14ac:dyDescent="0.3">
      <c r="A52" t="s">
        <v>13349</v>
      </c>
      <c r="B52" s="22">
        <v>3280</v>
      </c>
      <c r="C52" s="22">
        <v>1997.0885000000003</v>
      </c>
    </row>
    <row r="53" spans="1:3" x14ac:dyDescent="0.3">
      <c r="A53" t="s">
        <v>13268</v>
      </c>
      <c r="B53" s="22">
        <v>1846.6842105263158</v>
      </c>
      <c r="C53" s="22">
        <v>1117.2631578947369</v>
      </c>
    </row>
    <row r="54" spans="1:3" x14ac:dyDescent="0.3">
      <c r="A54" t="s">
        <v>13417</v>
      </c>
      <c r="B54" s="22">
        <v>5795</v>
      </c>
      <c r="C54" s="22">
        <v>4799</v>
      </c>
    </row>
    <row r="55" spans="1:3" x14ac:dyDescent="0.3">
      <c r="A55" t="s">
        <v>13380</v>
      </c>
      <c r="B55" s="22">
        <v>599</v>
      </c>
      <c r="C55" s="22">
        <v>262.5</v>
      </c>
    </row>
    <row r="56" spans="1:3" x14ac:dyDescent="0.3">
      <c r="A56" t="s">
        <v>13352</v>
      </c>
      <c r="B56" s="22">
        <v>1913.3333333333333</v>
      </c>
      <c r="C56" s="22">
        <v>1465.6666666666667</v>
      </c>
    </row>
    <row r="57" spans="1:3" x14ac:dyDescent="0.3">
      <c r="A57" t="s">
        <v>13275</v>
      </c>
      <c r="B57" s="22">
        <v>4642.666666666667</v>
      </c>
      <c r="C57" s="22">
        <v>3516.8333333333335</v>
      </c>
    </row>
    <row r="58" spans="1:3" x14ac:dyDescent="0.3">
      <c r="A58" t="s">
        <v>13383</v>
      </c>
      <c r="B58" s="22">
        <v>999</v>
      </c>
      <c r="C58" s="22">
        <v>549</v>
      </c>
    </row>
    <row r="59" spans="1:3" x14ac:dyDescent="0.3">
      <c r="A59" t="s">
        <v>13290</v>
      </c>
      <c r="B59" s="22">
        <v>32000</v>
      </c>
      <c r="C59" s="22">
        <v>10389</v>
      </c>
    </row>
    <row r="60" spans="1:3" x14ac:dyDescent="0.3">
      <c r="A60" t="s">
        <v>13326</v>
      </c>
      <c r="B60" s="22">
        <v>4236.25</v>
      </c>
      <c r="C60" s="22">
        <v>2470.15</v>
      </c>
    </row>
    <row r="61" spans="1:3" x14ac:dyDescent="0.3">
      <c r="A61" t="s">
        <v>13421</v>
      </c>
      <c r="B61" s="22">
        <v>1690</v>
      </c>
      <c r="C61" s="22">
        <v>699</v>
      </c>
    </row>
    <row r="62" spans="1:3" x14ac:dyDescent="0.3">
      <c r="A62" t="s">
        <v>13398</v>
      </c>
      <c r="B62" s="22">
        <v>549</v>
      </c>
      <c r="C62" s="22">
        <v>549</v>
      </c>
    </row>
    <row r="63" spans="1:3" x14ac:dyDescent="0.3">
      <c r="A63" t="s">
        <v>13406</v>
      </c>
      <c r="B63" s="22">
        <v>535</v>
      </c>
      <c r="C63" s="22">
        <v>535</v>
      </c>
    </row>
    <row r="64" spans="1:3" x14ac:dyDescent="0.3">
      <c r="A64" t="s">
        <v>13400</v>
      </c>
      <c r="B64" s="22">
        <v>225</v>
      </c>
      <c r="C64" s="22">
        <v>225</v>
      </c>
    </row>
    <row r="65" spans="1:3" x14ac:dyDescent="0.3">
      <c r="A65" t="s">
        <v>13299</v>
      </c>
      <c r="B65" s="22">
        <v>2013</v>
      </c>
      <c r="C65" s="22">
        <v>899</v>
      </c>
    </row>
    <row r="66" spans="1:3" x14ac:dyDescent="0.3">
      <c r="A66" t="s">
        <v>13402</v>
      </c>
      <c r="B66" s="22">
        <v>2932.6666666666665</v>
      </c>
      <c r="C66" s="22">
        <v>1772.3333333333333</v>
      </c>
    </row>
    <row r="67" spans="1:3" x14ac:dyDescent="0.3">
      <c r="A67" t="s">
        <v>13329</v>
      </c>
      <c r="B67" s="22">
        <v>1622.8333333333333</v>
      </c>
      <c r="C67" s="22">
        <v>943.66666666666663</v>
      </c>
    </row>
    <row r="68" spans="1:3" x14ac:dyDescent="0.3">
      <c r="A68" t="s">
        <v>13394</v>
      </c>
      <c r="B68" s="22">
        <v>150</v>
      </c>
      <c r="C68" s="22">
        <v>150</v>
      </c>
    </row>
    <row r="69" spans="1:3" x14ac:dyDescent="0.3">
      <c r="A69" t="s">
        <v>13309</v>
      </c>
      <c r="B69" s="22">
        <v>537.5</v>
      </c>
      <c r="C69" s="22">
        <v>489.25</v>
      </c>
    </row>
    <row r="70" spans="1:3" x14ac:dyDescent="0.3">
      <c r="A70" t="s">
        <v>13347</v>
      </c>
      <c r="B70" s="22">
        <v>1320.8181818181818</v>
      </c>
      <c r="C70" s="22">
        <v>569.81818181818187</v>
      </c>
    </row>
    <row r="71" spans="1:3" x14ac:dyDescent="0.3">
      <c r="A71" t="s">
        <v>13446</v>
      </c>
      <c r="B71" s="22">
        <v>2819</v>
      </c>
      <c r="C71" s="22">
        <v>1804</v>
      </c>
    </row>
    <row r="72" spans="1:3" x14ac:dyDescent="0.3">
      <c r="A72" t="s">
        <v>13328</v>
      </c>
      <c r="B72" s="22">
        <v>1570.8421052631579</v>
      </c>
      <c r="C72" s="22">
        <v>1000.5263157894736</v>
      </c>
    </row>
    <row r="73" spans="1:3" x14ac:dyDescent="0.3">
      <c r="A73" t="s">
        <v>13431</v>
      </c>
      <c r="B73" s="22">
        <v>500</v>
      </c>
      <c r="C73" s="22">
        <v>253</v>
      </c>
    </row>
    <row r="74" spans="1:3" x14ac:dyDescent="0.3">
      <c r="A74" t="s">
        <v>13343</v>
      </c>
      <c r="B74" s="22">
        <v>5059.375</v>
      </c>
      <c r="C74" s="22">
        <v>2780.375</v>
      </c>
    </row>
    <row r="75" spans="1:3" x14ac:dyDescent="0.3">
      <c r="A75" t="s">
        <v>13441</v>
      </c>
      <c r="B75" s="22">
        <v>1999</v>
      </c>
      <c r="C75" s="22">
        <v>689</v>
      </c>
    </row>
    <row r="76" spans="1:3" x14ac:dyDescent="0.3">
      <c r="A76" t="s">
        <v>13334</v>
      </c>
      <c r="B76" s="22">
        <v>1631</v>
      </c>
      <c r="C76" s="22">
        <v>984</v>
      </c>
    </row>
    <row r="77" spans="1:3" x14ac:dyDescent="0.3">
      <c r="A77" t="s">
        <v>13321</v>
      </c>
      <c r="B77" s="22">
        <v>665.66666666666663</v>
      </c>
      <c r="C77" s="22">
        <v>298.33333333333331</v>
      </c>
    </row>
    <row r="78" spans="1:3" x14ac:dyDescent="0.3">
      <c r="A78" t="s">
        <v>13258</v>
      </c>
      <c r="B78" s="22">
        <v>1175.25</v>
      </c>
      <c r="C78" s="22">
        <v>406.29166666666669</v>
      </c>
    </row>
    <row r="79" spans="1:3" x14ac:dyDescent="0.3">
      <c r="A79" t="s">
        <v>13344</v>
      </c>
      <c r="B79" s="22">
        <v>3432.3333333333335</v>
      </c>
      <c r="C79" s="22">
        <v>1312.6666666666667</v>
      </c>
    </row>
    <row r="80" spans="1:3" x14ac:dyDescent="0.3">
      <c r="A80" t="s">
        <v>13438</v>
      </c>
      <c r="B80" s="22">
        <v>3035</v>
      </c>
      <c r="C80" s="22">
        <v>2209</v>
      </c>
    </row>
    <row r="81" spans="1:3" x14ac:dyDescent="0.3">
      <c r="A81" t="s">
        <v>13411</v>
      </c>
      <c r="B81" s="22">
        <v>27113.25</v>
      </c>
      <c r="C81" s="22">
        <v>11917</v>
      </c>
    </row>
    <row r="82" spans="1:3" x14ac:dyDescent="0.3">
      <c r="A82" t="s">
        <v>13414</v>
      </c>
      <c r="B82" s="22">
        <v>3382.6666666666665</v>
      </c>
      <c r="C82" s="22">
        <v>2012.6666666666667</v>
      </c>
    </row>
    <row r="83" spans="1:3" x14ac:dyDescent="0.3">
      <c r="A83" t="s">
        <v>13295</v>
      </c>
      <c r="B83" s="22">
        <v>1178.3333333333333</v>
      </c>
      <c r="C83" s="22">
        <v>722.66666666666663</v>
      </c>
    </row>
    <row r="84" spans="1:3" x14ac:dyDescent="0.3">
      <c r="A84" t="s">
        <v>13282</v>
      </c>
      <c r="B84" s="22">
        <v>3765.7</v>
      </c>
      <c r="C84" s="22">
        <v>2113.9</v>
      </c>
    </row>
    <row r="85" spans="1:3" x14ac:dyDescent="0.3">
      <c r="A85" t="s">
        <v>13259</v>
      </c>
      <c r="B85" s="22">
        <v>2960.0769230769229</v>
      </c>
      <c r="C85" s="22">
        <v>976.17307692307691</v>
      </c>
    </row>
    <row r="86" spans="1:3" x14ac:dyDescent="0.3">
      <c r="A86" t="s">
        <v>13378</v>
      </c>
      <c r="B86" s="22">
        <v>687.25</v>
      </c>
      <c r="C86" s="22">
        <v>612.5</v>
      </c>
    </row>
    <row r="87" spans="1:3" x14ac:dyDescent="0.3">
      <c r="A87" t="s">
        <v>13439</v>
      </c>
      <c r="B87" s="22">
        <v>1999</v>
      </c>
      <c r="C87" s="22">
        <v>549</v>
      </c>
    </row>
    <row r="88" spans="1:3" x14ac:dyDescent="0.3">
      <c r="A88" t="s">
        <v>13355</v>
      </c>
      <c r="B88" s="22">
        <v>6750</v>
      </c>
      <c r="C88" s="22">
        <v>5923.5</v>
      </c>
    </row>
    <row r="89" spans="1:3" x14ac:dyDescent="0.3">
      <c r="A89" t="s">
        <v>13283</v>
      </c>
      <c r="B89" s="22">
        <v>4563.347826086957</v>
      </c>
      <c r="C89" s="22">
        <v>2402.1739130434785</v>
      </c>
    </row>
    <row r="90" spans="1:3" x14ac:dyDescent="0.3">
      <c r="A90" t="s">
        <v>13455</v>
      </c>
      <c r="B90" s="22">
        <v>999</v>
      </c>
      <c r="C90" s="22">
        <v>199</v>
      </c>
    </row>
    <row r="91" spans="1:3" x14ac:dyDescent="0.3">
      <c r="A91" t="s">
        <v>13273</v>
      </c>
      <c r="B91" s="22">
        <v>4400</v>
      </c>
      <c r="C91" s="22">
        <v>2277</v>
      </c>
    </row>
    <row r="92" spans="1:3" x14ac:dyDescent="0.3">
      <c r="A92" t="s">
        <v>13312</v>
      </c>
      <c r="B92" s="22">
        <v>4466.333333333333</v>
      </c>
      <c r="C92" s="22">
        <v>2745.0833333333335</v>
      </c>
    </row>
    <row r="93" spans="1:3" x14ac:dyDescent="0.3">
      <c r="A93" t="s">
        <v>13420</v>
      </c>
      <c r="B93" s="22">
        <v>5597</v>
      </c>
      <c r="C93" s="22">
        <v>3499</v>
      </c>
    </row>
    <row r="94" spans="1:3" x14ac:dyDescent="0.3">
      <c r="A94" t="s">
        <v>13296</v>
      </c>
      <c r="B94" s="22">
        <v>1772.0769230769231</v>
      </c>
      <c r="C94" s="22">
        <v>971.15384615384619</v>
      </c>
    </row>
    <row r="95" spans="1:3" x14ac:dyDescent="0.3">
      <c r="A95" t="s">
        <v>13298</v>
      </c>
      <c r="B95" s="22">
        <v>1777.6</v>
      </c>
      <c r="C95" s="22">
        <v>1188.7</v>
      </c>
    </row>
    <row r="96" spans="1:3" x14ac:dyDescent="0.3">
      <c r="A96" t="s">
        <v>13297</v>
      </c>
      <c r="B96" s="22">
        <v>1857.4</v>
      </c>
      <c r="C96" s="22">
        <v>1282.4000000000001</v>
      </c>
    </row>
    <row r="97" spans="1:3" x14ac:dyDescent="0.3">
      <c r="A97" t="s">
        <v>13346</v>
      </c>
      <c r="B97" s="22">
        <v>247</v>
      </c>
      <c r="C97" s="22">
        <v>104.8</v>
      </c>
    </row>
    <row r="98" spans="1:3" x14ac:dyDescent="0.3">
      <c r="A98" t="s">
        <v>13310</v>
      </c>
      <c r="B98" s="22">
        <v>1945.4285714285713</v>
      </c>
      <c r="C98" s="22">
        <v>672.57142857142856</v>
      </c>
    </row>
    <row r="99" spans="1:3" x14ac:dyDescent="0.3">
      <c r="A99" t="s">
        <v>13360</v>
      </c>
      <c r="B99" s="22">
        <v>2490</v>
      </c>
      <c r="C99" s="22">
        <v>1399</v>
      </c>
    </row>
    <row r="100" spans="1:3" x14ac:dyDescent="0.3">
      <c r="A100" t="s">
        <v>13367</v>
      </c>
      <c r="B100" s="22">
        <v>1868</v>
      </c>
      <c r="C100" s="22">
        <v>809.2</v>
      </c>
    </row>
    <row r="101" spans="1:3" x14ac:dyDescent="0.3">
      <c r="A101" t="s">
        <v>13316</v>
      </c>
      <c r="B101" s="22">
        <v>1015.6666666666666</v>
      </c>
      <c r="C101" s="22">
        <v>360.66666666666669</v>
      </c>
    </row>
    <row r="102" spans="1:3" x14ac:dyDescent="0.3">
      <c r="A102" t="s">
        <v>13416</v>
      </c>
      <c r="B102" s="22">
        <v>799</v>
      </c>
      <c r="C102" s="22">
        <v>320</v>
      </c>
    </row>
    <row r="103" spans="1:3" x14ac:dyDescent="0.3">
      <c r="A103" t="s">
        <v>13366</v>
      </c>
      <c r="B103" s="22">
        <v>763.07692307692309</v>
      </c>
      <c r="C103" s="22">
        <v>394.92769230769227</v>
      </c>
    </row>
    <row r="104" spans="1:3" x14ac:dyDescent="0.3">
      <c r="A104" t="s">
        <v>13399</v>
      </c>
      <c r="B104" s="22">
        <v>1061.6363636363637</v>
      </c>
      <c r="C104" s="22">
        <v>505.63636363636363</v>
      </c>
    </row>
    <row r="105" spans="1:3" x14ac:dyDescent="0.3">
      <c r="A105" t="s">
        <v>13389</v>
      </c>
      <c r="B105" s="22">
        <v>260</v>
      </c>
      <c r="C105" s="22">
        <v>255</v>
      </c>
    </row>
    <row r="106" spans="1:3" x14ac:dyDescent="0.3">
      <c r="A106" t="s">
        <v>13353</v>
      </c>
      <c r="B106" s="22">
        <v>1999</v>
      </c>
      <c r="C106" s="22">
        <v>799</v>
      </c>
    </row>
    <row r="107" spans="1:3" x14ac:dyDescent="0.3">
      <c r="A107" t="s">
        <v>13397</v>
      </c>
      <c r="B107" s="22">
        <v>483</v>
      </c>
      <c r="C107" s="22">
        <v>204</v>
      </c>
    </row>
    <row r="108" spans="1:3" x14ac:dyDescent="0.3">
      <c r="A108" t="s">
        <v>13311</v>
      </c>
      <c r="B108" s="22">
        <v>3500</v>
      </c>
      <c r="C108" s="22">
        <v>1792</v>
      </c>
    </row>
    <row r="109" spans="1:3" x14ac:dyDescent="0.3">
      <c r="A109" t="s">
        <v>13280</v>
      </c>
      <c r="B109" s="22">
        <v>1055.7916666666667</v>
      </c>
      <c r="C109" s="22">
        <v>609.33333333333337</v>
      </c>
    </row>
    <row r="110" spans="1:3" x14ac:dyDescent="0.3">
      <c r="A110" t="s">
        <v>13262</v>
      </c>
      <c r="B110" s="22">
        <v>2169</v>
      </c>
      <c r="C110" s="22">
        <v>839.76923076923072</v>
      </c>
    </row>
    <row r="111" spans="1:3" x14ac:dyDescent="0.3">
      <c r="A111" t="s">
        <v>13407</v>
      </c>
      <c r="B111" s="22">
        <v>799</v>
      </c>
      <c r="C111" s="22">
        <v>519</v>
      </c>
    </row>
    <row r="112" spans="1:3" x14ac:dyDescent="0.3">
      <c r="A112" t="s">
        <v>13382</v>
      </c>
      <c r="B112" s="22">
        <v>2210</v>
      </c>
      <c r="C112" s="22">
        <v>1285.375</v>
      </c>
    </row>
    <row r="113" spans="1:3" x14ac:dyDescent="0.3">
      <c r="A113" t="s">
        <v>13288</v>
      </c>
      <c r="B113" s="22">
        <v>5289.5925925925922</v>
      </c>
      <c r="C113" s="22">
        <v>3004.7214814814815</v>
      </c>
    </row>
    <row r="114" spans="1:3" x14ac:dyDescent="0.3">
      <c r="A114" t="s">
        <v>13432</v>
      </c>
      <c r="B114" s="22">
        <v>16430</v>
      </c>
      <c r="C114" s="22">
        <v>8199</v>
      </c>
    </row>
    <row r="115" spans="1:3" x14ac:dyDescent="0.3">
      <c r="A115" t="s">
        <v>13423</v>
      </c>
      <c r="B115" s="22">
        <v>1299</v>
      </c>
      <c r="C115" s="22">
        <v>349</v>
      </c>
    </row>
    <row r="116" spans="1:3" x14ac:dyDescent="0.3">
      <c r="A116" t="s">
        <v>13369</v>
      </c>
      <c r="B116" s="22">
        <v>959.875</v>
      </c>
      <c r="C116" s="22">
        <v>368.625</v>
      </c>
    </row>
    <row r="117" spans="1:3" x14ac:dyDescent="0.3">
      <c r="A117" t="s">
        <v>13388</v>
      </c>
      <c r="B117" s="22">
        <v>799</v>
      </c>
      <c r="C117" s="22">
        <v>499</v>
      </c>
    </row>
    <row r="118" spans="1:3" x14ac:dyDescent="0.3">
      <c r="A118" t="s">
        <v>13358</v>
      </c>
      <c r="B118" s="22">
        <v>3490</v>
      </c>
      <c r="C118" s="22">
        <v>1199</v>
      </c>
    </row>
    <row r="119" spans="1:3" x14ac:dyDescent="0.3">
      <c r="A119" t="s">
        <v>13314</v>
      </c>
      <c r="B119" s="22">
        <v>1665.6666666666667</v>
      </c>
      <c r="C119" s="22">
        <v>415.66666666666669</v>
      </c>
    </row>
    <row r="120" spans="1:3" x14ac:dyDescent="0.3">
      <c r="A120" t="s">
        <v>13419</v>
      </c>
      <c r="B120" s="22">
        <v>2999</v>
      </c>
      <c r="C120" s="22">
        <v>1399</v>
      </c>
    </row>
    <row r="121" spans="1:3" x14ac:dyDescent="0.3">
      <c r="A121" t="s">
        <v>13374</v>
      </c>
      <c r="B121" s="22">
        <v>487.5</v>
      </c>
      <c r="C121" s="22">
        <v>144</v>
      </c>
    </row>
    <row r="122" spans="1:3" x14ac:dyDescent="0.3">
      <c r="A122" t="s">
        <v>13270</v>
      </c>
      <c r="B122" s="22">
        <v>2644</v>
      </c>
      <c r="C122" s="22">
        <v>1113.625</v>
      </c>
    </row>
    <row r="123" spans="1:3" x14ac:dyDescent="0.3">
      <c r="A123" t="s">
        <v>13303</v>
      </c>
      <c r="B123" s="22">
        <v>1399.3333333333333</v>
      </c>
      <c r="C123" s="22">
        <v>663.66666666666663</v>
      </c>
    </row>
    <row r="124" spans="1:3" x14ac:dyDescent="0.3">
      <c r="A124" t="s">
        <v>13345</v>
      </c>
      <c r="B124" s="22">
        <v>497</v>
      </c>
      <c r="C124" s="22">
        <v>139</v>
      </c>
    </row>
    <row r="125" spans="1:3" x14ac:dyDescent="0.3">
      <c r="A125" t="s">
        <v>13302</v>
      </c>
      <c r="B125" s="22">
        <v>2371.75</v>
      </c>
      <c r="C125" s="22">
        <v>1049</v>
      </c>
    </row>
    <row r="126" spans="1:3" x14ac:dyDescent="0.3">
      <c r="A126" t="s">
        <v>13370</v>
      </c>
      <c r="B126" s="22">
        <v>5497</v>
      </c>
      <c r="C126" s="22">
        <v>5149</v>
      </c>
    </row>
    <row r="127" spans="1:3" x14ac:dyDescent="0.3">
      <c r="A127" t="s">
        <v>13281</v>
      </c>
      <c r="B127" s="22">
        <v>3749</v>
      </c>
      <c r="C127" s="22">
        <v>1224</v>
      </c>
    </row>
    <row r="128" spans="1:3" x14ac:dyDescent="0.3">
      <c r="A128" t="s">
        <v>13372</v>
      </c>
      <c r="B128" s="22">
        <v>230</v>
      </c>
      <c r="C128" s="22">
        <v>230</v>
      </c>
    </row>
    <row r="129" spans="1:3" x14ac:dyDescent="0.3">
      <c r="A129" t="s">
        <v>13368</v>
      </c>
      <c r="B129" s="22">
        <v>255</v>
      </c>
      <c r="C129" s="22">
        <v>233.66666666666666</v>
      </c>
    </row>
    <row r="130" spans="1:3" x14ac:dyDescent="0.3">
      <c r="A130" t="s">
        <v>13387</v>
      </c>
      <c r="B130" s="22">
        <v>999</v>
      </c>
      <c r="C130" s="22">
        <v>649</v>
      </c>
    </row>
    <row r="131" spans="1:3" x14ac:dyDescent="0.3">
      <c r="A131" t="s">
        <v>13338</v>
      </c>
      <c r="B131" s="22">
        <v>1249.5</v>
      </c>
      <c r="C131" s="22">
        <v>574</v>
      </c>
    </row>
    <row r="132" spans="1:3" x14ac:dyDescent="0.3">
      <c r="A132" t="s">
        <v>13385</v>
      </c>
      <c r="B132" s="22">
        <v>1399.5</v>
      </c>
      <c r="C132" s="22">
        <v>749</v>
      </c>
    </row>
    <row r="133" spans="1:3" x14ac:dyDescent="0.3">
      <c r="A133" t="s">
        <v>13393</v>
      </c>
      <c r="B133" s="22">
        <v>3300</v>
      </c>
      <c r="C133" s="22">
        <v>1982.84</v>
      </c>
    </row>
    <row r="134" spans="1:3" x14ac:dyDescent="0.3">
      <c r="A134" t="s">
        <v>13261</v>
      </c>
      <c r="B134" s="22">
        <v>1660</v>
      </c>
      <c r="C134" s="22">
        <v>668.6</v>
      </c>
    </row>
    <row r="135" spans="1:3" x14ac:dyDescent="0.3">
      <c r="A135" t="s">
        <v>13363</v>
      </c>
      <c r="B135" s="22">
        <v>100</v>
      </c>
      <c r="C135" s="22">
        <v>90</v>
      </c>
    </row>
    <row r="136" spans="1:3" x14ac:dyDescent="0.3">
      <c r="A136" t="s">
        <v>13457</v>
      </c>
      <c r="B136" s="22">
        <v>999</v>
      </c>
      <c r="C136" s="22">
        <v>99</v>
      </c>
    </row>
    <row r="137" spans="1:3" x14ac:dyDescent="0.3">
      <c r="A137" t="s">
        <v>13375</v>
      </c>
      <c r="B137" s="22">
        <v>1796.3333333333333</v>
      </c>
      <c r="C137" s="22">
        <v>1564.3333333333333</v>
      </c>
    </row>
    <row r="138" spans="1:3" x14ac:dyDescent="0.3">
      <c r="A138" t="s">
        <v>13460</v>
      </c>
      <c r="B138" s="22">
        <v>2524</v>
      </c>
      <c r="C138" s="22">
        <v>1551.5833333333333</v>
      </c>
    </row>
    <row r="139" spans="1:3" x14ac:dyDescent="0.3">
      <c r="A139" t="s">
        <v>13317</v>
      </c>
      <c r="B139" s="22">
        <v>1999</v>
      </c>
      <c r="C139" s="22">
        <v>1199</v>
      </c>
    </row>
    <row r="140" spans="1:3" x14ac:dyDescent="0.3">
      <c r="A140" t="s">
        <v>13444</v>
      </c>
      <c r="B140" s="22">
        <v>9329.3333333333339</v>
      </c>
      <c r="C140" s="22">
        <v>5229</v>
      </c>
    </row>
    <row r="141" spans="1:3" x14ac:dyDescent="0.3">
      <c r="A141" t="s">
        <v>13319</v>
      </c>
      <c r="B141" s="22">
        <v>5897.6533333333327</v>
      </c>
      <c r="C141" s="22">
        <v>5065.666666666667</v>
      </c>
    </row>
    <row r="142" spans="1:3" x14ac:dyDescent="0.3">
      <c r="A142" t="s">
        <v>13364</v>
      </c>
      <c r="B142" s="22">
        <v>18293.333333333332</v>
      </c>
      <c r="C142" s="22">
        <v>9990</v>
      </c>
    </row>
    <row r="143" spans="1:3" x14ac:dyDescent="0.3">
      <c r="A143" t="s">
        <v>13277</v>
      </c>
      <c r="B143" s="22">
        <v>979</v>
      </c>
      <c r="C143" s="22">
        <v>464</v>
      </c>
    </row>
    <row r="144" spans="1:3" x14ac:dyDescent="0.3">
      <c r="A144" t="s">
        <v>13306</v>
      </c>
      <c r="B144" s="22">
        <v>449.33333333333331</v>
      </c>
      <c r="C144" s="22">
        <v>376</v>
      </c>
    </row>
    <row r="145" spans="1:3" x14ac:dyDescent="0.3">
      <c r="A145" t="s">
        <v>13412</v>
      </c>
      <c r="B145" s="22">
        <v>1170.4489795918366</v>
      </c>
      <c r="C145" s="22">
        <v>438.9387755102041</v>
      </c>
    </row>
    <row r="146" spans="1:3" x14ac:dyDescent="0.3">
      <c r="A146" t="s">
        <v>13266</v>
      </c>
      <c r="B146" s="22">
        <v>3865.6666666666665</v>
      </c>
      <c r="C146" s="22">
        <v>1652.3333333333333</v>
      </c>
    </row>
    <row r="147" spans="1:3" x14ac:dyDescent="0.3">
      <c r="A147" t="s">
        <v>13395</v>
      </c>
      <c r="B147" s="22">
        <v>405</v>
      </c>
      <c r="C147" s="22">
        <v>329</v>
      </c>
    </row>
    <row r="148" spans="1:3" x14ac:dyDescent="0.3">
      <c r="A148" t="s">
        <v>13348</v>
      </c>
      <c r="B148" s="22">
        <v>3866</v>
      </c>
      <c r="C148" s="22">
        <v>2651.8</v>
      </c>
    </row>
    <row r="149" spans="1:3" x14ac:dyDescent="0.3">
      <c r="A149" t="s">
        <v>13253</v>
      </c>
      <c r="B149" s="22">
        <v>44949.5</v>
      </c>
      <c r="C149" s="22">
        <v>23449.5</v>
      </c>
    </row>
    <row r="150" spans="1:3" x14ac:dyDescent="0.3">
      <c r="A150" t="s">
        <v>13427</v>
      </c>
      <c r="B150" s="22">
        <v>9499.5</v>
      </c>
      <c r="C150" s="22">
        <v>4524</v>
      </c>
    </row>
    <row r="151" spans="1:3" x14ac:dyDescent="0.3">
      <c r="A151" t="s">
        <v>13453</v>
      </c>
      <c r="B151" s="22">
        <v>2999</v>
      </c>
      <c r="C151" s="22">
        <v>1999</v>
      </c>
    </row>
    <row r="152" spans="1:3" x14ac:dyDescent="0.3">
      <c r="A152" t="s">
        <v>13269</v>
      </c>
      <c r="B152" s="22">
        <v>2978.2222222222222</v>
      </c>
      <c r="C152" s="22">
        <v>1626.3333333333333</v>
      </c>
    </row>
    <row r="153" spans="1:3" x14ac:dyDescent="0.3">
      <c r="A153" t="s">
        <v>13292</v>
      </c>
      <c r="B153" s="22">
        <v>2358.4545454545455</v>
      </c>
      <c r="C153" s="22">
        <v>1465.5454545454545</v>
      </c>
    </row>
    <row r="154" spans="1:3" x14ac:dyDescent="0.3">
      <c r="A154" t="s">
        <v>13445</v>
      </c>
      <c r="B154" s="22">
        <v>999</v>
      </c>
      <c r="C154" s="22">
        <v>349</v>
      </c>
    </row>
    <row r="155" spans="1:3" x14ac:dyDescent="0.3">
      <c r="A155" t="s">
        <v>13384</v>
      </c>
      <c r="B155" s="22">
        <v>2365.6666666666665</v>
      </c>
      <c r="C155" s="22">
        <v>1155</v>
      </c>
    </row>
    <row r="156" spans="1:3" x14ac:dyDescent="0.3">
      <c r="A156" t="s">
        <v>13356</v>
      </c>
      <c r="B156" s="22">
        <v>922.5</v>
      </c>
      <c r="C156" s="22">
        <v>908.5</v>
      </c>
    </row>
    <row r="157" spans="1:3" x14ac:dyDescent="0.3">
      <c r="A157" t="s">
        <v>13308</v>
      </c>
      <c r="B157" s="22">
        <v>1640.6666666666667</v>
      </c>
      <c r="C157" s="22">
        <v>569.5</v>
      </c>
    </row>
    <row r="158" spans="1:3" x14ac:dyDescent="0.3">
      <c r="A158" t="s">
        <v>13276</v>
      </c>
      <c r="B158" s="22">
        <v>800</v>
      </c>
      <c r="C158" s="22">
        <v>449</v>
      </c>
    </row>
    <row r="159" spans="1:3" x14ac:dyDescent="0.3">
      <c r="A159" t="s">
        <v>13256</v>
      </c>
      <c r="B159" s="22">
        <v>3495</v>
      </c>
      <c r="C159" s="22">
        <v>1699</v>
      </c>
    </row>
    <row r="160" spans="1:3" x14ac:dyDescent="0.3">
      <c r="A160" t="s">
        <v>13341</v>
      </c>
      <c r="B160" s="22">
        <v>2679</v>
      </c>
      <c r="C160" s="22">
        <v>999</v>
      </c>
    </row>
    <row r="161" spans="1:3" x14ac:dyDescent="0.3">
      <c r="A161" t="s">
        <v>13350</v>
      </c>
      <c r="B161" s="22">
        <v>4811.5</v>
      </c>
      <c r="C161" s="22">
        <v>3391.75</v>
      </c>
    </row>
    <row r="162" spans="1:3" x14ac:dyDescent="0.3">
      <c r="A162" t="s">
        <v>13257</v>
      </c>
      <c r="B162" s="22">
        <v>499</v>
      </c>
      <c r="C162" s="22">
        <v>89</v>
      </c>
    </row>
    <row r="163" spans="1:3" x14ac:dyDescent="0.3">
      <c r="A163" t="s">
        <v>13436</v>
      </c>
      <c r="B163" s="22">
        <v>747</v>
      </c>
      <c r="C163" s="22">
        <v>688</v>
      </c>
    </row>
    <row r="164" spans="1:3" x14ac:dyDescent="0.3">
      <c r="A164" t="s">
        <v>13437</v>
      </c>
      <c r="B164" s="22">
        <v>4290</v>
      </c>
      <c r="C164" s="22">
        <v>2599</v>
      </c>
    </row>
    <row r="165" spans="1:3" x14ac:dyDescent="0.3">
      <c r="A165" t="s">
        <v>13255</v>
      </c>
      <c r="B165" s="22">
        <v>20593.397058823528</v>
      </c>
      <c r="C165" s="22">
        <v>15754.441176470587</v>
      </c>
    </row>
    <row r="166" spans="1:3" x14ac:dyDescent="0.3">
      <c r="A166" t="s">
        <v>13286</v>
      </c>
      <c r="B166" s="22">
        <v>40132.841269841272</v>
      </c>
      <c r="C166" s="22">
        <v>24840.190476190477</v>
      </c>
    </row>
    <row r="167" spans="1:3" x14ac:dyDescent="0.3">
      <c r="A167" t="s">
        <v>13274</v>
      </c>
      <c r="B167" s="22">
        <v>8554.7631578947367</v>
      </c>
      <c r="C167" s="22">
        <v>2339.6973684210525</v>
      </c>
    </row>
    <row r="168" spans="1:3" x14ac:dyDescent="0.3">
      <c r="A168" t="s">
        <v>13404</v>
      </c>
      <c r="B168" s="22">
        <v>12499</v>
      </c>
      <c r="C168" s="22">
        <v>4999</v>
      </c>
    </row>
    <row r="169" spans="1:3" x14ac:dyDescent="0.3">
      <c r="A169" t="s">
        <v>13357</v>
      </c>
      <c r="B169" s="22">
        <v>795</v>
      </c>
      <c r="C169" s="22">
        <v>399</v>
      </c>
    </row>
    <row r="170" spans="1:3" x14ac:dyDescent="0.3">
      <c r="A170" t="s">
        <v>13425</v>
      </c>
      <c r="B170" s="22">
        <v>75990</v>
      </c>
      <c r="C170" s="22">
        <v>42990</v>
      </c>
    </row>
    <row r="171" spans="1:3" x14ac:dyDescent="0.3">
      <c r="A171" t="s">
        <v>13429</v>
      </c>
      <c r="B171" s="22">
        <v>249</v>
      </c>
      <c r="C171" s="22">
        <v>137</v>
      </c>
    </row>
    <row r="172" spans="1:3" x14ac:dyDescent="0.3">
      <c r="A172" t="s">
        <v>13413</v>
      </c>
      <c r="B172" s="22">
        <v>15329.666666666666</v>
      </c>
      <c r="C172" s="22">
        <v>7180.833333333333</v>
      </c>
    </row>
    <row r="173" spans="1:3" x14ac:dyDescent="0.3">
      <c r="A173" t="s">
        <v>13403</v>
      </c>
      <c r="B173" s="22">
        <v>635</v>
      </c>
      <c r="C173" s="22">
        <v>635</v>
      </c>
    </row>
    <row r="174" spans="1:3" x14ac:dyDescent="0.3">
      <c r="A174" t="s">
        <v>13451</v>
      </c>
      <c r="B174" s="22">
        <v>11495</v>
      </c>
      <c r="C174" s="22">
        <v>5999</v>
      </c>
    </row>
    <row r="175" spans="1:3" x14ac:dyDescent="0.3">
      <c r="A175" t="s">
        <v>13289</v>
      </c>
      <c r="B175" s="22">
        <v>780.81818181818187</v>
      </c>
      <c r="C175" s="22">
        <v>176.27272727272728</v>
      </c>
    </row>
    <row r="176" spans="1:3" x14ac:dyDescent="0.3">
      <c r="A176" t="s">
        <v>13294</v>
      </c>
      <c r="B176" s="22">
        <v>4139.083333333333</v>
      </c>
      <c r="C176" s="22">
        <v>3071.25</v>
      </c>
    </row>
    <row r="177" spans="1:3" x14ac:dyDescent="0.3">
      <c r="A177" t="s">
        <v>13409</v>
      </c>
      <c r="B177" s="22">
        <v>296.66666666666669</v>
      </c>
      <c r="C177" s="22">
        <v>244.33333333333334</v>
      </c>
    </row>
    <row r="178" spans="1:3" x14ac:dyDescent="0.3">
      <c r="A178" t="s">
        <v>13342</v>
      </c>
      <c r="B178" s="22">
        <v>11738.166666666666</v>
      </c>
      <c r="C178" s="22">
        <v>6323.333333333333</v>
      </c>
    </row>
    <row r="179" spans="1:3" x14ac:dyDescent="0.3">
      <c r="A179" t="s">
        <v>13449</v>
      </c>
      <c r="B179" s="22">
        <v>1299</v>
      </c>
      <c r="C179" s="22">
        <v>599</v>
      </c>
    </row>
    <row r="180" spans="1:3" x14ac:dyDescent="0.3">
      <c r="A180" t="s">
        <v>13459</v>
      </c>
      <c r="B180" s="22">
        <v>4699</v>
      </c>
      <c r="C180" s="22">
        <v>4699</v>
      </c>
    </row>
    <row r="181" spans="1:3" x14ac:dyDescent="0.3">
      <c r="A181" t="s">
        <v>13330</v>
      </c>
      <c r="B181" s="22">
        <v>4374</v>
      </c>
      <c r="C181" s="22">
        <v>1558.5</v>
      </c>
    </row>
    <row r="182" spans="1:3" x14ac:dyDescent="0.3">
      <c r="A182" t="s">
        <v>13322</v>
      </c>
      <c r="B182" s="22">
        <v>1499</v>
      </c>
      <c r="C182" s="22">
        <v>1289</v>
      </c>
    </row>
    <row r="183" spans="1:3" x14ac:dyDescent="0.3">
      <c r="A183" t="s">
        <v>13408</v>
      </c>
      <c r="B183" s="22">
        <v>2910</v>
      </c>
      <c r="C183" s="22">
        <v>1673.5</v>
      </c>
    </row>
    <row r="184" spans="1:3" x14ac:dyDescent="0.3">
      <c r="A184" t="s">
        <v>13307</v>
      </c>
      <c r="B184" s="22">
        <v>2394.5</v>
      </c>
      <c r="C184" s="22">
        <v>562.5</v>
      </c>
    </row>
    <row r="185" spans="1:3" x14ac:dyDescent="0.3">
      <c r="A185" t="s">
        <v>13428</v>
      </c>
      <c r="B185" s="22">
        <v>37999</v>
      </c>
      <c r="C185" s="22">
        <v>26999</v>
      </c>
    </row>
    <row r="186" spans="1:3" x14ac:dyDescent="0.3">
      <c r="A186" t="s">
        <v>13339</v>
      </c>
      <c r="B186" s="22">
        <v>165</v>
      </c>
      <c r="C186" s="22">
        <v>130</v>
      </c>
    </row>
    <row r="187" spans="1:3" x14ac:dyDescent="0.3">
      <c r="A187" t="s">
        <v>13434</v>
      </c>
      <c r="B187" s="22">
        <v>1150</v>
      </c>
      <c r="C187" s="22">
        <v>598</v>
      </c>
    </row>
    <row r="188" spans="1:3" x14ac:dyDescent="0.3">
      <c r="A188" t="s">
        <v>13458</v>
      </c>
      <c r="B188" s="22">
        <v>3999</v>
      </c>
      <c r="C188" s="22">
        <v>2299</v>
      </c>
    </row>
    <row r="189" spans="1:3" x14ac:dyDescent="0.3">
      <c r="A189" t="s">
        <v>13456</v>
      </c>
      <c r="B189" s="22">
        <v>59890</v>
      </c>
      <c r="C189" s="22">
        <v>37247</v>
      </c>
    </row>
    <row r="190" spans="1:3" x14ac:dyDescent="0.3">
      <c r="A190" t="s">
        <v>13320</v>
      </c>
      <c r="B190" s="22">
        <v>995</v>
      </c>
      <c r="C190" s="22">
        <v>374</v>
      </c>
    </row>
    <row r="191" spans="1:3" x14ac:dyDescent="0.3">
      <c r="A191" t="s">
        <v>13340</v>
      </c>
      <c r="B191" s="22">
        <v>1599</v>
      </c>
      <c r="C191" s="22">
        <v>539</v>
      </c>
    </row>
    <row r="192" spans="1:3" x14ac:dyDescent="0.3">
      <c r="A192" t="s">
        <v>13430</v>
      </c>
      <c r="B192" s="22">
        <v>1791.3333333333333</v>
      </c>
      <c r="C192" s="22">
        <v>872.66666666666663</v>
      </c>
    </row>
    <row r="193" spans="1:3" x14ac:dyDescent="0.3">
      <c r="A193" t="s">
        <v>13332</v>
      </c>
      <c r="B193" s="22">
        <v>4100</v>
      </c>
      <c r="C193" s="22">
        <v>3299</v>
      </c>
    </row>
    <row r="194" spans="1:3" x14ac:dyDescent="0.3">
      <c r="A194" t="s">
        <v>13265</v>
      </c>
      <c r="B194" s="22">
        <v>906.02283261802575</v>
      </c>
      <c r="C194" s="22">
        <v>360.72369098712448</v>
      </c>
    </row>
    <row r="195" spans="1:3" x14ac:dyDescent="0.3">
      <c r="A195" t="s">
        <v>13373</v>
      </c>
      <c r="B195" s="22">
        <v>945</v>
      </c>
      <c r="C195" s="22">
        <v>553</v>
      </c>
    </row>
    <row r="196" spans="1:3" x14ac:dyDescent="0.3">
      <c r="A196" t="s">
        <v>13405</v>
      </c>
      <c r="B196" s="22">
        <v>2699</v>
      </c>
      <c r="C196" s="22">
        <v>221.5</v>
      </c>
    </row>
    <row r="197" spans="1:3" x14ac:dyDescent="0.3">
      <c r="A197" t="s">
        <v>13324</v>
      </c>
      <c r="B197" s="22">
        <v>580.57142857142856</v>
      </c>
      <c r="C197" s="22">
        <v>387.42857142857144</v>
      </c>
    </row>
    <row r="198" spans="1:3" x14ac:dyDescent="0.3">
      <c r="A198" t="s">
        <v>13422</v>
      </c>
      <c r="B198" s="22">
        <v>1999</v>
      </c>
      <c r="C198" s="22">
        <v>499</v>
      </c>
    </row>
    <row r="199" spans="1:3" x14ac:dyDescent="0.3">
      <c r="A199" t="s">
        <v>13440</v>
      </c>
      <c r="B199" s="22">
        <v>2132.6666666666665</v>
      </c>
      <c r="C199" s="22">
        <v>999</v>
      </c>
    </row>
    <row r="200" spans="1:3" x14ac:dyDescent="0.3">
      <c r="A200" t="s">
        <v>13318</v>
      </c>
      <c r="B200" s="22">
        <v>1218.5625</v>
      </c>
      <c r="C200" s="22">
        <v>546.875</v>
      </c>
    </row>
    <row r="201" spans="1:3" x14ac:dyDescent="0.3">
      <c r="A201" t="s">
        <v>13351</v>
      </c>
      <c r="B201" s="22">
        <v>813.33333333333337</v>
      </c>
      <c r="C201" s="22">
        <v>793</v>
      </c>
    </row>
    <row r="202" spans="1:3" x14ac:dyDescent="0.3">
      <c r="A202" t="s">
        <v>13327</v>
      </c>
      <c r="B202" s="22">
        <v>15618.833333333334</v>
      </c>
      <c r="C202" s="22">
        <v>7015.25</v>
      </c>
    </row>
    <row r="203" spans="1:3" x14ac:dyDescent="0.3">
      <c r="A203" t="s">
        <v>13361</v>
      </c>
      <c r="B203" s="22">
        <v>743.5454545454545</v>
      </c>
      <c r="C203" s="22">
        <v>409.54545454545456</v>
      </c>
    </row>
    <row r="204" spans="1:3" x14ac:dyDescent="0.3">
      <c r="A204" t="s">
        <v>13323</v>
      </c>
      <c r="B204" s="22">
        <v>4042.5</v>
      </c>
      <c r="C204" s="22">
        <v>1940</v>
      </c>
    </row>
    <row r="205" spans="1:3" x14ac:dyDescent="0.3">
      <c r="A205" t="s">
        <v>13365</v>
      </c>
      <c r="B205" s="22">
        <v>9856.8333333333339</v>
      </c>
      <c r="C205" s="22">
        <v>5646.333333333333</v>
      </c>
    </row>
    <row r="206" spans="1:3" x14ac:dyDescent="0.3">
      <c r="A206" t="s">
        <v>13354</v>
      </c>
      <c r="B206" s="22">
        <v>4743</v>
      </c>
      <c r="C206" s="22">
        <v>3683.83</v>
      </c>
    </row>
    <row r="207" spans="1:3" x14ac:dyDescent="0.3">
      <c r="A207" t="s">
        <v>13376</v>
      </c>
      <c r="B207" s="22">
        <v>150</v>
      </c>
      <c r="C207" s="22">
        <v>141.25</v>
      </c>
    </row>
    <row r="208" spans="1:3" x14ac:dyDescent="0.3">
      <c r="A208" t="s">
        <v>13263</v>
      </c>
      <c r="B208" s="22">
        <v>1388.4444444444443</v>
      </c>
      <c r="C208" s="22">
        <v>722.11111111111109</v>
      </c>
    </row>
    <row r="209" spans="1:3" x14ac:dyDescent="0.3">
      <c r="A209" t="s">
        <v>13396</v>
      </c>
      <c r="B209" s="22">
        <v>99</v>
      </c>
      <c r="C209" s="22">
        <v>99</v>
      </c>
    </row>
    <row r="210" spans="1:3" x14ac:dyDescent="0.3">
      <c r="A210" t="s">
        <v>13450</v>
      </c>
      <c r="B210" s="22">
        <v>1295</v>
      </c>
      <c r="C210" s="22">
        <v>587</v>
      </c>
    </row>
    <row r="211" spans="1:3" x14ac:dyDescent="0.3">
      <c r="A211" t="s">
        <v>13232</v>
      </c>
      <c r="B211" s="22">
        <v>5444.9906348122868</v>
      </c>
      <c r="C211" s="22">
        <v>3125.3108737201364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F8074-290B-40BA-976B-8EA35BF0CE71}">
  <dimension ref="A3:N211"/>
  <sheetViews>
    <sheetView topLeftCell="C1" zoomScale="65" workbookViewId="0">
      <selection activeCell="G19" sqref="G19"/>
    </sheetView>
  </sheetViews>
  <sheetFormatPr defaultRowHeight="15.6" x14ac:dyDescent="0.3"/>
  <cols>
    <col min="1" max="1" width="36.69921875" bestFit="1" customWidth="1"/>
    <col min="2" max="2" width="27.8984375" bestFit="1" customWidth="1"/>
    <col min="3" max="3" width="17.09765625" bestFit="1" customWidth="1"/>
    <col min="4" max="4" width="13" bestFit="1" customWidth="1"/>
    <col min="5" max="5" width="14.796875" bestFit="1" customWidth="1"/>
    <col min="6" max="6" width="17.59765625" bestFit="1" customWidth="1"/>
    <col min="7" max="7" width="35.19921875" bestFit="1" customWidth="1"/>
    <col min="8" max="8" width="17.09765625" bestFit="1" customWidth="1"/>
    <col min="9" max="9" width="68.3984375" bestFit="1" customWidth="1"/>
    <col min="10" max="10" width="35.19921875" bestFit="1" customWidth="1"/>
    <col min="11" max="11" width="17.19921875" bestFit="1" customWidth="1"/>
    <col min="12" max="12" width="75.69921875" bestFit="1" customWidth="1"/>
    <col min="13" max="13" width="36.69921875" bestFit="1" customWidth="1"/>
    <col min="14" max="14" width="22.59765625" bestFit="1" customWidth="1"/>
    <col min="15" max="15" width="22.3984375" bestFit="1" customWidth="1"/>
    <col min="16" max="16" width="81.59765625" bestFit="1" customWidth="1"/>
    <col min="17" max="17" width="13.3984375" bestFit="1" customWidth="1"/>
    <col min="18" max="18" width="21.19921875" bestFit="1" customWidth="1"/>
    <col min="19" max="19" width="17.19921875" bestFit="1" customWidth="1"/>
    <col min="20" max="20" width="70.19921875" bestFit="1" customWidth="1"/>
    <col min="21" max="21" width="13.3984375" bestFit="1" customWidth="1"/>
    <col min="22" max="22" width="21.8984375" bestFit="1" customWidth="1"/>
    <col min="23" max="23" width="104" bestFit="1" customWidth="1"/>
    <col min="24" max="24" width="88.59765625" bestFit="1" customWidth="1"/>
    <col min="25" max="25" width="79.09765625" bestFit="1" customWidth="1"/>
    <col min="26" max="26" width="74.3984375" bestFit="1" customWidth="1"/>
    <col min="27" max="27" width="59.69921875" bestFit="1" customWidth="1"/>
    <col min="28" max="28" width="94.69921875" bestFit="1" customWidth="1"/>
    <col min="29" max="29" width="79.09765625" bestFit="1" customWidth="1"/>
    <col min="30" max="30" width="71.09765625" bestFit="1" customWidth="1"/>
    <col min="31" max="31" width="68.59765625" bestFit="1" customWidth="1"/>
    <col min="32" max="32" width="87.5" bestFit="1" customWidth="1"/>
    <col min="33" max="33" width="82.8984375" bestFit="1" customWidth="1"/>
    <col min="34" max="34" width="72.09765625" bestFit="1" customWidth="1"/>
    <col min="35" max="35" width="78.3984375" bestFit="1" customWidth="1"/>
    <col min="36" max="36" width="73.5" bestFit="1" customWidth="1"/>
    <col min="37" max="37" width="71" bestFit="1" customWidth="1"/>
    <col min="38" max="38" width="83.5" bestFit="1" customWidth="1"/>
    <col min="39" max="39" width="74.59765625" bestFit="1" customWidth="1"/>
    <col min="40" max="40" width="65.8984375" bestFit="1" customWidth="1"/>
    <col min="41" max="41" width="68" bestFit="1" customWidth="1"/>
    <col min="42" max="42" width="60.69921875" bestFit="1" customWidth="1"/>
    <col min="43" max="43" width="51.69921875" bestFit="1" customWidth="1"/>
    <col min="44" max="44" width="49.59765625" bestFit="1" customWidth="1"/>
    <col min="45" max="45" width="54.19921875" bestFit="1" customWidth="1"/>
    <col min="46" max="46" width="40.5" bestFit="1" customWidth="1"/>
    <col min="47" max="47" width="63.5" bestFit="1" customWidth="1"/>
    <col min="48" max="48" width="72.3984375" bestFit="1" customWidth="1"/>
    <col min="49" max="49" width="68.69921875" bestFit="1" customWidth="1"/>
    <col min="50" max="50" width="56.5" bestFit="1" customWidth="1"/>
    <col min="51" max="51" width="45.3984375" bestFit="1" customWidth="1"/>
    <col min="52" max="52" width="29.59765625" bestFit="1" customWidth="1"/>
    <col min="53" max="53" width="38.19921875" bestFit="1" customWidth="1"/>
    <col min="54" max="54" width="56" bestFit="1" customWidth="1"/>
    <col min="55" max="55" width="70.09765625" bestFit="1" customWidth="1"/>
    <col min="56" max="56" width="70.5" bestFit="1" customWidth="1"/>
    <col min="57" max="57" width="72.69921875" bestFit="1" customWidth="1"/>
    <col min="58" max="58" width="57.09765625" bestFit="1" customWidth="1"/>
    <col min="59" max="59" width="45.59765625" bestFit="1" customWidth="1"/>
    <col min="60" max="60" width="81.3984375" bestFit="1" customWidth="1"/>
    <col min="61" max="61" width="82.3984375" bestFit="1" customWidth="1"/>
    <col min="62" max="62" width="78.69921875" bestFit="1" customWidth="1"/>
    <col min="63" max="63" width="51.59765625" bestFit="1" customWidth="1"/>
    <col min="64" max="64" width="63.69921875" bestFit="1" customWidth="1"/>
    <col min="65" max="65" width="28.3984375" bestFit="1" customWidth="1"/>
    <col min="66" max="66" width="41.59765625" bestFit="1" customWidth="1"/>
    <col min="67" max="67" width="50.69921875" bestFit="1" customWidth="1"/>
    <col min="68" max="68" width="72.69921875" bestFit="1" customWidth="1"/>
    <col min="69" max="69" width="61.09765625" bestFit="1" customWidth="1"/>
    <col min="70" max="70" width="45.69921875" bestFit="1" customWidth="1"/>
    <col min="71" max="71" width="104.09765625" bestFit="1" customWidth="1"/>
    <col min="72" max="72" width="76.8984375" bestFit="1" customWidth="1"/>
    <col min="73" max="73" width="78.69921875" bestFit="1" customWidth="1"/>
    <col min="74" max="74" width="68.09765625" bestFit="1" customWidth="1"/>
    <col min="75" max="75" width="58.5" bestFit="1" customWidth="1"/>
    <col min="76" max="76" width="58.69921875" bestFit="1" customWidth="1"/>
    <col min="77" max="77" width="43.3984375" bestFit="1" customWidth="1"/>
    <col min="78" max="78" width="46.59765625" bestFit="1" customWidth="1"/>
    <col min="79" max="79" width="64.3984375" bestFit="1" customWidth="1"/>
    <col min="80" max="80" width="66.5" bestFit="1" customWidth="1"/>
    <col min="81" max="81" width="48.59765625" bestFit="1" customWidth="1"/>
    <col min="82" max="82" width="46.19921875" bestFit="1" customWidth="1"/>
    <col min="83" max="83" width="47.8984375" bestFit="1" customWidth="1"/>
    <col min="84" max="84" width="57.5" bestFit="1" customWidth="1"/>
    <col min="85" max="85" width="58.19921875" bestFit="1" customWidth="1"/>
    <col min="86" max="86" width="59.69921875" bestFit="1" customWidth="1"/>
    <col min="87" max="87" width="40.19921875" bestFit="1" customWidth="1"/>
    <col min="88" max="88" width="56.69921875" bestFit="1" customWidth="1"/>
    <col min="89" max="89" width="57.09765625" bestFit="1" customWidth="1"/>
    <col min="90" max="90" width="46.19921875" bestFit="1" customWidth="1"/>
    <col min="91" max="91" width="53.59765625" bestFit="1" customWidth="1"/>
    <col min="92" max="92" width="44.8984375" bestFit="1" customWidth="1"/>
    <col min="93" max="93" width="46.09765625" bestFit="1" customWidth="1"/>
    <col min="94" max="94" width="43" bestFit="1" customWidth="1"/>
    <col min="95" max="95" width="51.59765625" bestFit="1" customWidth="1"/>
    <col min="96" max="96" width="59.8984375" bestFit="1" customWidth="1"/>
    <col min="97" max="97" width="61.19921875" bestFit="1" customWidth="1"/>
    <col min="98" max="98" width="58.69921875" bestFit="1" customWidth="1"/>
    <col min="99" max="99" width="62" bestFit="1" customWidth="1"/>
    <col min="100" max="100" width="56.3984375" bestFit="1" customWidth="1"/>
    <col min="101" max="101" width="87.09765625" bestFit="1" customWidth="1"/>
    <col min="102" max="102" width="51.8984375" bestFit="1" customWidth="1"/>
    <col min="103" max="103" width="40.19921875" bestFit="1" customWidth="1"/>
    <col min="104" max="104" width="63.69921875" bestFit="1" customWidth="1"/>
    <col min="105" max="105" width="56.19921875" bestFit="1" customWidth="1"/>
    <col min="106" max="106" width="58.69921875" bestFit="1" customWidth="1"/>
    <col min="107" max="107" width="73.5" bestFit="1" customWidth="1"/>
    <col min="108" max="108" width="72.8984375" bestFit="1" customWidth="1"/>
    <col min="109" max="109" width="69.09765625" bestFit="1" customWidth="1"/>
    <col min="110" max="110" width="72" bestFit="1" customWidth="1"/>
    <col min="111" max="111" width="65.09765625" bestFit="1" customWidth="1"/>
    <col min="112" max="112" width="66.19921875" bestFit="1" customWidth="1"/>
    <col min="113" max="113" width="52.8984375" bestFit="1" customWidth="1"/>
    <col min="114" max="114" width="65.5" bestFit="1" customWidth="1"/>
    <col min="115" max="115" width="87.09765625" bestFit="1" customWidth="1"/>
    <col min="116" max="116" width="73" bestFit="1" customWidth="1"/>
    <col min="117" max="117" width="68.3984375" bestFit="1" customWidth="1"/>
    <col min="118" max="118" width="70.8984375" bestFit="1" customWidth="1"/>
    <col min="119" max="119" width="96.19921875" bestFit="1" customWidth="1"/>
    <col min="120" max="120" width="78.09765625" bestFit="1" customWidth="1"/>
    <col min="121" max="121" width="74.3984375" bestFit="1" customWidth="1"/>
    <col min="122" max="122" width="52.19921875" bestFit="1" customWidth="1"/>
    <col min="123" max="123" width="55.59765625" bestFit="1" customWidth="1"/>
    <col min="124" max="125" width="65.19921875" bestFit="1" customWidth="1"/>
    <col min="126" max="126" width="40.59765625" bestFit="1" customWidth="1"/>
    <col min="127" max="127" width="41.69921875" bestFit="1" customWidth="1"/>
    <col min="128" max="128" width="96.59765625" bestFit="1" customWidth="1"/>
    <col min="129" max="129" width="75.19921875" bestFit="1" customWidth="1"/>
    <col min="130" max="130" width="59.3984375" bestFit="1" customWidth="1"/>
    <col min="131" max="131" width="41.59765625" bestFit="1" customWidth="1"/>
    <col min="132" max="132" width="47.69921875" bestFit="1" customWidth="1"/>
    <col min="133" max="133" width="43.3984375" bestFit="1" customWidth="1"/>
    <col min="134" max="134" width="75.5" bestFit="1" customWidth="1"/>
    <col min="135" max="135" width="62" bestFit="1" customWidth="1"/>
    <col min="136" max="136" width="52.5" bestFit="1" customWidth="1"/>
    <col min="137" max="137" width="53.19921875" bestFit="1" customWidth="1"/>
    <col min="138" max="138" width="54" bestFit="1" customWidth="1"/>
    <col min="139" max="139" width="51.19921875" bestFit="1" customWidth="1"/>
    <col min="140" max="140" width="47.59765625" bestFit="1" customWidth="1"/>
    <col min="141" max="141" width="73.09765625" bestFit="1" customWidth="1"/>
    <col min="142" max="142" width="49.19921875" bestFit="1" customWidth="1"/>
    <col min="143" max="143" width="63.09765625" bestFit="1" customWidth="1"/>
    <col min="144" max="144" width="59.69921875" bestFit="1" customWidth="1"/>
    <col min="145" max="145" width="63.59765625" bestFit="1" customWidth="1"/>
    <col min="146" max="146" width="63.69921875" bestFit="1" customWidth="1"/>
    <col min="147" max="147" width="71.5" bestFit="1" customWidth="1"/>
    <col min="148" max="148" width="75.69921875" bestFit="1" customWidth="1"/>
    <col min="149" max="149" width="76.19921875" bestFit="1" customWidth="1"/>
    <col min="150" max="150" width="83.69921875" bestFit="1" customWidth="1"/>
    <col min="151" max="151" width="66.8984375" bestFit="1" customWidth="1"/>
    <col min="152" max="152" width="69.5" bestFit="1" customWidth="1"/>
    <col min="153" max="153" width="71.69921875" bestFit="1" customWidth="1"/>
    <col min="154" max="154" width="82.8984375" bestFit="1" customWidth="1"/>
    <col min="155" max="155" width="92.09765625" bestFit="1" customWidth="1"/>
    <col min="156" max="156" width="67.69921875" bestFit="1" customWidth="1"/>
    <col min="157" max="157" width="72.69921875" bestFit="1" customWidth="1"/>
    <col min="158" max="158" width="71.19921875" bestFit="1" customWidth="1"/>
    <col min="159" max="159" width="66.09765625" bestFit="1" customWidth="1"/>
    <col min="160" max="160" width="74.19921875" bestFit="1" customWidth="1"/>
    <col min="161" max="161" width="87.69921875" bestFit="1" customWidth="1"/>
    <col min="162" max="162" width="57.3984375" bestFit="1" customWidth="1"/>
    <col min="163" max="163" width="78.69921875" bestFit="1" customWidth="1"/>
    <col min="164" max="164" width="75.59765625" bestFit="1" customWidth="1"/>
    <col min="165" max="165" width="87.3984375" bestFit="1" customWidth="1"/>
    <col min="166" max="166" width="67" bestFit="1" customWidth="1"/>
    <col min="167" max="167" width="70.09765625" bestFit="1" customWidth="1"/>
    <col min="168" max="168" width="68.09765625" bestFit="1" customWidth="1"/>
    <col min="169" max="169" width="73.19921875" bestFit="1" customWidth="1"/>
    <col min="170" max="170" width="74.8984375" bestFit="1" customWidth="1"/>
    <col min="171" max="171" width="64.09765625" bestFit="1" customWidth="1"/>
    <col min="172" max="172" width="79.3984375" bestFit="1" customWidth="1"/>
    <col min="173" max="173" width="95.8984375" bestFit="1" customWidth="1"/>
    <col min="174" max="174" width="99.59765625" bestFit="1" customWidth="1"/>
    <col min="175" max="175" width="82.09765625" bestFit="1" customWidth="1"/>
    <col min="176" max="176" width="84.5" bestFit="1" customWidth="1"/>
    <col min="177" max="177" width="70" bestFit="1" customWidth="1"/>
    <col min="178" max="178" width="73.09765625" bestFit="1" customWidth="1"/>
    <col min="179" max="179" width="71.19921875" bestFit="1" customWidth="1"/>
    <col min="180" max="180" width="74.69921875" bestFit="1" customWidth="1"/>
    <col min="181" max="181" width="67.59765625" bestFit="1" customWidth="1"/>
    <col min="182" max="182" width="72.3984375" bestFit="1" customWidth="1"/>
    <col min="183" max="183" width="87" bestFit="1" customWidth="1"/>
    <col min="184" max="184" width="107.3984375" bestFit="1" customWidth="1"/>
    <col min="185" max="185" width="68.59765625" bestFit="1" customWidth="1"/>
    <col min="186" max="186" width="71.3984375" bestFit="1" customWidth="1"/>
    <col min="187" max="187" width="75.19921875" bestFit="1" customWidth="1"/>
    <col min="188" max="188" width="69.59765625" bestFit="1" customWidth="1"/>
    <col min="189" max="189" width="96.69921875" bestFit="1" customWidth="1"/>
    <col min="190" max="190" width="99.19921875" bestFit="1" customWidth="1"/>
    <col min="191" max="191" width="94.19921875" bestFit="1" customWidth="1"/>
    <col min="192" max="192" width="95.3984375" bestFit="1" customWidth="1"/>
    <col min="193" max="193" width="119.09765625" bestFit="1" customWidth="1"/>
    <col min="194" max="194" width="101.09765625" bestFit="1" customWidth="1"/>
    <col min="195" max="195" width="102.09765625" bestFit="1" customWidth="1"/>
    <col min="196" max="196" width="100.3984375" bestFit="1" customWidth="1"/>
    <col min="197" max="197" width="100.69921875" bestFit="1" customWidth="1"/>
    <col min="198" max="198" width="74.8984375" bestFit="1" customWidth="1"/>
    <col min="199" max="199" width="79.69921875" bestFit="1" customWidth="1"/>
    <col min="200" max="200" width="82.3984375" bestFit="1" customWidth="1"/>
    <col min="201" max="201" width="46.19921875" bestFit="1" customWidth="1"/>
    <col min="202" max="202" width="41.3984375" bestFit="1" customWidth="1"/>
    <col min="203" max="203" width="39.09765625" bestFit="1" customWidth="1"/>
    <col min="204" max="204" width="44.59765625" bestFit="1" customWidth="1"/>
    <col min="205" max="205" width="56.3984375" bestFit="1" customWidth="1"/>
    <col min="206" max="206" width="48" bestFit="1" customWidth="1"/>
    <col min="207" max="207" width="68.3984375" bestFit="1" customWidth="1"/>
    <col min="208" max="208" width="74.19921875" bestFit="1" customWidth="1"/>
    <col min="209" max="209" width="94.8984375" bestFit="1" customWidth="1"/>
    <col min="210" max="210" width="94.59765625" bestFit="1" customWidth="1"/>
    <col min="211" max="211" width="93.3984375" bestFit="1" customWidth="1"/>
    <col min="212" max="212" width="93.69921875" bestFit="1" customWidth="1"/>
    <col min="213" max="213" width="96.5" bestFit="1" customWidth="1"/>
    <col min="214" max="214" width="102.69921875" bestFit="1" customWidth="1"/>
    <col min="215" max="215" width="105" bestFit="1" customWidth="1"/>
    <col min="216" max="216" width="106.5" bestFit="1" customWidth="1"/>
    <col min="217" max="217" width="100.8984375" bestFit="1" customWidth="1"/>
    <col min="218" max="218" width="66" bestFit="1" customWidth="1"/>
    <col min="219" max="219" width="10.19921875" bestFit="1" customWidth="1"/>
  </cols>
  <sheetData>
    <row r="3" spans="1:14" x14ac:dyDescent="0.3">
      <c r="A3" s="16" t="s">
        <v>13234</v>
      </c>
      <c r="B3" t="s">
        <v>13238</v>
      </c>
      <c r="M3" s="16" t="s">
        <v>13234</v>
      </c>
      <c r="N3" t="s">
        <v>13233</v>
      </c>
    </row>
    <row r="4" spans="1:14" x14ac:dyDescent="0.3">
      <c r="A4" t="s">
        <v>13258</v>
      </c>
      <c r="B4" s="1">
        <v>0.59791666666666676</v>
      </c>
      <c r="M4" t="s">
        <v>13258</v>
      </c>
      <c r="N4" s="22">
        <v>1569588545</v>
      </c>
    </row>
    <row r="5" spans="1:14" x14ac:dyDescent="0.3">
      <c r="A5" t="s">
        <v>13259</v>
      </c>
      <c r="B5" s="1">
        <v>0.58269230769230784</v>
      </c>
      <c r="M5" t="s">
        <v>13259</v>
      </c>
      <c r="N5" s="22">
        <v>7891731253</v>
      </c>
    </row>
    <row r="6" spans="1:14" x14ac:dyDescent="0.3">
      <c r="A6" t="s">
        <v>13255</v>
      </c>
      <c r="B6" s="1">
        <v>0.23294117647058815</v>
      </c>
      <c r="M6" t="s">
        <v>13255</v>
      </c>
      <c r="N6" s="22">
        <v>38500723825</v>
      </c>
    </row>
    <row r="7" spans="1:14" x14ac:dyDescent="0.3">
      <c r="A7" t="s">
        <v>13260</v>
      </c>
      <c r="B7" s="1">
        <v>0.6</v>
      </c>
      <c r="M7" t="s">
        <v>13260</v>
      </c>
      <c r="N7" s="22">
        <v>133928685</v>
      </c>
    </row>
    <row r="8" spans="1:14" x14ac:dyDescent="0.3">
      <c r="A8" t="s">
        <v>13261</v>
      </c>
      <c r="B8" s="1">
        <v>0.56900000000000006</v>
      </c>
      <c r="M8" t="s">
        <v>13261</v>
      </c>
      <c r="N8" s="22">
        <v>1075113650</v>
      </c>
    </row>
    <row r="9" spans="1:14" x14ac:dyDescent="0.3">
      <c r="A9" t="s">
        <v>13262</v>
      </c>
      <c r="B9" s="1">
        <v>0.58846153846153837</v>
      </c>
      <c r="M9" t="s">
        <v>13262</v>
      </c>
      <c r="N9" s="22">
        <v>2615837993</v>
      </c>
    </row>
    <row r="10" spans="1:14" x14ac:dyDescent="0.3">
      <c r="A10" t="s">
        <v>13263</v>
      </c>
      <c r="B10" s="1">
        <v>0.49111111111111111</v>
      </c>
      <c r="M10" t="s">
        <v>13263</v>
      </c>
      <c r="N10" s="22">
        <v>1032821843</v>
      </c>
    </row>
    <row r="11" spans="1:14" x14ac:dyDescent="0.3">
      <c r="A11" t="s">
        <v>13264</v>
      </c>
      <c r="B11" s="1">
        <v>0.38000000000000006</v>
      </c>
      <c r="M11" t="s">
        <v>13264</v>
      </c>
      <c r="N11" s="22">
        <v>1597847790</v>
      </c>
    </row>
    <row r="12" spans="1:14" x14ac:dyDescent="0.3">
      <c r="A12" t="s">
        <v>13265</v>
      </c>
      <c r="B12" s="1">
        <v>0.59377682403433485</v>
      </c>
      <c r="M12" t="s">
        <v>13265</v>
      </c>
      <c r="N12" s="22">
        <v>2990113918.0599999</v>
      </c>
    </row>
    <row r="13" spans="1:14" x14ac:dyDescent="0.3">
      <c r="A13" t="s">
        <v>13266</v>
      </c>
      <c r="B13" s="1">
        <v>0.54333333333333333</v>
      </c>
      <c r="M13" t="s">
        <v>13266</v>
      </c>
      <c r="N13" s="22">
        <v>722158329</v>
      </c>
    </row>
    <row r="14" spans="1:14" x14ac:dyDescent="0.3">
      <c r="A14" t="s">
        <v>13267</v>
      </c>
      <c r="B14" s="1">
        <v>0.18555555555555556</v>
      </c>
      <c r="M14" t="s">
        <v>13267</v>
      </c>
      <c r="N14" s="22">
        <v>931328677</v>
      </c>
    </row>
    <row r="15" spans="1:14" x14ac:dyDescent="0.3">
      <c r="A15" t="s">
        <v>13268</v>
      </c>
      <c r="B15" s="1">
        <v>0.39</v>
      </c>
      <c r="M15" t="s">
        <v>13268</v>
      </c>
      <c r="N15" s="22">
        <v>482835840</v>
      </c>
    </row>
    <row r="16" spans="1:14" x14ac:dyDescent="0.3">
      <c r="A16" t="s">
        <v>13269</v>
      </c>
      <c r="B16" s="1">
        <v>0.4466666666666666</v>
      </c>
      <c r="M16" t="s">
        <v>13269</v>
      </c>
      <c r="N16" s="22">
        <v>788933678</v>
      </c>
    </row>
    <row r="17" spans="1:14" x14ac:dyDescent="0.3">
      <c r="A17" t="s">
        <v>13270</v>
      </c>
      <c r="B17" s="1">
        <v>0.52374999999999994</v>
      </c>
      <c r="M17" t="s">
        <v>13270</v>
      </c>
      <c r="N17" s="22">
        <v>1585622750</v>
      </c>
    </row>
    <row r="18" spans="1:14" x14ac:dyDescent="0.3">
      <c r="A18" t="s">
        <v>13271</v>
      </c>
      <c r="B18" s="1">
        <v>0.33</v>
      </c>
      <c r="M18" t="s">
        <v>13271</v>
      </c>
      <c r="N18" s="22">
        <v>85509284</v>
      </c>
    </row>
    <row r="19" spans="1:14" x14ac:dyDescent="0.3">
      <c r="A19" t="s">
        <v>13272</v>
      </c>
      <c r="B19" s="1">
        <v>0.42599999999999999</v>
      </c>
      <c r="M19" t="s">
        <v>13272</v>
      </c>
      <c r="N19" s="22">
        <v>640186732</v>
      </c>
    </row>
    <row r="20" spans="1:14" x14ac:dyDescent="0.3">
      <c r="A20" t="s">
        <v>13273</v>
      </c>
      <c r="B20" s="1">
        <v>0.48</v>
      </c>
      <c r="M20" t="s">
        <v>13273</v>
      </c>
      <c r="N20" s="22">
        <v>315525000</v>
      </c>
    </row>
    <row r="21" spans="1:14" x14ac:dyDescent="0.3">
      <c r="A21" t="s">
        <v>13274</v>
      </c>
      <c r="B21" s="1">
        <v>0.69815789473684176</v>
      </c>
      <c r="M21" t="s">
        <v>13274</v>
      </c>
      <c r="N21" s="22">
        <v>13274477088</v>
      </c>
    </row>
    <row r="22" spans="1:14" x14ac:dyDescent="0.3">
      <c r="A22" t="s">
        <v>13275</v>
      </c>
      <c r="B22" s="1">
        <v>0.27</v>
      </c>
      <c r="M22" t="s">
        <v>13275</v>
      </c>
      <c r="N22" s="22">
        <v>1350091477</v>
      </c>
    </row>
    <row r="23" spans="1:14" x14ac:dyDescent="0.3">
      <c r="A23" t="s">
        <v>13276</v>
      </c>
      <c r="B23" s="1">
        <v>0.44</v>
      </c>
      <c r="M23" t="s">
        <v>13276</v>
      </c>
      <c r="N23" s="22">
        <v>55668000</v>
      </c>
    </row>
    <row r="24" spans="1:14" x14ac:dyDescent="0.3">
      <c r="A24" t="s">
        <v>13277</v>
      </c>
      <c r="B24" s="1">
        <v>0.505</v>
      </c>
      <c r="M24" t="s">
        <v>13277</v>
      </c>
      <c r="N24" s="22">
        <v>86701968</v>
      </c>
    </row>
    <row r="25" spans="1:14" x14ac:dyDescent="0.3">
      <c r="A25" t="s">
        <v>13278</v>
      </c>
      <c r="B25" s="1">
        <v>0.45999999999999996</v>
      </c>
      <c r="M25" t="s">
        <v>13278</v>
      </c>
      <c r="N25" s="22">
        <v>151117062</v>
      </c>
    </row>
    <row r="26" spans="1:14" x14ac:dyDescent="0.3">
      <c r="A26" t="s">
        <v>13279</v>
      </c>
      <c r="B26" s="1">
        <v>0.48500000000000004</v>
      </c>
      <c r="M26" t="s">
        <v>13279</v>
      </c>
      <c r="N26" s="22">
        <v>490574426</v>
      </c>
    </row>
    <row r="27" spans="1:14" x14ac:dyDescent="0.3">
      <c r="A27" t="s">
        <v>13280</v>
      </c>
      <c r="B27" s="1">
        <v>0.42041666666666666</v>
      </c>
      <c r="M27" t="s">
        <v>13280</v>
      </c>
      <c r="N27" s="22">
        <v>384292909</v>
      </c>
    </row>
    <row r="28" spans="1:14" x14ac:dyDescent="0.3">
      <c r="A28" t="s">
        <v>13281</v>
      </c>
      <c r="B28" s="1">
        <v>0.69</v>
      </c>
      <c r="M28" t="s">
        <v>13281</v>
      </c>
      <c r="N28" s="22">
        <v>308514259</v>
      </c>
    </row>
    <row r="29" spans="1:14" x14ac:dyDescent="0.3">
      <c r="A29" t="s">
        <v>13282</v>
      </c>
      <c r="B29" s="1">
        <v>0.44900000000000001</v>
      </c>
      <c r="M29" t="s">
        <v>13282</v>
      </c>
      <c r="N29" s="22">
        <v>676608592</v>
      </c>
    </row>
    <row r="30" spans="1:14" x14ac:dyDescent="0.3">
      <c r="A30" t="s">
        <v>13283</v>
      </c>
      <c r="B30" s="1">
        <v>0.48043478260869554</v>
      </c>
      <c r="M30" t="s">
        <v>13283</v>
      </c>
      <c r="N30" s="22">
        <v>602542560</v>
      </c>
    </row>
    <row r="31" spans="1:14" x14ac:dyDescent="0.3">
      <c r="A31" t="s">
        <v>13284</v>
      </c>
      <c r="B31" s="1">
        <v>0.34249999999999997</v>
      </c>
      <c r="M31" t="s">
        <v>13284</v>
      </c>
      <c r="N31" s="22">
        <v>290256625</v>
      </c>
    </row>
    <row r="32" spans="1:14" x14ac:dyDescent="0.3">
      <c r="A32" t="s">
        <v>13285</v>
      </c>
      <c r="B32" s="1">
        <v>0.60333333333333339</v>
      </c>
      <c r="M32" t="s">
        <v>13285</v>
      </c>
      <c r="N32" s="22">
        <v>72236321</v>
      </c>
    </row>
    <row r="33" spans="1:14" x14ac:dyDescent="0.3">
      <c r="A33" t="s">
        <v>13286</v>
      </c>
      <c r="B33" s="1">
        <v>0.38285714285714284</v>
      </c>
      <c r="M33" t="s">
        <v>13286</v>
      </c>
      <c r="N33" s="22">
        <v>26237061348</v>
      </c>
    </row>
    <row r="34" spans="1:14" x14ac:dyDescent="0.3">
      <c r="A34" t="s">
        <v>13287</v>
      </c>
      <c r="B34" s="1">
        <v>0.53900000000000003</v>
      </c>
      <c r="M34" t="s">
        <v>13287</v>
      </c>
      <c r="N34" s="22">
        <v>67439807</v>
      </c>
    </row>
    <row r="35" spans="1:14" x14ac:dyDescent="0.3">
      <c r="A35" t="s">
        <v>13288</v>
      </c>
      <c r="B35" s="1">
        <v>0.43962962962962959</v>
      </c>
      <c r="E35" t="s">
        <v>13238</v>
      </c>
      <c r="F35" t="s">
        <v>13231</v>
      </c>
      <c r="M35" t="s">
        <v>13288</v>
      </c>
      <c r="N35" s="22">
        <v>1641979238</v>
      </c>
    </row>
    <row r="36" spans="1:14" x14ac:dyDescent="0.3">
      <c r="A36" t="s">
        <v>13289</v>
      </c>
      <c r="B36" s="1">
        <v>0.75818181818181818</v>
      </c>
      <c r="E36" s="1">
        <v>0.47691467576791757</v>
      </c>
      <c r="F36" s="26">
        <v>26767877</v>
      </c>
      <c r="M36" t="s">
        <v>13289</v>
      </c>
      <c r="N36" s="22">
        <v>143980596</v>
      </c>
    </row>
    <row r="37" spans="1:14" x14ac:dyDescent="0.3">
      <c r="A37" t="s">
        <v>13290</v>
      </c>
      <c r="B37" s="1">
        <v>0.68</v>
      </c>
      <c r="M37" t="s">
        <v>13290</v>
      </c>
      <c r="N37" s="22">
        <v>1324736000</v>
      </c>
    </row>
    <row r="38" spans="1:14" x14ac:dyDescent="0.3">
      <c r="A38" t="s">
        <v>13291</v>
      </c>
      <c r="B38" s="1">
        <v>0.25</v>
      </c>
      <c r="E38" t="s">
        <v>13250</v>
      </c>
      <c r="F38" t="s">
        <v>13235</v>
      </c>
      <c r="M38" t="s">
        <v>13291</v>
      </c>
      <c r="N38" s="22">
        <v>16358000</v>
      </c>
    </row>
    <row r="39" spans="1:14" x14ac:dyDescent="0.3">
      <c r="A39" t="s">
        <v>13292</v>
      </c>
      <c r="B39" s="1">
        <v>0.32363636363636367</v>
      </c>
      <c r="E39" s="26">
        <v>1465</v>
      </c>
      <c r="F39" s="26">
        <v>1465</v>
      </c>
      <c r="M39" t="s">
        <v>13292</v>
      </c>
      <c r="N39" s="22">
        <v>119334267</v>
      </c>
    </row>
    <row r="40" spans="1:14" x14ac:dyDescent="0.3">
      <c r="A40" t="s">
        <v>13293</v>
      </c>
      <c r="B40" s="1">
        <v>0.58000000000000007</v>
      </c>
      <c r="M40" t="s">
        <v>13293</v>
      </c>
      <c r="N40" s="22">
        <v>81616365</v>
      </c>
    </row>
    <row r="41" spans="1:14" x14ac:dyDescent="0.3">
      <c r="A41" t="s">
        <v>13294</v>
      </c>
      <c r="B41" s="1">
        <v>0.23833333333333337</v>
      </c>
      <c r="E41" t="s">
        <v>13251</v>
      </c>
      <c r="M41" t="s">
        <v>13294</v>
      </c>
      <c r="N41" s="22">
        <v>171517814</v>
      </c>
    </row>
    <row r="42" spans="1:14" x14ac:dyDescent="0.3">
      <c r="A42" t="s">
        <v>13295</v>
      </c>
      <c r="B42" s="1">
        <v>0.31777777777777771</v>
      </c>
      <c r="E42" s="25">
        <v>4.0965846994535644</v>
      </c>
      <c r="M42" t="s">
        <v>13295</v>
      </c>
      <c r="N42" s="22">
        <v>84971310</v>
      </c>
    </row>
    <row r="43" spans="1:14" x14ac:dyDescent="0.3">
      <c r="A43" t="s">
        <v>13296</v>
      </c>
      <c r="B43" s="1">
        <v>0.44230769230769229</v>
      </c>
      <c r="M43" t="s">
        <v>13296</v>
      </c>
      <c r="N43" s="22">
        <v>107472949</v>
      </c>
    </row>
    <row r="44" spans="1:14" x14ac:dyDescent="0.3">
      <c r="A44" t="s">
        <v>13297</v>
      </c>
      <c r="B44" s="1">
        <v>0.35</v>
      </c>
      <c r="M44" t="s">
        <v>13297</v>
      </c>
      <c r="N44" s="22">
        <v>193272950</v>
      </c>
    </row>
    <row r="45" spans="1:14" x14ac:dyDescent="0.3">
      <c r="A45" t="s">
        <v>13298</v>
      </c>
      <c r="B45" s="1">
        <v>0.32100000000000006</v>
      </c>
      <c r="M45" t="s">
        <v>13298</v>
      </c>
      <c r="N45" s="22">
        <v>288055579</v>
      </c>
    </row>
    <row r="46" spans="1:14" x14ac:dyDescent="0.3">
      <c r="A46" t="s">
        <v>13299</v>
      </c>
      <c r="B46" s="1">
        <v>0.52333333333333332</v>
      </c>
      <c r="M46" t="s">
        <v>13299</v>
      </c>
      <c r="N46" s="22">
        <v>128861852</v>
      </c>
    </row>
    <row r="47" spans="1:14" x14ac:dyDescent="0.3">
      <c r="A47" t="s">
        <v>13300</v>
      </c>
      <c r="B47" s="1">
        <v>0.28249999999999997</v>
      </c>
      <c r="M47" t="s">
        <v>13300</v>
      </c>
      <c r="N47" s="22">
        <v>388473708</v>
      </c>
    </row>
    <row r="48" spans="1:14" x14ac:dyDescent="0.3">
      <c r="A48" t="s">
        <v>13301</v>
      </c>
      <c r="B48" s="1">
        <v>0.14285714285714285</v>
      </c>
      <c r="M48" t="s">
        <v>13301</v>
      </c>
      <c r="N48" s="22">
        <v>51251751</v>
      </c>
    </row>
    <row r="49" spans="1:14" x14ac:dyDescent="0.3">
      <c r="A49" t="s">
        <v>13302</v>
      </c>
      <c r="B49" s="1">
        <v>0.5625</v>
      </c>
      <c r="M49" t="s">
        <v>13302</v>
      </c>
      <c r="N49" s="22">
        <v>183148041</v>
      </c>
    </row>
    <row r="50" spans="1:14" x14ac:dyDescent="0.3">
      <c r="A50" t="s">
        <v>13303</v>
      </c>
      <c r="B50" s="1">
        <v>0.46333333333333337</v>
      </c>
      <c r="M50" t="s">
        <v>13303</v>
      </c>
      <c r="N50" s="22">
        <v>83703754</v>
      </c>
    </row>
    <row r="51" spans="1:14" x14ac:dyDescent="0.3">
      <c r="A51" t="s">
        <v>13304</v>
      </c>
      <c r="B51" s="1">
        <v>0.38181818181818183</v>
      </c>
      <c r="M51" t="s">
        <v>13304</v>
      </c>
      <c r="N51" s="22">
        <v>371016646</v>
      </c>
    </row>
    <row r="52" spans="1:14" x14ac:dyDescent="0.3">
      <c r="A52" t="s">
        <v>13305</v>
      </c>
      <c r="B52" s="1">
        <v>0.45</v>
      </c>
      <c r="M52" t="s">
        <v>13305</v>
      </c>
      <c r="N52" s="22">
        <v>62447958</v>
      </c>
    </row>
    <row r="53" spans="1:14" x14ac:dyDescent="0.3">
      <c r="A53" t="s">
        <v>13306</v>
      </c>
      <c r="B53" s="1">
        <v>0.13333333333333333</v>
      </c>
      <c r="M53" t="s">
        <v>13306</v>
      </c>
      <c r="N53" s="22">
        <v>24066562</v>
      </c>
    </row>
    <row r="54" spans="1:14" x14ac:dyDescent="0.3">
      <c r="A54" t="s">
        <v>13307</v>
      </c>
      <c r="B54" s="1">
        <v>0.69500000000000006</v>
      </c>
      <c r="M54" t="s">
        <v>13307</v>
      </c>
      <c r="N54" s="22">
        <v>116892237</v>
      </c>
    </row>
    <row r="55" spans="1:14" x14ac:dyDescent="0.3">
      <c r="A55" t="s">
        <v>13308</v>
      </c>
      <c r="B55" s="1">
        <v>0.65583333333333338</v>
      </c>
      <c r="M55" t="s">
        <v>13308</v>
      </c>
      <c r="N55" s="22">
        <v>173785594</v>
      </c>
    </row>
    <row r="56" spans="1:14" x14ac:dyDescent="0.3">
      <c r="A56" t="s">
        <v>13309</v>
      </c>
      <c r="B56" s="1">
        <v>0.23499999999999999</v>
      </c>
      <c r="M56" t="s">
        <v>13309</v>
      </c>
      <c r="N56" s="22">
        <v>45801400</v>
      </c>
    </row>
    <row r="57" spans="1:14" x14ac:dyDescent="0.3">
      <c r="A57" t="s">
        <v>13310</v>
      </c>
      <c r="B57" s="1">
        <v>0.5892857142857143</v>
      </c>
      <c r="M57" t="s">
        <v>13310</v>
      </c>
      <c r="N57" s="22">
        <v>235523473</v>
      </c>
    </row>
    <row r="58" spans="1:14" x14ac:dyDescent="0.3">
      <c r="A58" t="s">
        <v>13311</v>
      </c>
      <c r="B58" s="1">
        <v>0.49</v>
      </c>
      <c r="M58" t="s">
        <v>13311</v>
      </c>
      <c r="N58" s="22">
        <v>91679000</v>
      </c>
    </row>
    <row r="59" spans="1:14" x14ac:dyDescent="0.3">
      <c r="A59" t="s">
        <v>13312</v>
      </c>
      <c r="B59" s="1">
        <v>0.4416666666666666</v>
      </c>
      <c r="M59" t="s">
        <v>13312</v>
      </c>
      <c r="N59" s="22">
        <v>373214961</v>
      </c>
    </row>
    <row r="60" spans="1:14" x14ac:dyDescent="0.3">
      <c r="A60" t="s">
        <v>13313</v>
      </c>
      <c r="B60" s="1">
        <v>0.55000000000000004</v>
      </c>
      <c r="M60" t="s">
        <v>13313</v>
      </c>
      <c r="N60" s="22">
        <v>27694700</v>
      </c>
    </row>
    <row r="61" spans="1:14" x14ac:dyDescent="0.3">
      <c r="A61" t="s">
        <v>13314</v>
      </c>
      <c r="B61" s="1">
        <v>0.75666666666666671</v>
      </c>
      <c r="M61" t="s">
        <v>13314</v>
      </c>
      <c r="N61" s="22">
        <v>47982570</v>
      </c>
    </row>
    <row r="62" spans="1:14" x14ac:dyDescent="0.3">
      <c r="A62" t="s">
        <v>13315</v>
      </c>
      <c r="B62" s="1">
        <v>0.4</v>
      </c>
      <c r="M62" t="s">
        <v>13315</v>
      </c>
      <c r="N62" s="22">
        <v>12191568</v>
      </c>
    </row>
    <row r="63" spans="1:14" x14ac:dyDescent="0.3">
      <c r="A63" t="s">
        <v>13316</v>
      </c>
      <c r="B63" s="1">
        <v>0.61833333333333329</v>
      </c>
      <c r="M63" t="s">
        <v>13316</v>
      </c>
      <c r="N63" s="22">
        <v>47846409</v>
      </c>
    </row>
    <row r="64" spans="1:14" x14ac:dyDescent="0.3">
      <c r="A64" t="s">
        <v>13317</v>
      </c>
      <c r="B64" s="1">
        <v>0.4</v>
      </c>
      <c r="M64" t="s">
        <v>13317</v>
      </c>
      <c r="N64" s="22">
        <v>44817580</v>
      </c>
    </row>
    <row r="65" spans="1:14" x14ac:dyDescent="0.3">
      <c r="A65" t="s">
        <v>13318</v>
      </c>
      <c r="B65" s="1">
        <v>0.51437500000000003</v>
      </c>
      <c r="M65" t="s">
        <v>13318</v>
      </c>
      <c r="N65" s="22">
        <v>114549911</v>
      </c>
    </row>
    <row r="66" spans="1:14" x14ac:dyDescent="0.3">
      <c r="A66" t="s">
        <v>13319</v>
      </c>
      <c r="B66" s="1">
        <v>0.13666666666666669</v>
      </c>
      <c r="M66" t="s">
        <v>13319</v>
      </c>
      <c r="N66" s="22">
        <v>176327270.51999998</v>
      </c>
    </row>
    <row r="67" spans="1:14" x14ac:dyDescent="0.3">
      <c r="A67" t="s">
        <v>13320</v>
      </c>
      <c r="B67" s="1">
        <v>0.625</v>
      </c>
      <c r="M67" t="s">
        <v>13320</v>
      </c>
      <c r="N67" s="22">
        <v>27907760</v>
      </c>
    </row>
    <row r="68" spans="1:14" x14ac:dyDescent="0.3">
      <c r="A68" t="s">
        <v>13321</v>
      </c>
      <c r="B68" s="1">
        <v>0.54333333333333333</v>
      </c>
      <c r="M68" t="s">
        <v>13321</v>
      </c>
      <c r="N68" s="22">
        <v>21330697</v>
      </c>
    </row>
    <row r="69" spans="1:14" x14ac:dyDescent="0.3">
      <c r="A69" t="s">
        <v>13322</v>
      </c>
      <c r="B69" s="1">
        <v>0.14000000000000001</v>
      </c>
      <c r="M69" t="s">
        <v>13322</v>
      </c>
      <c r="N69" s="22">
        <v>30981332</v>
      </c>
    </row>
    <row r="70" spans="1:14" x14ac:dyDescent="0.3">
      <c r="A70" t="s">
        <v>13323</v>
      </c>
      <c r="B70" s="1">
        <v>0.44500000000000001</v>
      </c>
      <c r="M70" t="s">
        <v>13323</v>
      </c>
      <c r="N70" s="22">
        <v>113191050</v>
      </c>
    </row>
    <row r="71" spans="1:14" x14ac:dyDescent="0.3">
      <c r="A71" t="s">
        <v>13324</v>
      </c>
      <c r="B71" s="1">
        <v>0.31428571428571433</v>
      </c>
      <c r="M71" t="s">
        <v>13324</v>
      </c>
      <c r="N71" s="22">
        <v>8390745</v>
      </c>
    </row>
    <row r="72" spans="1:14" x14ac:dyDescent="0.3">
      <c r="A72" t="s">
        <v>13325</v>
      </c>
      <c r="B72" s="1">
        <v>0.80333333333333334</v>
      </c>
      <c r="M72" t="s">
        <v>13325</v>
      </c>
      <c r="N72" s="22">
        <v>24292218</v>
      </c>
    </row>
    <row r="73" spans="1:14" x14ac:dyDescent="0.3">
      <c r="A73" t="s">
        <v>13326</v>
      </c>
      <c r="B73" s="1">
        <v>0.42449999999999999</v>
      </c>
      <c r="M73" t="s">
        <v>13326</v>
      </c>
      <c r="N73" s="22">
        <v>88342755</v>
      </c>
    </row>
    <row r="74" spans="1:14" x14ac:dyDescent="0.3">
      <c r="A74" t="s">
        <v>13327</v>
      </c>
      <c r="B74" s="1">
        <v>0.42499999999999999</v>
      </c>
      <c r="M74" t="s">
        <v>13327</v>
      </c>
      <c r="N74" s="22">
        <v>1208314068</v>
      </c>
    </row>
    <row r="75" spans="1:14" x14ac:dyDescent="0.3">
      <c r="A75" t="s">
        <v>13328</v>
      </c>
      <c r="B75" s="1">
        <v>0.41684210526315796</v>
      </c>
      <c r="M75" t="s">
        <v>13328</v>
      </c>
      <c r="N75" s="22">
        <v>153904730</v>
      </c>
    </row>
    <row r="76" spans="1:14" x14ac:dyDescent="0.3">
      <c r="A76" t="s">
        <v>13329</v>
      </c>
      <c r="B76" s="1">
        <v>0.33500000000000002</v>
      </c>
      <c r="M76" t="s">
        <v>13329</v>
      </c>
      <c r="N76" s="22">
        <v>100259779</v>
      </c>
    </row>
    <row r="77" spans="1:14" x14ac:dyDescent="0.3">
      <c r="A77" t="s">
        <v>13330</v>
      </c>
      <c r="B77" s="1">
        <v>0.64624999999999999</v>
      </c>
      <c r="M77" t="s">
        <v>13330</v>
      </c>
      <c r="N77" s="22">
        <v>313887786</v>
      </c>
    </row>
    <row r="78" spans="1:14" x14ac:dyDescent="0.3">
      <c r="A78" t="s">
        <v>13331</v>
      </c>
      <c r="B78" s="1">
        <v>0</v>
      </c>
      <c r="M78" t="s">
        <v>13331</v>
      </c>
      <c r="N78" s="22">
        <v>2380050</v>
      </c>
    </row>
    <row r="79" spans="1:14" x14ac:dyDescent="0.3">
      <c r="A79" t="s">
        <v>13332</v>
      </c>
      <c r="B79" s="1">
        <v>0.2</v>
      </c>
      <c r="M79" t="s">
        <v>13332</v>
      </c>
      <c r="N79" s="22">
        <v>64710300</v>
      </c>
    </row>
    <row r="80" spans="1:14" x14ac:dyDescent="0.3">
      <c r="A80" t="s">
        <v>13333</v>
      </c>
      <c r="B80" s="1">
        <v>0.52909090909090906</v>
      </c>
      <c r="M80" t="s">
        <v>13333</v>
      </c>
      <c r="N80" s="22">
        <v>39626966</v>
      </c>
    </row>
    <row r="81" spans="1:14" x14ac:dyDescent="0.3">
      <c r="A81" t="s">
        <v>13334</v>
      </c>
      <c r="B81" s="1">
        <v>0.42</v>
      </c>
      <c r="M81" t="s">
        <v>13334</v>
      </c>
      <c r="N81" s="22">
        <v>36352659</v>
      </c>
    </row>
    <row r="82" spans="1:14" x14ac:dyDescent="0.3">
      <c r="A82" t="s">
        <v>13335</v>
      </c>
      <c r="B82" s="1">
        <v>0.875</v>
      </c>
      <c r="M82" t="s">
        <v>13335</v>
      </c>
      <c r="N82" s="22">
        <v>10240975</v>
      </c>
    </row>
    <row r="83" spans="1:14" x14ac:dyDescent="0.3">
      <c r="A83" t="s">
        <v>13336</v>
      </c>
      <c r="B83" s="1">
        <v>0.38</v>
      </c>
      <c r="M83" t="s">
        <v>13336</v>
      </c>
      <c r="N83" s="22">
        <v>37766815</v>
      </c>
    </row>
    <row r="84" spans="1:14" x14ac:dyDescent="0.3">
      <c r="A84" t="s">
        <v>13337</v>
      </c>
      <c r="B84" s="1">
        <v>0.72333333333333327</v>
      </c>
      <c r="M84" t="s">
        <v>13337</v>
      </c>
      <c r="N84" s="22">
        <v>37883406</v>
      </c>
    </row>
    <row r="85" spans="1:14" x14ac:dyDescent="0.3">
      <c r="A85" t="s">
        <v>13338</v>
      </c>
      <c r="B85" s="1">
        <v>0.56499999999999995</v>
      </c>
      <c r="M85" t="s">
        <v>13338</v>
      </c>
      <c r="N85" s="22">
        <v>31337196</v>
      </c>
    </row>
    <row r="86" spans="1:14" x14ac:dyDescent="0.3">
      <c r="A86" t="s">
        <v>13339</v>
      </c>
      <c r="B86" s="1">
        <v>0.21</v>
      </c>
      <c r="M86" t="s">
        <v>13339</v>
      </c>
      <c r="N86" s="22">
        <v>2438370</v>
      </c>
    </row>
    <row r="87" spans="1:14" x14ac:dyDescent="0.3">
      <c r="A87" t="s">
        <v>13340</v>
      </c>
      <c r="B87" s="1">
        <v>0.66</v>
      </c>
      <c r="M87" t="s">
        <v>13340</v>
      </c>
      <c r="N87" s="22">
        <v>23422152</v>
      </c>
    </row>
    <row r="88" spans="1:14" x14ac:dyDescent="0.3">
      <c r="A88" t="s">
        <v>13341</v>
      </c>
      <c r="B88" s="1">
        <v>0.65399999999999991</v>
      </c>
      <c r="M88" t="s">
        <v>13341</v>
      </c>
      <c r="N88" s="22">
        <v>35850186</v>
      </c>
    </row>
    <row r="89" spans="1:14" x14ac:dyDescent="0.3">
      <c r="A89" t="s">
        <v>13342</v>
      </c>
      <c r="B89" s="1">
        <v>0.45083333333333336</v>
      </c>
      <c r="M89" t="s">
        <v>13342</v>
      </c>
      <c r="N89" s="22">
        <v>770004136</v>
      </c>
    </row>
    <row r="90" spans="1:14" x14ac:dyDescent="0.3">
      <c r="A90" t="s">
        <v>13256</v>
      </c>
      <c r="B90" s="1">
        <v>0.51</v>
      </c>
      <c r="M90" t="s">
        <v>13256</v>
      </c>
      <c r="N90" s="22">
        <v>50226645</v>
      </c>
    </row>
    <row r="91" spans="1:14" x14ac:dyDescent="0.3">
      <c r="A91" t="s">
        <v>13343</v>
      </c>
      <c r="B91" s="1">
        <v>0.37750000000000006</v>
      </c>
      <c r="M91" t="s">
        <v>13343</v>
      </c>
      <c r="N91" s="22">
        <v>69654814</v>
      </c>
    </row>
    <row r="92" spans="1:14" x14ac:dyDescent="0.3">
      <c r="A92" t="s">
        <v>13344</v>
      </c>
      <c r="B92" s="1">
        <v>0.56666666666666665</v>
      </c>
      <c r="M92" t="s">
        <v>13344</v>
      </c>
      <c r="N92" s="22">
        <v>77676221</v>
      </c>
    </row>
    <row r="93" spans="1:14" x14ac:dyDescent="0.3">
      <c r="A93" t="s">
        <v>13345</v>
      </c>
      <c r="B93" s="1">
        <v>0.72</v>
      </c>
      <c r="M93" t="s">
        <v>13345</v>
      </c>
      <c r="N93" s="22">
        <v>9502104</v>
      </c>
    </row>
    <row r="94" spans="1:14" x14ac:dyDescent="0.3">
      <c r="A94" t="s">
        <v>13346</v>
      </c>
      <c r="B94" s="1">
        <v>0.15999999999999998</v>
      </c>
      <c r="M94" t="s">
        <v>13346</v>
      </c>
      <c r="N94" s="22">
        <v>2585553</v>
      </c>
    </row>
    <row r="95" spans="1:14" x14ac:dyDescent="0.3">
      <c r="A95" t="s">
        <v>13347</v>
      </c>
      <c r="B95" s="1">
        <v>0.60818181818181827</v>
      </c>
      <c r="M95" t="s">
        <v>13347</v>
      </c>
      <c r="N95" s="22">
        <v>79096228</v>
      </c>
    </row>
    <row r="96" spans="1:14" x14ac:dyDescent="0.3">
      <c r="A96" t="s">
        <v>13348</v>
      </c>
      <c r="B96" s="1">
        <v>0.318</v>
      </c>
      <c r="M96" t="s">
        <v>13348</v>
      </c>
      <c r="N96" s="22">
        <v>83052730</v>
      </c>
    </row>
    <row r="97" spans="1:14" x14ac:dyDescent="0.3">
      <c r="A97" t="s">
        <v>13349</v>
      </c>
      <c r="B97" s="1">
        <v>0.36</v>
      </c>
      <c r="M97" t="s">
        <v>13349</v>
      </c>
      <c r="N97" s="22">
        <v>59548992</v>
      </c>
    </row>
    <row r="98" spans="1:14" x14ac:dyDescent="0.3">
      <c r="A98" t="s">
        <v>13350</v>
      </c>
      <c r="B98" s="1">
        <v>0.40499999999999997</v>
      </c>
      <c r="M98" t="s">
        <v>13350</v>
      </c>
      <c r="N98" s="22">
        <v>174409868</v>
      </c>
    </row>
    <row r="99" spans="1:14" x14ac:dyDescent="0.3">
      <c r="A99" t="s">
        <v>13351</v>
      </c>
      <c r="B99" s="1">
        <v>0.03</v>
      </c>
      <c r="M99" t="s">
        <v>13351</v>
      </c>
      <c r="N99" s="22">
        <v>21848640</v>
      </c>
    </row>
    <row r="100" spans="1:14" x14ac:dyDescent="0.3">
      <c r="A100" t="s">
        <v>13352</v>
      </c>
      <c r="B100" s="1">
        <v>0.2466666666666667</v>
      </c>
      <c r="M100" t="s">
        <v>13352</v>
      </c>
      <c r="N100" s="22">
        <v>52957460</v>
      </c>
    </row>
    <row r="101" spans="1:14" x14ac:dyDescent="0.3">
      <c r="A101" t="s">
        <v>13353</v>
      </c>
      <c r="B101" s="1">
        <v>0.6</v>
      </c>
      <c r="M101" t="s">
        <v>13353</v>
      </c>
      <c r="N101" s="22">
        <v>25903042</v>
      </c>
    </row>
    <row r="102" spans="1:14" x14ac:dyDescent="0.3">
      <c r="A102" t="s">
        <v>13354</v>
      </c>
      <c r="B102" s="1">
        <v>0.215</v>
      </c>
      <c r="M102" t="s">
        <v>13354</v>
      </c>
      <c r="N102" s="22">
        <v>73384032</v>
      </c>
    </row>
    <row r="103" spans="1:14" x14ac:dyDescent="0.3">
      <c r="A103" t="s">
        <v>13355</v>
      </c>
      <c r="B103" s="1">
        <v>0.115</v>
      </c>
      <c r="M103" t="s">
        <v>13355</v>
      </c>
      <c r="N103" s="22">
        <v>82367375</v>
      </c>
    </row>
    <row r="104" spans="1:14" x14ac:dyDescent="0.3">
      <c r="A104" t="s">
        <v>13356</v>
      </c>
      <c r="B104" s="1">
        <v>2.5000000000000001E-2</v>
      </c>
      <c r="M104" t="s">
        <v>13356</v>
      </c>
      <c r="N104" s="22">
        <v>14157650</v>
      </c>
    </row>
    <row r="105" spans="1:14" x14ac:dyDescent="0.3">
      <c r="A105" t="s">
        <v>13357</v>
      </c>
      <c r="B105" s="1">
        <v>0.5</v>
      </c>
      <c r="M105" t="s">
        <v>13357</v>
      </c>
      <c r="N105" s="22">
        <v>9612345</v>
      </c>
    </row>
    <row r="106" spans="1:14" x14ac:dyDescent="0.3">
      <c r="A106" t="s">
        <v>13358</v>
      </c>
      <c r="B106" s="1">
        <v>0.66</v>
      </c>
      <c r="M106" t="s">
        <v>13358</v>
      </c>
      <c r="N106" s="22">
        <v>40888840</v>
      </c>
    </row>
    <row r="107" spans="1:14" x14ac:dyDescent="0.3">
      <c r="A107" t="s">
        <v>13359</v>
      </c>
      <c r="B107" s="1">
        <v>0.35</v>
      </c>
      <c r="M107" t="s">
        <v>13359</v>
      </c>
      <c r="N107" s="22">
        <v>36442250</v>
      </c>
    </row>
    <row r="108" spans="1:14" x14ac:dyDescent="0.3">
      <c r="A108" t="s">
        <v>13360</v>
      </c>
      <c r="B108" s="1">
        <v>0.44</v>
      </c>
      <c r="M108" t="s">
        <v>13360</v>
      </c>
      <c r="N108" s="22">
        <v>27574260</v>
      </c>
    </row>
    <row r="109" spans="1:14" x14ac:dyDescent="0.3">
      <c r="A109" t="s">
        <v>13361</v>
      </c>
      <c r="B109" s="1">
        <v>0.4081818181818182</v>
      </c>
      <c r="M109" t="s">
        <v>13361</v>
      </c>
      <c r="N109" s="22">
        <v>19395818</v>
      </c>
    </row>
    <row r="110" spans="1:14" x14ac:dyDescent="0.3">
      <c r="A110" t="s">
        <v>13362</v>
      </c>
      <c r="B110" s="1">
        <v>0.25666666666666665</v>
      </c>
      <c r="M110" t="s">
        <v>13362</v>
      </c>
      <c r="N110" s="22">
        <v>3304479</v>
      </c>
    </row>
    <row r="111" spans="1:14" x14ac:dyDescent="0.3">
      <c r="A111" t="s">
        <v>13363</v>
      </c>
      <c r="B111" s="1">
        <v>0.1</v>
      </c>
      <c r="M111" t="s">
        <v>13363</v>
      </c>
      <c r="N111" s="22">
        <v>1071800</v>
      </c>
    </row>
    <row r="112" spans="1:14" x14ac:dyDescent="0.3">
      <c r="A112" t="s">
        <v>13364</v>
      </c>
      <c r="B112" s="1">
        <v>0.42666666666666669</v>
      </c>
      <c r="M112" t="s">
        <v>13364</v>
      </c>
      <c r="N112" s="22">
        <v>168047230</v>
      </c>
    </row>
    <row r="113" spans="1:14" x14ac:dyDescent="0.3">
      <c r="A113" t="s">
        <v>13365</v>
      </c>
      <c r="B113" s="1">
        <v>0.4366666666666667</v>
      </c>
      <c r="M113" t="s">
        <v>13365</v>
      </c>
      <c r="N113" s="22">
        <v>332857699</v>
      </c>
    </row>
    <row r="114" spans="1:14" x14ac:dyDescent="0.3">
      <c r="A114" t="s">
        <v>13366</v>
      </c>
      <c r="B114" s="1">
        <v>0.44846153846153847</v>
      </c>
      <c r="M114" t="s">
        <v>13366</v>
      </c>
      <c r="N114" s="22">
        <v>37654672</v>
      </c>
    </row>
    <row r="115" spans="1:14" x14ac:dyDescent="0.3">
      <c r="A115" t="s">
        <v>13367</v>
      </c>
      <c r="B115" s="1">
        <v>0.6100000000000001</v>
      </c>
      <c r="M115" t="s">
        <v>13367</v>
      </c>
      <c r="N115" s="22">
        <v>51356117</v>
      </c>
    </row>
    <row r="116" spans="1:14" x14ac:dyDescent="0.3">
      <c r="A116" t="s">
        <v>13368</v>
      </c>
      <c r="B116" s="1">
        <v>9.3333333333333338E-2</v>
      </c>
      <c r="M116" t="s">
        <v>13368</v>
      </c>
      <c r="N116" s="22">
        <v>5783195</v>
      </c>
    </row>
    <row r="117" spans="1:14" x14ac:dyDescent="0.3">
      <c r="A117" t="s">
        <v>13369</v>
      </c>
      <c r="B117" s="1">
        <v>0.61249999999999993</v>
      </c>
      <c r="M117" t="s">
        <v>13369</v>
      </c>
      <c r="N117" s="22">
        <v>30401343</v>
      </c>
    </row>
    <row r="118" spans="1:14" x14ac:dyDescent="0.3">
      <c r="A118" t="s">
        <v>13370</v>
      </c>
      <c r="B118" s="1">
        <v>9.5000000000000001E-2</v>
      </c>
      <c r="M118" t="s">
        <v>13370</v>
      </c>
      <c r="N118" s="22">
        <v>105294457</v>
      </c>
    </row>
    <row r="119" spans="1:14" x14ac:dyDescent="0.3">
      <c r="A119" t="s">
        <v>13371</v>
      </c>
      <c r="B119" s="1">
        <v>0.23499999999999999</v>
      </c>
      <c r="M119" t="s">
        <v>13371</v>
      </c>
      <c r="N119" s="22">
        <v>14544173</v>
      </c>
    </row>
    <row r="120" spans="1:14" x14ac:dyDescent="0.3">
      <c r="A120" t="s">
        <v>13372</v>
      </c>
      <c r="B120" s="1">
        <v>0</v>
      </c>
      <c r="M120" t="s">
        <v>13372</v>
      </c>
      <c r="N120" s="22">
        <v>2168210</v>
      </c>
    </row>
    <row r="121" spans="1:14" x14ac:dyDescent="0.3">
      <c r="A121" t="s">
        <v>13373</v>
      </c>
      <c r="B121" s="1">
        <v>0.434</v>
      </c>
      <c r="M121" t="s">
        <v>13373</v>
      </c>
      <c r="N121" s="22">
        <v>17059221</v>
      </c>
    </row>
    <row r="122" spans="1:14" x14ac:dyDescent="0.3">
      <c r="A122" t="s">
        <v>13374</v>
      </c>
      <c r="B122" s="1">
        <v>0.62</v>
      </c>
      <c r="M122" t="s">
        <v>13374</v>
      </c>
      <c r="N122" s="22">
        <v>8775275</v>
      </c>
    </row>
    <row r="123" spans="1:14" x14ac:dyDescent="0.3">
      <c r="A123" t="s">
        <v>13257</v>
      </c>
      <c r="B123" s="1">
        <v>0.82</v>
      </c>
      <c r="M123" t="s">
        <v>13257</v>
      </c>
      <c r="N123" s="22">
        <v>4660660</v>
      </c>
    </row>
    <row r="124" spans="1:14" x14ac:dyDescent="0.3">
      <c r="A124" t="s">
        <v>13375</v>
      </c>
      <c r="B124" s="1">
        <v>0.13</v>
      </c>
      <c r="M124" t="s">
        <v>13375</v>
      </c>
      <c r="N124" s="22">
        <v>38258304</v>
      </c>
    </row>
    <row r="125" spans="1:14" x14ac:dyDescent="0.3">
      <c r="A125" t="s">
        <v>13376</v>
      </c>
      <c r="B125" s="1">
        <v>5.7500000000000002E-2</v>
      </c>
      <c r="M125" t="s">
        <v>13376</v>
      </c>
      <c r="N125" s="22">
        <v>4205840</v>
      </c>
    </row>
    <row r="126" spans="1:14" x14ac:dyDescent="0.3">
      <c r="A126" t="s">
        <v>13377</v>
      </c>
      <c r="B126" s="1">
        <v>0.9</v>
      </c>
      <c r="M126" t="s">
        <v>13377</v>
      </c>
      <c r="N126" s="22">
        <v>11531457</v>
      </c>
    </row>
    <row r="127" spans="1:14" x14ac:dyDescent="0.3">
      <c r="A127" t="s">
        <v>13378</v>
      </c>
      <c r="B127" s="1">
        <v>0.13</v>
      </c>
      <c r="M127" t="s">
        <v>13378</v>
      </c>
      <c r="N127" s="22">
        <v>15218019</v>
      </c>
    </row>
    <row r="128" spans="1:14" x14ac:dyDescent="0.3">
      <c r="A128" t="s">
        <v>13379</v>
      </c>
      <c r="B128" s="1">
        <v>0</v>
      </c>
      <c r="M128" t="s">
        <v>13379</v>
      </c>
      <c r="N128" s="22">
        <v>3788400</v>
      </c>
    </row>
    <row r="129" spans="1:14" x14ac:dyDescent="0.3">
      <c r="A129" t="s">
        <v>13380</v>
      </c>
      <c r="B129" s="1">
        <v>0.54</v>
      </c>
      <c r="M129" t="s">
        <v>13380</v>
      </c>
      <c r="N129" s="22">
        <v>9881952</v>
      </c>
    </row>
    <row r="130" spans="1:14" x14ac:dyDescent="0.3">
      <c r="A130" t="s">
        <v>13381</v>
      </c>
      <c r="B130" s="1">
        <v>0.12</v>
      </c>
      <c r="M130" t="s">
        <v>13381</v>
      </c>
      <c r="N130" s="22">
        <v>6024060</v>
      </c>
    </row>
    <row r="131" spans="1:14" x14ac:dyDescent="0.3">
      <c r="A131" t="s">
        <v>13382</v>
      </c>
      <c r="B131" s="1">
        <v>0.41874999999999996</v>
      </c>
      <c r="M131" t="s">
        <v>13382</v>
      </c>
      <c r="N131" s="22">
        <v>50617483</v>
      </c>
    </row>
    <row r="132" spans="1:14" x14ac:dyDescent="0.3">
      <c r="A132" t="s">
        <v>13383</v>
      </c>
      <c r="B132" s="1">
        <v>0.45</v>
      </c>
      <c r="M132" t="s">
        <v>13383</v>
      </c>
      <c r="N132" s="22">
        <v>7750242</v>
      </c>
    </row>
    <row r="133" spans="1:14" x14ac:dyDescent="0.3">
      <c r="A133" t="s">
        <v>13384</v>
      </c>
      <c r="B133" s="1">
        <v>0.51333333333333331</v>
      </c>
      <c r="M133" t="s">
        <v>13384</v>
      </c>
      <c r="N133" s="22">
        <v>25894063</v>
      </c>
    </row>
    <row r="134" spans="1:14" x14ac:dyDescent="0.3">
      <c r="A134" t="s">
        <v>13385</v>
      </c>
      <c r="B134" s="1">
        <v>0.46499999999999997</v>
      </c>
      <c r="M134" t="s">
        <v>13385</v>
      </c>
      <c r="N134" s="22">
        <v>17774148</v>
      </c>
    </row>
    <row r="135" spans="1:14" x14ac:dyDescent="0.3">
      <c r="A135" t="s">
        <v>13386</v>
      </c>
      <c r="B135" s="1">
        <v>0.75</v>
      </c>
      <c r="M135" t="s">
        <v>13386</v>
      </c>
      <c r="N135" s="22">
        <v>5859067</v>
      </c>
    </row>
    <row r="136" spans="1:14" x14ac:dyDescent="0.3">
      <c r="A136" t="s">
        <v>13387</v>
      </c>
      <c r="B136" s="1">
        <v>0.35</v>
      </c>
      <c r="M136" t="s">
        <v>13387</v>
      </c>
      <c r="N136" s="22">
        <v>7214778</v>
      </c>
    </row>
    <row r="137" spans="1:14" x14ac:dyDescent="0.3">
      <c r="A137" t="s">
        <v>13388</v>
      </c>
      <c r="B137" s="1">
        <v>0.38</v>
      </c>
      <c r="M137" t="s">
        <v>13388</v>
      </c>
      <c r="N137" s="22">
        <v>5386858</v>
      </c>
    </row>
    <row r="138" spans="1:14" x14ac:dyDescent="0.3">
      <c r="A138" t="s">
        <v>13389</v>
      </c>
      <c r="B138" s="1">
        <v>0.05</v>
      </c>
      <c r="M138" t="s">
        <v>13389</v>
      </c>
      <c r="N138" s="22">
        <v>1428820</v>
      </c>
    </row>
    <row r="139" spans="1:14" x14ac:dyDescent="0.3">
      <c r="A139" t="s">
        <v>13390</v>
      </c>
      <c r="B139" s="1">
        <v>0.46</v>
      </c>
      <c r="M139" t="s">
        <v>13390</v>
      </c>
      <c r="N139" s="22">
        <v>8031717</v>
      </c>
    </row>
    <row r="140" spans="1:14" x14ac:dyDescent="0.3">
      <c r="A140" t="s">
        <v>13391</v>
      </c>
      <c r="B140" s="1">
        <v>0.73199999999999998</v>
      </c>
      <c r="M140" t="s">
        <v>13391</v>
      </c>
      <c r="N140" s="22">
        <v>6505055</v>
      </c>
    </row>
    <row r="141" spans="1:14" x14ac:dyDescent="0.3">
      <c r="A141" t="s">
        <v>13392</v>
      </c>
      <c r="B141" s="1">
        <v>0.57999999999999996</v>
      </c>
      <c r="M141" t="s">
        <v>13392</v>
      </c>
      <c r="N141" s="22">
        <v>3585015</v>
      </c>
    </row>
    <row r="142" spans="1:14" x14ac:dyDescent="0.3">
      <c r="A142" t="s">
        <v>13393</v>
      </c>
      <c r="B142" s="1">
        <v>0.4</v>
      </c>
      <c r="M142" t="s">
        <v>13393</v>
      </c>
      <c r="N142" s="22">
        <v>19380900</v>
      </c>
    </row>
    <row r="143" spans="1:14" x14ac:dyDescent="0.3">
      <c r="A143" t="s">
        <v>13394</v>
      </c>
      <c r="B143" s="1">
        <v>0</v>
      </c>
      <c r="M143" t="s">
        <v>13394</v>
      </c>
      <c r="N143" s="22">
        <v>946600</v>
      </c>
    </row>
    <row r="144" spans="1:14" x14ac:dyDescent="0.3">
      <c r="A144" t="s">
        <v>13395</v>
      </c>
      <c r="B144" s="1">
        <v>0.17499999999999999</v>
      </c>
      <c r="M144" t="s">
        <v>13395</v>
      </c>
      <c r="N144" s="22">
        <v>3945900</v>
      </c>
    </row>
    <row r="145" spans="1:14" x14ac:dyDescent="0.3">
      <c r="A145" t="s">
        <v>13253</v>
      </c>
      <c r="B145" s="1">
        <v>0.45</v>
      </c>
      <c r="M145" t="s">
        <v>13253</v>
      </c>
      <c r="N145" s="22">
        <v>393427664</v>
      </c>
    </row>
    <row r="146" spans="1:14" x14ac:dyDescent="0.3">
      <c r="A146" t="s">
        <v>13396</v>
      </c>
      <c r="B146" s="1">
        <v>0</v>
      </c>
      <c r="M146" t="s">
        <v>13396</v>
      </c>
      <c r="N146" s="22">
        <v>498564</v>
      </c>
    </row>
    <row r="147" spans="1:14" x14ac:dyDescent="0.3">
      <c r="A147" t="s">
        <v>13397</v>
      </c>
      <c r="B147" s="1">
        <v>0.56333333333333335</v>
      </c>
      <c r="M147" t="s">
        <v>13397</v>
      </c>
      <c r="N147" s="22">
        <v>5085024</v>
      </c>
    </row>
    <row r="148" spans="1:14" x14ac:dyDescent="0.3">
      <c r="A148" t="s">
        <v>13398</v>
      </c>
      <c r="B148" s="1">
        <v>0</v>
      </c>
      <c r="M148" t="s">
        <v>13398</v>
      </c>
      <c r="N148" s="22">
        <v>2676375</v>
      </c>
    </row>
    <row r="149" spans="1:14" x14ac:dyDescent="0.3">
      <c r="A149" t="s">
        <v>13399</v>
      </c>
      <c r="B149" s="1">
        <v>0.51318181818181829</v>
      </c>
      <c r="M149" t="s">
        <v>13399</v>
      </c>
      <c r="N149" s="22">
        <v>24956109</v>
      </c>
    </row>
    <row r="150" spans="1:14" x14ac:dyDescent="0.3">
      <c r="A150" t="s">
        <v>13400</v>
      </c>
      <c r="B150" s="1">
        <v>0</v>
      </c>
      <c r="M150" t="s">
        <v>13400</v>
      </c>
      <c r="N150" s="22">
        <v>1079550</v>
      </c>
    </row>
    <row r="151" spans="1:14" x14ac:dyDescent="0.3">
      <c r="A151" t="s">
        <v>13401</v>
      </c>
      <c r="B151" s="1">
        <v>0.70750000000000002</v>
      </c>
      <c r="M151" t="s">
        <v>13401</v>
      </c>
      <c r="N151" s="22">
        <v>20264159</v>
      </c>
    </row>
    <row r="152" spans="1:14" x14ac:dyDescent="0.3">
      <c r="A152" t="s">
        <v>13402</v>
      </c>
      <c r="B152" s="1">
        <v>0.38999999999999996</v>
      </c>
      <c r="M152" t="s">
        <v>13402</v>
      </c>
      <c r="N152" s="22">
        <v>14376221</v>
      </c>
    </row>
    <row r="153" spans="1:14" x14ac:dyDescent="0.3">
      <c r="A153" t="s">
        <v>13403</v>
      </c>
      <c r="B153" s="1">
        <v>0</v>
      </c>
      <c r="M153" t="s">
        <v>13403</v>
      </c>
      <c r="N153" s="22">
        <v>2901950</v>
      </c>
    </row>
    <row r="154" spans="1:14" x14ac:dyDescent="0.3">
      <c r="A154" t="s">
        <v>13404</v>
      </c>
      <c r="B154" s="1">
        <v>0.6</v>
      </c>
      <c r="M154" t="s">
        <v>13404</v>
      </c>
      <c r="N154" s="22">
        <v>56757959</v>
      </c>
    </row>
    <row r="155" spans="1:14" x14ac:dyDescent="0.3">
      <c r="A155" t="s">
        <v>13405</v>
      </c>
      <c r="B155" s="1">
        <v>0.78499999999999992</v>
      </c>
      <c r="M155" t="s">
        <v>13405</v>
      </c>
      <c r="N155" s="22">
        <v>22740034</v>
      </c>
    </row>
    <row r="156" spans="1:14" x14ac:dyDescent="0.3">
      <c r="A156" t="s">
        <v>13406</v>
      </c>
      <c r="B156" s="1">
        <v>0</v>
      </c>
      <c r="M156" t="s">
        <v>13406</v>
      </c>
      <c r="N156" s="22">
        <v>2367910</v>
      </c>
    </row>
    <row r="157" spans="1:14" x14ac:dyDescent="0.3">
      <c r="A157" t="s">
        <v>13407</v>
      </c>
      <c r="B157" s="1">
        <v>0.41333333333333333</v>
      </c>
      <c r="M157" t="s">
        <v>13407</v>
      </c>
      <c r="N157" s="22">
        <v>6869363</v>
      </c>
    </row>
    <row r="158" spans="1:14" x14ac:dyDescent="0.3">
      <c r="A158" t="s">
        <v>13408</v>
      </c>
      <c r="B158" s="1">
        <v>0.42</v>
      </c>
      <c r="M158" t="s">
        <v>13408</v>
      </c>
      <c r="N158" s="22">
        <v>8746800</v>
      </c>
    </row>
    <row r="159" spans="1:14" x14ac:dyDescent="0.3">
      <c r="A159" t="s">
        <v>13409</v>
      </c>
      <c r="B159" s="1">
        <v>0.13</v>
      </c>
      <c r="M159" t="s">
        <v>13409</v>
      </c>
      <c r="N159" s="22">
        <v>2818330</v>
      </c>
    </row>
    <row r="160" spans="1:14" x14ac:dyDescent="0.3">
      <c r="A160" t="s">
        <v>13410</v>
      </c>
      <c r="B160" s="1">
        <v>0.374</v>
      </c>
      <c r="M160" t="s">
        <v>13410</v>
      </c>
      <c r="N160" s="22">
        <v>5241616</v>
      </c>
    </row>
    <row r="161" spans="1:14" x14ac:dyDescent="0.3">
      <c r="A161" t="s">
        <v>13411</v>
      </c>
      <c r="B161" s="1">
        <v>0.41000000000000003</v>
      </c>
      <c r="M161" t="s">
        <v>13411</v>
      </c>
      <c r="N161" s="22">
        <v>380063000</v>
      </c>
    </row>
    <row r="162" spans="1:14" x14ac:dyDescent="0.3">
      <c r="A162" t="s">
        <v>13412</v>
      </c>
      <c r="B162" s="1">
        <v>0.59510204081632645</v>
      </c>
      <c r="M162" t="s">
        <v>13412</v>
      </c>
      <c r="N162" s="22">
        <v>32363458</v>
      </c>
    </row>
    <row r="163" spans="1:14" x14ac:dyDescent="0.3">
      <c r="A163" t="s">
        <v>13413</v>
      </c>
      <c r="B163" s="1">
        <v>0.52166666666666661</v>
      </c>
      <c r="M163" t="s">
        <v>13413</v>
      </c>
      <c r="N163" s="22">
        <v>204756305</v>
      </c>
    </row>
    <row r="164" spans="1:14" x14ac:dyDescent="0.3">
      <c r="A164" t="s">
        <v>13414</v>
      </c>
      <c r="B164" s="1">
        <v>0.39333333333333331</v>
      </c>
      <c r="M164" t="s">
        <v>13414</v>
      </c>
      <c r="N164" s="22">
        <v>15247770</v>
      </c>
    </row>
    <row r="165" spans="1:14" x14ac:dyDescent="0.3">
      <c r="A165" t="s">
        <v>13415</v>
      </c>
      <c r="B165" s="1">
        <v>0.44000000000000006</v>
      </c>
      <c r="M165" t="s">
        <v>13415</v>
      </c>
      <c r="N165" s="22">
        <v>169846351</v>
      </c>
    </row>
    <row r="166" spans="1:14" x14ac:dyDescent="0.3">
      <c r="A166" t="s">
        <v>13416</v>
      </c>
      <c r="B166" s="1">
        <v>0.6</v>
      </c>
      <c r="M166" t="s">
        <v>13416</v>
      </c>
      <c r="N166" s="22">
        <v>3072954</v>
      </c>
    </row>
    <row r="167" spans="1:14" x14ac:dyDescent="0.3">
      <c r="A167" t="s">
        <v>13417</v>
      </c>
      <c r="B167" s="1">
        <v>0.17</v>
      </c>
      <c r="M167" t="s">
        <v>13417</v>
      </c>
      <c r="N167" s="22">
        <v>22107925</v>
      </c>
    </row>
    <row r="168" spans="1:14" x14ac:dyDescent="0.3">
      <c r="A168" t="s">
        <v>13418</v>
      </c>
      <c r="B168" s="1">
        <v>0.53</v>
      </c>
      <c r="M168" t="s">
        <v>13418</v>
      </c>
      <c r="N168" s="22">
        <v>6959700</v>
      </c>
    </row>
    <row r="169" spans="1:14" x14ac:dyDescent="0.3">
      <c r="A169" t="s">
        <v>13419</v>
      </c>
      <c r="B169" s="1">
        <v>0.53</v>
      </c>
      <c r="M169" t="s">
        <v>13419</v>
      </c>
      <c r="N169" s="22">
        <v>10586470</v>
      </c>
    </row>
    <row r="170" spans="1:14" x14ac:dyDescent="0.3">
      <c r="A170" t="s">
        <v>13420</v>
      </c>
      <c r="B170" s="1">
        <v>0.52500000000000002</v>
      </c>
      <c r="M170" t="s">
        <v>13420</v>
      </c>
      <c r="N170" s="22">
        <v>33031823</v>
      </c>
    </row>
    <row r="171" spans="1:14" x14ac:dyDescent="0.3">
      <c r="A171" t="s">
        <v>13421</v>
      </c>
      <c r="B171" s="1">
        <v>0.59</v>
      </c>
      <c r="M171" t="s">
        <v>13421</v>
      </c>
      <c r="N171" s="22">
        <v>5955560</v>
      </c>
    </row>
    <row r="172" spans="1:14" x14ac:dyDescent="0.3">
      <c r="A172" t="s">
        <v>13422</v>
      </c>
      <c r="B172" s="1">
        <v>0.75</v>
      </c>
      <c r="M172" t="s">
        <v>13422</v>
      </c>
      <c r="N172" s="22">
        <v>6734631</v>
      </c>
    </row>
    <row r="173" spans="1:14" x14ac:dyDescent="0.3">
      <c r="A173" t="s">
        <v>13423</v>
      </c>
      <c r="B173" s="1">
        <v>0.73</v>
      </c>
      <c r="M173" t="s">
        <v>13423</v>
      </c>
      <c r="N173" s="22">
        <v>4280205</v>
      </c>
    </row>
    <row r="174" spans="1:14" x14ac:dyDescent="0.3">
      <c r="A174" t="s">
        <v>13424</v>
      </c>
      <c r="B174" s="1">
        <v>0.745</v>
      </c>
      <c r="M174" t="s">
        <v>13424</v>
      </c>
      <c r="N174" s="22">
        <v>6031791</v>
      </c>
    </row>
    <row r="175" spans="1:14" x14ac:dyDescent="0.3">
      <c r="A175" t="s">
        <v>13425</v>
      </c>
      <c r="B175" s="1">
        <v>0.43</v>
      </c>
      <c r="M175" t="s">
        <v>13425</v>
      </c>
      <c r="N175" s="22">
        <v>245523690</v>
      </c>
    </row>
    <row r="176" spans="1:14" x14ac:dyDescent="0.3">
      <c r="A176" t="s">
        <v>13426</v>
      </c>
      <c r="B176" s="1">
        <v>0.05</v>
      </c>
      <c r="M176" t="s">
        <v>13426</v>
      </c>
      <c r="N176" s="22">
        <v>615600</v>
      </c>
    </row>
    <row r="177" spans="1:14" x14ac:dyDescent="0.3">
      <c r="A177" t="s">
        <v>13427</v>
      </c>
      <c r="B177" s="1">
        <v>0.51500000000000001</v>
      </c>
      <c r="M177" t="s">
        <v>13427</v>
      </c>
      <c r="N177" s="22">
        <v>50896039</v>
      </c>
    </row>
    <row r="178" spans="1:14" x14ac:dyDescent="0.3">
      <c r="A178" t="s">
        <v>13428</v>
      </c>
      <c r="B178" s="1">
        <v>0.28999999999999998</v>
      </c>
      <c r="M178" t="s">
        <v>13428</v>
      </c>
      <c r="N178" s="22">
        <v>109665114</v>
      </c>
    </row>
    <row r="179" spans="1:14" x14ac:dyDescent="0.3">
      <c r="A179" t="s">
        <v>13429</v>
      </c>
      <c r="B179" s="1">
        <v>0.47</v>
      </c>
      <c r="M179" t="s">
        <v>13429</v>
      </c>
      <c r="N179" s="22">
        <v>860551</v>
      </c>
    </row>
    <row r="180" spans="1:14" x14ac:dyDescent="0.3">
      <c r="A180" t="s">
        <v>13430</v>
      </c>
      <c r="B180" s="1">
        <v>0.5116666666666666</v>
      </c>
      <c r="M180" t="s">
        <v>13430</v>
      </c>
      <c r="N180" s="22">
        <v>11996792</v>
      </c>
    </row>
    <row r="181" spans="1:14" x14ac:dyDescent="0.3">
      <c r="A181" t="s">
        <v>13431</v>
      </c>
      <c r="B181" s="1">
        <v>0.49</v>
      </c>
      <c r="M181" t="s">
        <v>13431</v>
      </c>
      <c r="N181" s="22">
        <v>1332000</v>
      </c>
    </row>
    <row r="182" spans="1:14" x14ac:dyDescent="0.3">
      <c r="A182" t="s">
        <v>13432</v>
      </c>
      <c r="B182" s="1">
        <v>0.505</v>
      </c>
      <c r="M182" t="s">
        <v>13432</v>
      </c>
      <c r="N182" s="22">
        <v>77818030</v>
      </c>
    </row>
    <row r="183" spans="1:14" x14ac:dyDescent="0.3">
      <c r="A183" t="s">
        <v>13433</v>
      </c>
      <c r="B183" s="1">
        <v>0.56999999999999995</v>
      </c>
      <c r="M183" t="s">
        <v>13433</v>
      </c>
      <c r="N183" s="22">
        <v>2578419</v>
      </c>
    </row>
    <row r="184" spans="1:14" x14ac:dyDescent="0.3">
      <c r="A184" t="s">
        <v>13434</v>
      </c>
      <c r="B184" s="1">
        <v>0.48</v>
      </c>
      <c r="M184" t="s">
        <v>13434</v>
      </c>
      <c r="N184" s="22">
        <v>2915250</v>
      </c>
    </row>
    <row r="185" spans="1:14" x14ac:dyDescent="0.3">
      <c r="A185" t="s">
        <v>13435</v>
      </c>
      <c r="B185" s="1">
        <v>0.47</v>
      </c>
      <c r="M185" t="s">
        <v>13435</v>
      </c>
      <c r="N185" s="22">
        <v>54909712</v>
      </c>
    </row>
    <row r="186" spans="1:14" x14ac:dyDescent="0.3">
      <c r="A186" t="s">
        <v>13436</v>
      </c>
      <c r="B186" s="1">
        <v>0.08</v>
      </c>
      <c r="M186" t="s">
        <v>13436</v>
      </c>
      <c r="N186" s="22">
        <v>1703160</v>
      </c>
    </row>
    <row r="187" spans="1:14" x14ac:dyDescent="0.3">
      <c r="A187" t="s">
        <v>13437</v>
      </c>
      <c r="B187" s="1">
        <v>0.39</v>
      </c>
      <c r="M187" t="s">
        <v>13437</v>
      </c>
      <c r="N187" s="22">
        <v>9077640</v>
      </c>
    </row>
    <row r="188" spans="1:14" x14ac:dyDescent="0.3">
      <c r="A188" t="s">
        <v>13438</v>
      </c>
      <c r="B188" s="1">
        <v>0.27</v>
      </c>
      <c r="M188" t="s">
        <v>13438</v>
      </c>
      <c r="N188" s="22">
        <v>6099860</v>
      </c>
    </row>
    <row r="189" spans="1:14" x14ac:dyDescent="0.3">
      <c r="A189" t="s">
        <v>13439</v>
      </c>
      <c r="B189" s="1">
        <v>0.73</v>
      </c>
      <c r="M189" t="s">
        <v>13439</v>
      </c>
      <c r="N189" s="22">
        <v>2732633</v>
      </c>
    </row>
    <row r="190" spans="1:14" x14ac:dyDescent="0.3">
      <c r="A190" t="s">
        <v>13440</v>
      </c>
      <c r="B190" s="1">
        <v>0.53333333333333333</v>
      </c>
      <c r="M190" t="s">
        <v>13440</v>
      </c>
      <c r="N190" s="22">
        <v>4625929</v>
      </c>
    </row>
    <row r="191" spans="1:14" x14ac:dyDescent="0.3">
      <c r="A191" t="s">
        <v>13441</v>
      </c>
      <c r="B191" s="1">
        <v>0.66</v>
      </c>
      <c r="M191" t="s">
        <v>13441</v>
      </c>
      <c r="N191" s="22">
        <v>2384807</v>
      </c>
    </row>
    <row r="192" spans="1:14" x14ac:dyDescent="0.3">
      <c r="A192" t="s">
        <v>13442</v>
      </c>
      <c r="B192" s="1">
        <v>0.42</v>
      </c>
      <c r="M192" t="s">
        <v>13442</v>
      </c>
      <c r="N192" s="22">
        <v>4472000</v>
      </c>
    </row>
    <row r="193" spans="1:14" x14ac:dyDescent="0.3">
      <c r="A193" t="s">
        <v>13443</v>
      </c>
      <c r="B193" s="1">
        <v>0.27</v>
      </c>
      <c r="M193" t="s">
        <v>13443</v>
      </c>
      <c r="N193" s="22">
        <v>1597500</v>
      </c>
    </row>
    <row r="194" spans="1:14" x14ac:dyDescent="0.3">
      <c r="A194" t="s">
        <v>13444</v>
      </c>
      <c r="B194" s="1">
        <v>0.44333333333333336</v>
      </c>
      <c r="M194" t="s">
        <v>13444</v>
      </c>
      <c r="N194" s="22">
        <v>13515363</v>
      </c>
    </row>
    <row r="195" spans="1:14" x14ac:dyDescent="0.3">
      <c r="A195" t="s">
        <v>13249</v>
      </c>
      <c r="B195" s="1">
        <v>0.36</v>
      </c>
      <c r="M195" t="s">
        <v>13249</v>
      </c>
      <c r="N195" s="22">
        <v>2780700</v>
      </c>
    </row>
    <row r="196" spans="1:14" x14ac:dyDescent="0.3">
      <c r="A196" t="s">
        <v>13445</v>
      </c>
      <c r="B196" s="1">
        <v>0.65</v>
      </c>
      <c r="M196" t="s">
        <v>13445</v>
      </c>
      <c r="N196" s="22">
        <v>816183</v>
      </c>
    </row>
    <row r="197" spans="1:14" x14ac:dyDescent="0.3">
      <c r="A197" t="s">
        <v>13446</v>
      </c>
      <c r="B197" s="1">
        <v>0.29500000000000004</v>
      </c>
      <c r="M197" t="s">
        <v>13446</v>
      </c>
      <c r="N197" s="22">
        <v>2649553</v>
      </c>
    </row>
    <row r="198" spans="1:14" x14ac:dyDescent="0.3">
      <c r="A198" t="s">
        <v>13447</v>
      </c>
      <c r="B198" s="1">
        <v>0.23</v>
      </c>
      <c r="M198" t="s">
        <v>13447</v>
      </c>
      <c r="N198" s="22">
        <v>2173500</v>
      </c>
    </row>
    <row r="199" spans="1:14" x14ac:dyDescent="0.3">
      <c r="A199" t="s">
        <v>13448</v>
      </c>
      <c r="B199" s="1">
        <v>0.9</v>
      </c>
      <c r="M199" t="s">
        <v>13448</v>
      </c>
      <c r="N199" s="22">
        <v>593406</v>
      </c>
    </row>
    <row r="200" spans="1:14" x14ac:dyDescent="0.3">
      <c r="A200" t="s">
        <v>13449</v>
      </c>
      <c r="B200" s="1">
        <v>0.54</v>
      </c>
      <c r="M200" t="s">
        <v>13449</v>
      </c>
      <c r="N200" s="22">
        <v>766410</v>
      </c>
    </row>
    <row r="201" spans="1:14" x14ac:dyDescent="0.3">
      <c r="A201" t="s">
        <v>13450</v>
      </c>
      <c r="B201" s="1">
        <v>0.55000000000000004</v>
      </c>
      <c r="M201" t="s">
        <v>13450</v>
      </c>
      <c r="N201" s="22">
        <v>721315</v>
      </c>
    </row>
    <row r="202" spans="1:14" x14ac:dyDescent="0.3">
      <c r="A202" t="s">
        <v>13451</v>
      </c>
      <c r="B202" s="1">
        <v>0.48</v>
      </c>
      <c r="M202" t="s">
        <v>13451</v>
      </c>
      <c r="N202" s="22">
        <v>6138330</v>
      </c>
    </row>
    <row r="203" spans="1:14" x14ac:dyDescent="0.3">
      <c r="A203" t="s">
        <v>13452</v>
      </c>
      <c r="B203" s="1">
        <v>0.51</v>
      </c>
      <c r="M203" t="s">
        <v>13452</v>
      </c>
      <c r="N203" s="22">
        <v>238522</v>
      </c>
    </row>
    <row r="204" spans="1:14" x14ac:dyDescent="0.3">
      <c r="A204" t="s">
        <v>13453</v>
      </c>
      <c r="B204" s="1">
        <v>0.33</v>
      </c>
      <c r="M204" t="s">
        <v>13453</v>
      </c>
      <c r="N204" s="22">
        <v>1163612</v>
      </c>
    </row>
    <row r="205" spans="1:14" x14ac:dyDescent="0.3">
      <c r="A205" t="s">
        <v>13454</v>
      </c>
      <c r="B205" s="1">
        <v>0</v>
      </c>
      <c r="M205" t="s">
        <v>13454</v>
      </c>
      <c r="N205" s="22">
        <v>38412</v>
      </c>
    </row>
    <row r="206" spans="1:14" x14ac:dyDescent="0.3">
      <c r="A206" t="s">
        <v>13455</v>
      </c>
      <c r="B206" s="1">
        <v>0.8</v>
      </c>
      <c r="M206" t="s">
        <v>13455</v>
      </c>
      <c r="N206" s="22">
        <v>361638</v>
      </c>
    </row>
    <row r="207" spans="1:14" x14ac:dyDescent="0.3">
      <c r="A207" t="s">
        <v>13456</v>
      </c>
      <c r="B207" s="1">
        <v>0.38</v>
      </c>
      <c r="M207" t="s">
        <v>13456</v>
      </c>
      <c r="N207" s="22">
        <v>19344470</v>
      </c>
    </row>
    <row r="208" spans="1:14" x14ac:dyDescent="0.3">
      <c r="A208" t="s">
        <v>13457</v>
      </c>
      <c r="B208" s="1">
        <v>0.9</v>
      </c>
      <c r="M208" t="s">
        <v>13457</v>
      </c>
      <c r="N208" s="22">
        <v>304695</v>
      </c>
    </row>
    <row r="209" spans="1:14" x14ac:dyDescent="0.3">
      <c r="A209" t="s">
        <v>13458</v>
      </c>
      <c r="B209" s="1">
        <v>0.43</v>
      </c>
      <c r="M209" t="s">
        <v>13458</v>
      </c>
      <c r="N209" s="22">
        <v>1127718</v>
      </c>
    </row>
    <row r="210" spans="1:14" x14ac:dyDescent="0.3">
      <c r="A210" t="s">
        <v>13459</v>
      </c>
      <c r="B210" s="1">
        <v>0</v>
      </c>
      <c r="M210" t="s">
        <v>13459</v>
      </c>
      <c r="N210" s="22">
        <v>1052576</v>
      </c>
    </row>
    <row r="211" spans="1:14" x14ac:dyDescent="0.3">
      <c r="A211" t="s">
        <v>13232</v>
      </c>
      <c r="B211" s="1">
        <v>0.4769146757679178</v>
      </c>
      <c r="M211" t="s">
        <v>13232</v>
      </c>
      <c r="N211" s="22">
        <v>121328707154.58</v>
      </c>
    </row>
  </sheetData>
  <pageMargins left="0.7" right="0.7" top="0.75" bottom="0.75" header="0.3" footer="0.3"/>
  <pageSetup orientation="portrait" r:id="rId8"/>
  <drawing r:id="rId9"/>
  <extLst>
    <ext xmlns:x14="http://schemas.microsoft.com/office/spreadsheetml/2009/9/main" uri="{A8765BA9-456A-4dab-B4F3-ACF838C121DE}">
      <x14:slicerList>
        <x14:slicer r:id="rId10"/>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045C21-00C0-423F-ADF9-4A5287A4251B}">
  <dimension ref="A1"/>
  <sheetViews>
    <sheetView showGridLines="0" tabSelected="1" zoomScale="94" zoomScaleNormal="160" workbookViewId="0">
      <selection activeCell="E36" sqref="E36"/>
    </sheetView>
  </sheetViews>
  <sheetFormatPr defaultRowHeight="15.6" x14ac:dyDescent="0.3"/>
  <cols>
    <col min="1" max="16384" width="8.796875" style="24"/>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B01FE-A7D2-46CC-9BA2-818311FE67C2}">
  <dimension ref="A1:M1466"/>
  <sheetViews>
    <sheetView topLeftCell="C1" zoomScale="77" workbookViewId="0">
      <pane ySplit="1" topLeftCell="A8" activePane="bottomLeft" state="frozen"/>
      <selection pane="bottomLeft" activeCell="K5" sqref="K5"/>
    </sheetView>
  </sheetViews>
  <sheetFormatPr defaultRowHeight="15.6" x14ac:dyDescent="0.3"/>
  <cols>
    <col min="1" max="1" width="13.59765625" bestFit="1" customWidth="1"/>
    <col min="2" max="2" width="115.09765625" bestFit="1" customWidth="1"/>
    <col min="3" max="3" width="115.09765625" customWidth="1"/>
    <col min="4" max="4" width="20" style="22" bestFit="1" customWidth="1"/>
    <col min="5" max="5" width="15.19921875" style="22" bestFit="1" customWidth="1"/>
    <col min="6" max="6" width="15.19921875" style="22" customWidth="1"/>
    <col min="7" max="7" width="23.69921875" style="19" bestFit="1" customWidth="1"/>
    <col min="9" max="9" width="15.796875" bestFit="1" customWidth="1"/>
    <col min="10" max="10" width="21" style="22" customWidth="1"/>
    <col min="11" max="11" width="21" customWidth="1"/>
    <col min="12" max="12" width="22.09765625" customWidth="1"/>
    <col min="13" max="13" width="20.3984375" bestFit="1" customWidth="1"/>
  </cols>
  <sheetData>
    <row r="1" spans="1:13" s="13" customFormat="1" ht="18" x14ac:dyDescent="0.35">
      <c r="A1" s="12" t="s">
        <v>13229</v>
      </c>
      <c r="B1" s="12" t="s">
        <v>3</v>
      </c>
      <c r="C1" s="12" t="s">
        <v>13234</v>
      </c>
      <c r="D1" s="20" t="s">
        <v>4</v>
      </c>
      <c r="E1" s="20" t="s">
        <v>5</v>
      </c>
      <c r="F1" s="20" t="s">
        <v>13248</v>
      </c>
      <c r="G1" s="17" t="s">
        <v>6</v>
      </c>
      <c r="H1" s="12" t="s">
        <v>7</v>
      </c>
      <c r="I1" s="12" t="s">
        <v>8</v>
      </c>
      <c r="J1" s="20" t="s">
        <v>13240</v>
      </c>
    </row>
    <row r="2" spans="1:13" x14ac:dyDescent="0.3">
      <c r="A2" s="15" t="s">
        <v>1024</v>
      </c>
      <c r="B2" s="7" t="s">
        <v>90</v>
      </c>
      <c r="C2" s="7" t="str">
        <f>_xlfn.TEXTAFTER(Table3[[#This Row],[category]],"|",-1)</f>
        <v>SmartTelevisions</v>
      </c>
      <c r="D2" s="21">
        <v>77990</v>
      </c>
      <c r="E2" s="21">
        <v>139900</v>
      </c>
      <c r="F2" s="21">
        <f>Table3[[#This Row],[actual_price]]-Table3[[#This Row],[discounted_price]]</f>
        <v>61910</v>
      </c>
      <c r="G2" s="23">
        <v>0.44</v>
      </c>
      <c r="H2" s="7">
        <v>4.7</v>
      </c>
      <c r="I2" s="8">
        <v>5935</v>
      </c>
      <c r="J2" s="21">
        <f>Table3[[#This Row],[actual_price]]*Table3[[#This Row],[rating_count]]</f>
        <v>830306500</v>
      </c>
    </row>
    <row r="3" spans="1:13" x14ac:dyDescent="0.3">
      <c r="A3" s="7" t="s">
        <v>1297</v>
      </c>
      <c r="B3" s="7" t="s">
        <v>90</v>
      </c>
      <c r="C3" s="7" t="str">
        <f>_xlfn.TEXTAFTER(Table3[[#This Row],[category]],"|",-1)</f>
        <v>SmartTelevisions</v>
      </c>
      <c r="D3" s="21">
        <v>61999</v>
      </c>
      <c r="E3" s="21">
        <v>69999</v>
      </c>
      <c r="F3" s="21">
        <f>Table3[[#This Row],[actual_price]]-Table3[[#This Row],[discounted_price]]</f>
        <v>8000</v>
      </c>
      <c r="G3" s="23">
        <v>0.11</v>
      </c>
      <c r="H3" s="7">
        <v>4.0999999999999996</v>
      </c>
      <c r="I3" s="8">
        <v>6753</v>
      </c>
      <c r="J3" s="21">
        <f>Table3[[#This Row],[actual_price]]*Table3[[#This Row],[rating_count]]</f>
        <v>472703247</v>
      </c>
      <c r="L3">
        <f>AVERAGE(Table3[rating_count])</f>
        <v>18271.588395904437</v>
      </c>
      <c r="M3" t="s">
        <v>13254</v>
      </c>
    </row>
    <row r="4" spans="1:13" x14ac:dyDescent="0.3">
      <c r="A4" s="7" t="s">
        <v>1046</v>
      </c>
      <c r="B4" s="7" t="s">
        <v>90</v>
      </c>
      <c r="C4" s="7" t="str">
        <f>_xlfn.TEXTAFTER(Table3[[#This Row],[category]],"|",-1)</f>
        <v>SmartTelevisions</v>
      </c>
      <c r="D4" s="21">
        <v>54990</v>
      </c>
      <c r="E4" s="21">
        <v>85000</v>
      </c>
      <c r="F4" s="21">
        <f>Table3[[#This Row],[actual_price]]-Table3[[#This Row],[discounted_price]]</f>
        <v>30010</v>
      </c>
      <c r="G4" s="23">
        <v>0.35</v>
      </c>
      <c r="H4" s="7">
        <v>4.3</v>
      </c>
      <c r="I4" s="8">
        <v>3587</v>
      </c>
      <c r="J4" s="21">
        <f>Table3[[#This Row],[actual_price]]*Table3[[#This Row],[rating_count]]</f>
        <v>304895000</v>
      </c>
      <c r="L4">
        <f>MAX(Table3[rating_count])</f>
        <v>426973</v>
      </c>
      <c r="M4" t="s">
        <v>13241</v>
      </c>
    </row>
    <row r="5" spans="1:13" x14ac:dyDescent="0.3">
      <c r="A5" s="7" t="s">
        <v>799</v>
      </c>
      <c r="B5" s="7" t="s">
        <v>90</v>
      </c>
      <c r="C5" s="7" t="str">
        <f>_xlfn.TEXTAFTER(Table3[[#This Row],[category]],"|",-1)</f>
        <v>SmartTelevisions</v>
      </c>
      <c r="D5" s="21">
        <v>47990</v>
      </c>
      <c r="E5" s="21">
        <v>70900</v>
      </c>
      <c r="F5" s="21">
        <f>Table3[[#This Row],[actual_price]]-Table3[[#This Row],[discounted_price]]</f>
        <v>22910</v>
      </c>
      <c r="G5" s="23">
        <v>0.32</v>
      </c>
      <c r="H5" s="7">
        <v>4.3</v>
      </c>
      <c r="I5" s="8">
        <v>7109</v>
      </c>
      <c r="J5" s="21">
        <f>Table3[[#This Row],[actual_price]]*Table3[[#This Row],[rating_count]]</f>
        <v>504028100</v>
      </c>
      <c r="L5">
        <f>COUNTIF(Table3[discount_percentage], "&gt;= 0.5")</f>
        <v>751</v>
      </c>
      <c r="M5" t="s">
        <v>13242</v>
      </c>
    </row>
    <row r="6" spans="1:13" x14ac:dyDescent="0.3">
      <c r="A6" s="7" t="s">
        <v>1141</v>
      </c>
      <c r="B6" s="7" t="s">
        <v>90</v>
      </c>
      <c r="C6" s="7" t="str">
        <f>_xlfn.TEXTAFTER(Table3[[#This Row],[category]],"|",-1)</f>
        <v>SmartTelevisions</v>
      </c>
      <c r="D6" s="21">
        <v>47990</v>
      </c>
      <c r="E6" s="21">
        <v>79990</v>
      </c>
      <c r="F6" s="21">
        <f>Table3[[#This Row],[actual_price]]-Table3[[#This Row],[discounted_price]]</f>
        <v>32000</v>
      </c>
      <c r="G6" s="23">
        <v>0.4</v>
      </c>
      <c r="H6" s="7">
        <v>4.3</v>
      </c>
      <c r="I6" s="8">
        <v>1376</v>
      </c>
      <c r="J6" s="21">
        <f>Table3[[#This Row],[actual_price]]*Table3[[#This Row],[rating_count]]</f>
        <v>110066240</v>
      </c>
      <c r="L6">
        <v>1445</v>
      </c>
      <c r="M6" t="s">
        <v>13243</v>
      </c>
    </row>
    <row r="7" spans="1:13" x14ac:dyDescent="0.3">
      <c r="A7" s="7" t="s">
        <v>1319</v>
      </c>
      <c r="B7" s="7" t="s">
        <v>90</v>
      </c>
      <c r="C7" s="7" t="str">
        <f>_xlfn.TEXTAFTER(Table3[[#This Row],[category]],"|",-1)</f>
        <v>SmartTelevisions</v>
      </c>
      <c r="D7" s="21">
        <v>46999</v>
      </c>
      <c r="E7" s="21">
        <v>69999</v>
      </c>
      <c r="F7" s="21">
        <f>Table3[[#This Row],[actual_price]]-Table3[[#This Row],[discounted_price]]</f>
        <v>23000</v>
      </c>
      <c r="G7" s="23">
        <v>0.33</v>
      </c>
      <c r="H7" s="7">
        <v>4.3</v>
      </c>
      <c r="I7" s="8">
        <v>21252</v>
      </c>
      <c r="J7" s="21">
        <f>Table3[[#This Row],[actual_price]]*Table3[[#This Row],[rating_count]]</f>
        <v>1487618748</v>
      </c>
      <c r="L7">
        <f>COUNT(H2:H1459)</f>
        <v>1457</v>
      </c>
      <c r="M7" t="s">
        <v>13244</v>
      </c>
    </row>
    <row r="8" spans="1:13" x14ac:dyDescent="0.3">
      <c r="A8" s="7" t="s">
        <v>1117</v>
      </c>
      <c r="B8" s="7" t="s">
        <v>90</v>
      </c>
      <c r="C8" s="7" t="str">
        <f>_xlfn.TEXTAFTER(Table3[[#This Row],[category]],"|",-1)</f>
        <v>SmartTelevisions</v>
      </c>
      <c r="D8" s="21">
        <v>45999</v>
      </c>
      <c r="E8" s="21">
        <v>69900</v>
      </c>
      <c r="F8" s="21">
        <f>Table3[[#This Row],[actual_price]]-Table3[[#This Row],[discounted_price]]</f>
        <v>23901</v>
      </c>
      <c r="G8" s="23">
        <v>0.34</v>
      </c>
      <c r="H8" s="7">
        <v>4.3</v>
      </c>
      <c r="I8" s="8">
        <v>7109</v>
      </c>
      <c r="J8" s="21">
        <f>Table3[[#This Row],[actual_price]]*Table3[[#This Row],[rating_count]]</f>
        <v>496919100</v>
      </c>
      <c r="L8">
        <v>6</v>
      </c>
      <c r="M8" t="s">
        <v>13245</v>
      </c>
    </row>
    <row r="9" spans="1:13" x14ac:dyDescent="0.3">
      <c r="A9" s="7" t="s">
        <v>1917</v>
      </c>
      <c r="B9" s="7" t="s">
        <v>1347</v>
      </c>
      <c r="C9" s="7" t="str">
        <f>_xlfn.TEXTAFTER(Table3[[#This Row],[category]],"|",-1)</f>
        <v>Smartphones</v>
      </c>
      <c r="D9" s="21">
        <v>44999</v>
      </c>
      <c r="E9" s="21">
        <v>49999</v>
      </c>
      <c r="F9" s="21">
        <f>Table3[[#This Row],[actual_price]]-Table3[[#This Row],[discounted_price]]</f>
        <v>5000</v>
      </c>
      <c r="G9" s="23">
        <v>0.1</v>
      </c>
      <c r="H9" s="7">
        <v>4.3</v>
      </c>
      <c r="I9" s="8">
        <v>3075</v>
      </c>
      <c r="J9" s="21">
        <f>Table3[[#This Row],[actual_price]]*Table3[[#This Row],[rating_count]]</f>
        <v>153746925</v>
      </c>
      <c r="L9">
        <f>COUNTIF(I2:I1459,"&lt;1000")</f>
        <v>320</v>
      </c>
      <c r="M9" t="s">
        <v>13246</v>
      </c>
    </row>
    <row r="10" spans="1:13" x14ac:dyDescent="0.3">
      <c r="A10" s="7" t="s">
        <v>898</v>
      </c>
      <c r="B10" s="7" t="s">
        <v>90</v>
      </c>
      <c r="C10" s="7" t="str">
        <f>_xlfn.TEXTAFTER(Table3[[#This Row],[category]],"|",-1)</f>
        <v>SmartTelevisions</v>
      </c>
      <c r="D10" s="21">
        <v>42999</v>
      </c>
      <c r="E10" s="21">
        <v>59999</v>
      </c>
      <c r="F10" s="21">
        <f>Table3[[#This Row],[actual_price]]-Table3[[#This Row],[discounted_price]]</f>
        <v>17000</v>
      </c>
      <c r="G10" s="23">
        <v>0.28000000000000003</v>
      </c>
      <c r="H10" s="7">
        <v>4.0999999999999996</v>
      </c>
      <c r="I10" s="8">
        <v>6753</v>
      </c>
      <c r="J10" s="21">
        <f>Table3[[#This Row],[actual_price]]*Table3[[#This Row],[rating_count]]</f>
        <v>405173247</v>
      </c>
      <c r="L10">
        <f>COUNTIF(E2:E1459, "&lt;200")</f>
        <v>37</v>
      </c>
      <c r="M10" t="s">
        <v>13247</v>
      </c>
    </row>
    <row r="11" spans="1:13" x14ac:dyDescent="0.3">
      <c r="A11" s="7" t="s">
        <v>5015</v>
      </c>
      <c r="B11" s="7" t="s">
        <v>5017</v>
      </c>
      <c r="C11" s="7" t="str">
        <f>_xlfn.TEXTAFTER(Table3[[#This Row],[category]],"|",-1)</f>
        <v>Split-SystemAirConditioners</v>
      </c>
      <c r="D11" s="21">
        <v>42990</v>
      </c>
      <c r="E11" s="21">
        <v>75990</v>
      </c>
      <c r="F11" s="21">
        <f>Table3[[#This Row],[actual_price]]-Table3[[#This Row],[discounted_price]]</f>
        <v>33000</v>
      </c>
      <c r="G11" s="23">
        <v>0.43</v>
      </c>
      <c r="H11" s="7">
        <v>4.3</v>
      </c>
      <c r="I11" s="8">
        <v>3231</v>
      </c>
      <c r="J11" s="21">
        <f>Table3[[#This Row],[actual_price]]*Table3[[#This Row],[rating_count]]</f>
        <v>245523690</v>
      </c>
      <c r="L11">
        <f>COUNTIF(E2:E1459,"&gt;199,=500")</f>
        <v>0</v>
      </c>
    </row>
    <row r="12" spans="1:13" x14ac:dyDescent="0.3">
      <c r="A12" s="7" t="s">
        <v>476</v>
      </c>
      <c r="B12" s="7" t="s">
        <v>90</v>
      </c>
      <c r="C12" s="7" t="str">
        <f>_xlfn.TEXTAFTER(Table3[[#This Row],[category]],"|",-1)</f>
        <v>SmartTelevisions</v>
      </c>
      <c r="D12" s="21">
        <v>37999</v>
      </c>
      <c r="E12" s="21">
        <v>65000</v>
      </c>
      <c r="F12" s="21">
        <f>Table3[[#This Row],[actual_price]]-Table3[[#This Row],[discounted_price]]</f>
        <v>27001</v>
      </c>
      <c r="G12" s="23">
        <v>0.42</v>
      </c>
      <c r="H12" s="7">
        <v>4.3</v>
      </c>
      <c r="I12" s="8">
        <v>3587</v>
      </c>
      <c r="J12" s="21">
        <f>Table3[[#This Row],[actual_price]]*Table3[[#This Row],[rating_count]]</f>
        <v>233155000</v>
      </c>
    </row>
    <row r="13" spans="1:13" x14ac:dyDescent="0.3">
      <c r="A13" s="7" t="s">
        <v>2036</v>
      </c>
      <c r="B13" s="7" t="s">
        <v>1347</v>
      </c>
      <c r="C13" s="7" t="str">
        <f>_xlfn.TEXTAFTER(Table3[[#This Row],[category]],"|",-1)</f>
        <v>Smartphones</v>
      </c>
      <c r="D13" s="21">
        <v>37990</v>
      </c>
      <c r="E13" s="21">
        <v>74999</v>
      </c>
      <c r="F13" s="21">
        <f>Table3[[#This Row],[actual_price]]-Table3[[#This Row],[discounted_price]]</f>
        <v>37009</v>
      </c>
      <c r="G13" s="23">
        <v>0.49</v>
      </c>
      <c r="H13" s="7">
        <v>4.2</v>
      </c>
      <c r="I13" s="8">
        <v>27790</v>
      </c>
      <c r="J13" s="21">
        <f>Table3[[#This Row],[actual_price]]*Table3[[#This Row],[rating_count]]</f>
        <v>2084222210</v>
      </c>
    </row>
    <row r="14" spans="1:13" x14ac:dyDescent="0.3">
      <c r="A14" s="7" t="s">
        <v>3606</v>
      </c>
      <c r="B14" s="7" t="s">
        <v>3608</v>
      </c>
      <c r="C14" s="7" t="str">
        <f>_xlfn.TEXTAFTER(Table3[[#This Row],[category]],"|",-1)</f>
        <v>TraditionalLaptops</v>
      </c>
      <c r="D14" s="21">
        <v>37247</v>
      </c>
      <c r="E14" s="21">
        <v>59890</v>
      </c>
      <c r="F14" s="21">
        <f>Table3[[#This Row],[actual_price]]-Table3[[#This Row],[discounted_price]]</f>
        <v>22643</v>
      </c>
      <c r="G14" s="23">
        <v>0.38</v>
      </c>
      <c r="H14" s="7">
        <v>4</v>
      </c>
      <c r="I14" s="7">
        <v>323</v>
      </c>
      <c r="J14" s="21">
        <f>Table3[[#This Row],[actual_price]]*Table3[[#This Row],[rating_count]]</f>
        <v>19344470</v>
      </c>
    </row>
    <row r="15" spans="1:13" x14ac:dyDescent="0.3">
      <c r="A15" s="7" t="s">
        <v>1097</v>
      </c>
      <c r="B15" s="7" t="s">
        <v>90</v>
      </c>
      <c r="C15" s="7" t="str">
        <f>_xlfn.TEXTAFTER(Table3[[#This Row],[category]],"|",-1)</f>
        <v>SmartTelevisions</v>
      </c>
      <c r="D15" s="21">
        <v>35999</v>
      </c>
      <c r="E15" s="21">
        <v>49990</v>
      </c>
      <c r="F15" s="21">
        <f>Table3[[#This Row],[actual_price]]-Table3[[#This Row],[discounted_price]]</f>
        <v>13991</v>
      </c>
      <c r="G15" s="23">
        <v>0.28000000000000003</v>
      </c>
      <c r="H15" s="7">
        <v>4.3</v>
      </c>
      <c r="I15" s="8">
        <v>1611</v>
      </c>
      <c r="J15" s="21">
        <f>Table3[[#This Row],[actual_price]]*Table3[[#This Row],[rating_count]]</f>
        <v>80533890</v>
      </c>
    </row>
    <row r="16" spans="1:13" x14ac:dyDescent="0.3">
      <c r="A16" s="7" t="s">
        <v>1573</v>
      </c>
      <c r="B16" s="7" t="s">
        <v>1347</v>
      </c>
      <c r="C16" s="7" t="str">
        <f>_xlfn.TEXTAFTER(Table3[[#This Row],[category]],"|",-1)</f>
        <v>Smartphones</v>
      </c>
      <c r="D16" s="21">
        <v>34999</v>
      </c>
      <c r="E16" s="21">
        <v>38999</v>
      </c>
      <c r="F16" s="21">
        <f>Table3[[#This Row],[actual_price]]-Table3[[#This Row],[discounted_price]]</f>
        <v>4000</v>
      </c>
      <c r="G16" s="23">
        <v>0.1</v>
      </c>
      <c r="H16" s="7">
        <v>4.2</v>
      </c>
      <c r="I16" s="8">
        <v>11029</v>
      </c>
      <c r="J16" s="21">
        <f>Table3[[#This Row],[actual_price]]*Table3[[#This Row],[rating_count]]</f>
        <v>430119971</v>
      </c>
    </row>
    <row r="17" spans="1:10" x14ac:dyDescent="0.3">
      <c r="A17" s="7" t="s">
        <v>1559</v>
      </c>
      <c r="B17" s="7" t="s">
        <v>1347</v>
      </c>
      <c r="C17" s="7" t="str">
        <f>_xlfn.TEXTAFTER(Table3[[#This Row],[category]],"|",-1)</f>
        <v>Smartphones</v>
      </c>
      <c r="D17" s="21">
        <v>33999</v>
      </c>
      <c r="E17" s="21">
        <v>33999</v>
      </c>
      <c r="F17" s="21">
        <f>Table3[[#This Row],[actual_price]]-Table3[[#This Row],[discounted_price]]</f>
        <v>0</v>
      </c>
      <c r="G17" s="23">
        <v>0</v>
      </c>
      <c r="H17" s="7">
        <v>4.3</v>
      </c>
      <c r="I17" s="8">
        <v>17415</v>
      </c>
      <c r="J17" s="21">
        <f>Table3[[#This Row],[actual_price]]*Table3[[#This Row],[rating_count]]</f>
        <v>592092585</v>
      </c>
    </row>
    <row r="18" spans="1:10" x14ac:dyDescent="0.3">
      <c r="A18" s="7" t="s">
        <v>539</v>
      </c>
      <c r="B18" s="7" t="s">
        <v>90</v>
      </c>
      <c r="C18" s="7" t="str">
        <f>_xlfn.TEXTAFTER(Table3[[#This Row],[category]],"|",-1)</f>
        <v>SmartTelevisions</v>
      </c>
      <c r="D18" s="21">
        <v>32999</v>
      </c>
      <c r="E18" s="21">
        <v>44999</v>
      </c>
      <c r="F18" s="21">
        <f>Table3[[#This Row],[actual_price]]-Table3[[#This Row],[discounted_price]]</f>
        <v>12000</v>
      </c>
      <c r="G18" s="23">
        <v>0.27</v>
      </c>
      <c r="H18" s="7">
        <v>4.2</v>
      </c>
      <c r="I18" s="8">
        <v>45238</v>
      </c>
      <c r="J18" s="21">
        <f>Table3[[#This Row],[actual_price]]*Table3[[#This Row],[rating_count]]</f>
        <v>2035664762</v>
      </c>
    </row>
    <row r="19" spans="1:10" x14ac:dyDescent="0.3">
      <c r="A19" s="7" t="s">
        <v>189</v>
      </c>
      <c r="B19" s="7" t="s">
        <v>90</v>
      </c>
      <c r="C19" s="7" t="str">
        <f>_xlfn.TEXTAFTER(Table3[[#This Row],[category]],"|",-1)</f>
        <v>SmartTelevisions</v>
      </c>
      <c r="D19" s="21">
        <v>32999</v>
      </c>
      <c r="E19" s="21">
        <v>45999</v>
      </c>
      <c r="F19" s="21">
        <f>Table3[[#This Row],[actual_price]]-Table3[[#This Row],[discounted_price]]</f>
        <v>13000</v>
      </c>
      <c r="G19" s="23">
        <v>0.28000000000000003</v>
      </c>
      <c r="H19" s="7">
        <v>4.2</v>
      </c>
      <c r="I19" s="8">
        <v>7298</v>
      </c>
      <c r="J19" s="21">
        <f>Table3[[#This Row],[actual_price]]*Table3[[#This Row],[rating_count]]</f>
        <v>335700702</v>
      </c>
    </row>
    <row r="20" spans="1:10" x14ac:dyDescent="0.3">
      <c r="A20" s="7" t="s">
        <v>721</v>
      </c>
      <c r="B20" s="7" t="s">
        <v>90</v>
      </c>
      <c r="C20" s="7" t="str">
        <f>_xlfn.TEXTAFTER(Table3[[#This Row],[category]],"|",-1)</f>
        <v>SmartTelevisions</v>
      </c>
      <c r="D20" s="21">
        <v>32999</v>
      </c>
      <c r="E20" s="21">
        <v>47990</v>
      </c>
      <c r="F20" s="21">
        <f>Table3[[#This Row],[actual_price]]-Table3[[#This Row],[discounted_price]]</f>
        <v>14991</v>
      </c>
      <c r="G20" s="23">
        <v>0.31</v>
      </c>
      <c r="H20" s="7">
        <v>4.3</v>
      </c>
      <c r="I20" s="8">
        <v>4703</v>
      </c>
      <c r="J20" s="21">
        <f>Table3[[#This Row],[actual_price]]*Table3[[#This Row],[rating_count]]</f>
        <v>225696970</v>
      </c>
    </row>
    <row r="21" spans="1:10" hidden="1" x14ac:dyDescent="0.3">
      <c r="A21" s="7" t="s">
        <v>2108</v>
      </c>
      <c r="B21" s="7" t="s">
        <v>1380</v>
      </c>
      <c r="C21" s="7" t="str">
        <f>_xlfn.TEXTAFTER(Table3[[#This Row],[category]],"|",-1)</f>
        <v>In-Ear</v>
      </c>
      <c r="D21" s="8">
        <v>1299</v>
      </c>
      <c r="E21" s="8">
        <v>2990</v>
      </c>
      <c r="F21" s="8">
        <f>Table3[[#This Row],[actual_price]]-Table3[[#This Row],[discounted_price]]</f>
        <v>1691</v>
      </c>
      <c r="G21" s="18">
        <v>0.56999999999999995</v>
      </c>
      <c r="H21" s="7">
        <v>3.8</v>
      </c>
      <c r="I21" s="8">
        <v>180998</v>
      </c>
      <c r="J21" s="8">
        <f>Table3[[#This Row],[actual_price]]*Table3[[#This Row],[rating_count]]</f>
        <v>541184020</v>
      </c>
    </row>
    <row r="22" spans="1:10" x14ac:dyDescent="0.3">
      <c r="A22" s="7" t="s">
        <v>282</v>
      </c>
      <c r="B22" s="7" t="s">
        <v>90</v>
      </c>
      <c r="C22" s="7" t="str">
        <f>_xlfn.TEXTAFTER(Table3[[#This Row],[category]],"|",-1)</f>
        <v>SmartTelevisions</v>
      </c>
      <c r="D22" s="21">
        <v>32990</v>
      </c>
      <c r="E22" s="21">
        <v>47900</v>
      </c>
      <c r="F22" s="21">
        <f>Table3[[#This Row],[actual_price]]-Table3[[#This Row],[discounted_price]]</f>
        <v>14910</v>
      </c>
      <c r="G22" s="23">
        <v>0.31</v>
      </c>
      <c r="H22" s="7">
        <v>4.3</v>
      </c>
      <c r="I22" s="8">
        <v>7109</v>
      </c>
      <c r="J22" s="21">
        <f>Table3[[#This Row],[actual_price]]*Table3[[#This Row],[rating_count]]</f>
        <v>340521100</v>
      </c>
    </row>
    <row r="23" spans="1:10" x14ac:dyDescent="0.3">
      <c r="A23" s="7" t="s">
        <v>1171</v>
      </c>
      <c r="B23" s="7" t="s">
        <v>90</v>
      </c>
      <c r="C23" s="7" t="str">
        <f>_xlfn.TEXTAFTER(Table3[[#This Row],[category]],"|",-1)</f>
        <v>SmartTelevisions</v>
      </c>
      <c r="D23" s="21">
        <v>32990</v>
      </c>
      <c r="E23" s="21">
        <v>54990</v>
      </c>
      <c r="F23" s="21">
        <f>Table3[[#This Row],[actual_price]]-Table3[[#This Row],[discounted_price]]</f>
        <v>22000</v>
      </c>
      <c r="G23" s="23">
        <v>0.4</v>
      </c>
      <c r="H23" s="7">
        <v>4.0999999999999996</v>
      </c>
      <c r="I23" s="8">
        <v>1555</v>
      </c>
      <c r="J23" s="21">
        <f>Table3[[#This Row],[actual_price]]*Table3[[#This Row],[rating_count]]</f>
        <v>85509450</v>
      </c>
    </row>
    <row r="24" spans="1:10" x14ac:dyDescent="0.3">
      <c r="A24" s="7" t="s">
        <v>967</v>
      </c>
      <c r="B24" s="7" t="s">
        <v>90</v>
      </c>
      <c r="C24" s="7" t="str">
        <f>_xlfn.TEXTAFTER(Table3[[#This Row],[category]],"|",-1)</f>
        <v>SmartTelevisions</v>
      </c>
      <c r="D24" s="21">
        <v>32990</v>
      </c>
      <c r="E24" s="21">
        <v>56790</v>
      </c>
      <c r="F24" s="21">
        <f>Table3[[#This Row],[actual_price]]-Table3[[#This Row],[discounted_price]]</f>
        <v>23800</v>
      </c>
      <c r="G24" s="23">
        <v>0.42</v>
      </c>
      <c r="H24" s="7">
        <v>4.3</v>
      </c>
      <c r="I24" s="7">
        <v>567</v>
      </c>
      <c r="J24" s="21">
        <f>Table3[[#This Row],[actual_price]]*Table3[[#This Row],[rating_count]]</f>
        <v>32199930</v>
      </c>
    </row>
    <row r="25" spans="1:10" x14ac:dyDescent="0.3">
      <c r="A25" s="7" t="s">
        <v>963</v>
      </c>
      <c r="B25" s="7" t="s">
        <v>90</v>
      </c>
      <c r="C25" s="7" t="str">
        <f>_xlfn.TEXTAFTER(Table3[[#This Row],[category]],"|",-1)</f>
        <v>SmartTelevisions</v>
      </c>
      <c r="D25" s="21">
        <v>31999</v>
      </c>
      <c r="E25" s="21">
        <v>49999</v>
      </c>
      <c r="F25" s="21">
        <f>Table3[[#This Row],[actual_price]]-Table3[[#This Row],[discounted_price]]</f>
        <v>18000</v>
      </c>
      <c r="G25" s="23">
        <v>0.36</v>
      </c>
      <c r="H25" s="7">
        <v>4.3</v>
      </c>
      <c r="I25" s="8">
        <v>21252</v>
      </c>
      <c r="J25" s="21">
        <f>Table3[[#This Row],[actual_price]]*Table3[[#This Row],[rating_count]]</f>
        <v>1062578748</v>
      </c>
    </row>
    <row r="26" spans="1:10" x14ac:dyDescent="0.3">
      <c r="A26" s="7" t="s">
        <v>392</v>
      </c>
      <c r="B26" s="7" t="s">
        <v>90</v>
      </c>
      <c r="C26" s="7" t="str">
        <f>_xlfn.TEXTAFTER(Table3[[#This Row],[category]],"|",-1)</f>
        <v>SmartTelevisions</v>
      </c>
      <c r="D26" s="21">
        <v>30990</v>
      </c>
      <c r="E26" s="21">
        <v>52900</v>
      </c>
      <c r="F26" s="21">
        <f>Table3[[#This Row],[actual_price]]-Table3[[#This Row],[discounted_price]]</f>
        <v>21910</v>
      </c>
      <c r="G26" s="23">
        <v>0.41</v>
      </c>
      <c r="H26" s="7">
        <v>4.3</v>
      </c>
      <c r="I26" s="8">
        <v>7109</v>
      </c>
      <c r="J26" s="21">
        <f>Table3[[#This Row],[actual_price]]*Table3[[#This Row],[rating_count]]</f>
        <v>376066100</v>
      </c>
    </row>
    <row r="27" spans="1:10" x14ac:dyDescent="0.3">
      <c r="A27" s="7" t="s">
        <v>582</v>
      </c>
      <c r="B27" s="7" t="s">
        <v>90</v>
      </c>
      <c r="C27" s="7" t="str">
        <f>_xlfn.TEXTAFTER(Table3[[#This Row],[category]],"|",-1)</f>
        <v>SmartTelevisions</v>
      </c>
      <c r="D27" s="21">
        <v>30990</v>
      </c>
      <c r="E27" s="21">
        <v>49990</v>
      </c>
      <c r="F27" s="21">
        <f>Table3[[#This Row],[actual_price]]-Table3[[#This Row],[discounted_price]]</f>
        <v>19000</v>
      </c>
      <c r="G27" s="23">
        <v>0.38</v>
      </c>
      <c r="H27" s="7">
        <v>4.3</v>
      </c>
      <c r="I27" s="8">
        <v>1376</v>
      </c>
      <c r="J27" s="21">
        <f>Table3[[#This Row],[actual_price]]*Table3[[#This Row],[rating_count]]</f>
        <v>68786240</v>
      </c>
    </row>
    <row r="28" spans="1:10" x14ac:dyDescent="0.3">
      <c r="A28" s="7" t="s">
        <v>388</v>
      </c>
      <c r="B28" s="7" t="s">
        <v>90</v>
      </c>
      <c r="C28" s="7" t="str">
        <f>_xlfn.TEXTAFTER(Table3[[#This Row],[category]],"|",-1)</f>
        <v>SmartTelevisions</v>
      </c>
      <c r="D28" s="21">
        <v>29999</v>
      </c>
      <c r="E28" s="21">
        <v>39999</v>
      </c>
      <c r="F28" s="21">
        <f>Table3[[#This Row],[actual_price]]-Table3[[#This Row],[discounted_price]]</f>
        <v>10000</v>
      </c>
      <c r="G28" s="23">
        <v>0.25</v>
      </c>
      <c r="H28" s="7">
        <v>4.2</v>
      </c>
      <c r="I28" s="8">
        <v>7298</v>
      </c>
      <c r="J28" s="21">
        <f>Table3[[#This Row],[actual_price]]*Table3[[#This Row],[rating_count]]</f>
        <v>291912702</v>
      </c>
    </row>
    <row r="29" spans="1:10" x14ac:dyDescent="0.3">
      <c r="A29" s="7" t="s">
        <v>1183</v>
      </c>
      <c r="B29" s="7" t="s">
        <v>90</v>
      </c>
      <c r="C29" s="7" t="str">
        <f>_xlfn.TEXTAFTER(Table3[[#This Row],[category]],"|",-1)</f>
        <v>SmartTelevisions</v>
      </c>
      <c r="D29" s="21">
        <v>29999</v>
      </c>
      <c r="E29" s="21">
        <v>50999</v>
      </c>
      <c r="F29" s="21">
        <f>Table3[[#This Row],[actual_price]]-Table3[[#This Row],[discounted_price]]</f>
        <v>21000</v>
      </c>
      <c r="G29" s="23">
        <v>0.41</v>
      </c>
      <c r="H29" s="7">
        <v>4.4000000000000004</v>
      </c>
      <c r="I29" s="8">
        <v>1712</v>
      </c>
      <c r="J29" s="21">
        <f>Table3[[#This Row],[actual_price]]*Table3[[#This Row],[rating_count]]</f>
        <v>87310288</v>
      </c>
    </row>
    <row r="30" spans="1:10" x14ac:dyDescent="0.3">
      <c r="A30" s="7" t="s">
        <v>1957</v>
      </c>
      <c r="B30" s="7" t="s">
        <v>1347</v>
      </c>
      <c r="C30" s="7" t="str">
        <f>_xlfn.TEXTAFTER(Table3[[#This Row],[category]],"|",-1)</f>
        <v>Smartphones</v>
      </c>
      <c r="D30" s="21">
        <v>29990</v>
      </c>
      <c r="E30" s="21">
        <v>39990</v>
      </c>
      <c r="F30" s="21">
        <f>Table3[[#This Row],[actual_price]]-Table3[[#This Row],[discounted_price]]</f>
        <v>10000</v>
      </c>
      <c r="G30" s="23">
        <v>0.25</v>
      </c>
      <c r="H30" s="7">
        <v>4.3</v>
      </c>
      <c r="I30" s="8">
        <v>8399</v>
      </c>
      <c r="J30" s="21">
        <f>Table3[[#This Row],[actual_price]]*Table3[[#This Row],[rating_count]]</f>
        <v>335876010</v>
      </c>
    </row>
    <row r="31" spans="1:10" x14ac:dyDescent="0.3">
      <c r="A31" s="7" t="s">
        <v>640</v>
      </c>
      <c r="B31" s="7" t="s">
        <v>90</v>
      </c>
      <c r="C31" s="7" t="str">
        <f>_xlfn.TEXTAFTER(Table3[[#This Row],[category]],"|",-1)</f>
        <v>SmartTelevisions</v>
      </c>
      <c r="D31" s="21">
        <v>29990</v>
      </c>
      <c r="E31" s="21">
        <v>65000</v>
      </c>
      <c r="F31" s="21">
        <f>Table3[[#This Row],[actual_price]]-Table3[[#This Row],[discounted_price]]</f>
        <v>35010</v>
      </c>
      <c r="G31" s="23">
        <v>0.54</v>
      </c>
      <c r="H31" s="7">
        <v>4.0999999999999996</v>
      </c>
      <c r="I31" s="7">
        <v>211</v>
      </c>
      <c r="J31" s="21">
        <f>Table3[[#This Row],[actual_price]]*Table3[[#This Row],[rating_count]]</f>
        <v>13715000</v>
      </c>
    </row>
    <row r="32" spans="1:10" x14ac:dyDescent="0.3">
      <c r="A32" s="7" t="s">
        <v>1517</v>
      </c>
      <c r="B32" s="7" t="s">
        <v>1347</v>
      </c>
      <c r="C32" s="7" t="str">
        <f>_xlfn.TEXTAFTER(Table3[[#This Row],[category]],"|",-1)</f>
        <v>Smartphones</v>
      </c>
      <c r="D32" s="21">
        <v>28999</v>
      </c>
      <c r="E32" s="21">
        <v>34999</v>
      </c>
      <c r="F32" s="21">
        <f>Table3[[#This Row],[actual_price]]-Table3[[#This Row],[discounted_price]]</f>
        <v>6000</v>
      </c>
      <c r="G32" s="23">
        <v>0.17</v>
      </c>
      <c r="H32" s="7">
        <v>4.4000000000000004</v>
      </c>
      <c r="I32" s="8">
        <v>20311</v>
      </c>
      <c r="J32" s="21">
        <f>Table3[[#This Row],[actual_price]]*Table3[[#This Row],[rating_count]]</f>
        <v>710864689</v>
      </c>
    </row>
    <row r="33" spans="1:12" x14ac:dyDescent="0.3">
      <c r="A33" s="7" t="s">
        <v>1350</v>
      </c>
      <c r="B33" s="7" t="s">
        <v>1347</v>
      </c>
      <c r="C33" s="7" t="str">
        <f>_xlfn.TEXTAFTER(Table3[[#This Row],[category]],"|",-1)</f>
        <v>Smartphones</v>
      </c>
      <c r="D33" s="21">
        <v>28999</v>
      </c>
      <c r="E33" s="21">
        <v>28999</v>
      </c>
      <c r="F33" s="21">
        <f>Table3[[#This Row],[actual_price]]-Table3[[#This Row],[discounted_price]]</f>
        <v>0</v>
      </c>
      <c r="G33" s="23">
        <v>0</v>
      </c>
      <c r="H33" s="7">
        <v>4.3</v>
      </c>
      <c r="I33" s="8">
        <v>17415</v>
      </c>
      <c r="J33" s="21">
        <f>Table3[[#This Row],[actual_price]]*Table3[[#This Row],[rating_count]]</f>
        <v>505017585</v>
      </c>
    </row>
    <row r="34" spans="1:12" x14ac:dyDescent="0.3">
      <c r="A34" s="7" t="s">
        <v>1354</v>
      </c>
      <c r="B34" s="7" t="s">
        <v>1347</v>
      </c>
      <c r="C34" s="7" t="str">
        <f>_xlfn.TEXTAFTER(Table3[[#This Row],[category]],"|",-1)</f>
        <v>Smartphones</v>
      </c>
      <c r="D34" s="21">
        <v>28999</v>
      </c>
      <c r="E34" s="21">
        <v>28999</v>
      </c>
      <c r="F34" s="21">
        <f>Table3[[#This Row],[actual_price]]-Table3[[#This Row],[discounted_price]]</f>
        <v>0</v>
      </c>
      <c r="G34" s="23">
        <v>0</v>
      </c>
      <c r="H34" s="7">
        <v>4.3</v>
      </c>
      <c r="I34" s="8">
        <v>17415</v>
      </c>
      <c r="J34" s="21">
        <f>Table3[[#This Row],[actual_price]]*Table3[[#This Row],[rating_count]]</f>
        <v>505017585</v>
      </c>
    </row>
    <row r="35" spans="1:12" x14ac:dyDescent="0.3">
      <c r="A35" s="7" t="s">
        <v>390</v>
      </c>
      <c r="B35" s="7" t="s">
        <v>90</v>
      </c>
      <c r="C35" s="7" t="str">
        <f>_xlfn.TEXTAFTER(Table3[[#This Row],[category]],"|",-1)</f>
        <v>SmartTelevisions</v>
      </c>
      <c r="D35" s="21">
        <v>27999</v>
      </c>
      <c r="E35" s="21">
        <v>40990</v>
      </c>
      <c r="F35" s="21">
        <f>Table3[[#This Row],[actual_price]]-Table3[[#This Row],[discounted_price]]</f>
        <v>12991</v>
      </c>
      <c r="G35" s="23">
        <v>0.32</v>
      </c>
      <c r="H35" s="7">
        <v>4.3</v>
      </c>
      <c r="I35" s="8">
        <v>4703</v>
      </c>
      <c r="J35" s="21">
        <f>Table3[[#This Row],[actual_price]]*Table3[[#This Row],[rating_count]]</f>
        <v>192775970</v>
      </c>
    </row>
    <row r="36" spans="1:12" hidden="1" x14ac:dyDescent="0.3">
      <c r="A36" s="7" t="s">
        <v>2088</v>
      </c>
      <c r="B36" s="7" t="s">
        <v>1380</v>
      </c>
      <c r="C36" s="7" t="str">
        <f>_xlfn.TEXTAFTER(Table3[[#This Row],[category]],"|",-1)</f>
        <v>In-Ear</v>
      </c>
      <c r="D36" s="8">
        <v>1499</v>
      </c>
      <c r="E36" s="8">
        <v>4490</v>
      </c>
      <c r="F36" s="8">
        <f>Table3[[#This Row],[actual_price]]-Table3[[#This Row],[discounted_price]]</f>
        <v>2991</v>
      </c>
      <c r="G36" s="18">
        <v>0.67</v>
      </c>
      <c r="H36" s="7">
        <v>3.9</v>
      </c>
      <c r="I36" s="8">
        <v>136954</v>
      </c>
      <c r="J36" s="8">
        <f>Table3[[#This Row],[actual_price]]*Table3[[#This Row],[rating_count]]</f>
        <v>614923460</v>
      </c>
      <c r="L36">
        <f>COUNT(H21:H1466)</f>
        <v>1445</v>
      </c>
    </row>
    <row r="37" spans="1:12" x14ac:dyDescent="0.3">
      <c r="A37" s="7" t="s">
        <v>4820</v>
      </c>
      <c r="B37" s="7" t="s">
        <v>4822</v>
      </c>
      <c r="C37" s="7" t="str">
        <f>_xlfn.TEXTAFTER(Table3[[#This Row],[category]],"|",-1)</f>
        <v>RoboticVacuums</v>
      </c>
      <c r="D37" s="21">
        <v>27900</v>
      </c>
      <c r="E37" s="21">
        <v>59900</v>
      </c>
      <c r="F37" s="21">
        <f>Table3[[#This Row],[actual_price]]-Table3[[#This Row],[discounted_price]]</f>
        <v>32000</v>
      </c>
      <c r="G37" s="23">
        <v>0.53</v>
      </c>
      <c r="H37" s="7">
        <v>4.4000000000000004</v>
      </c>
      <c r="I37" s="8">
        <v>5298</v>
      </c>
      <c r="J37" s="21">
        <f>Table3[[#This Row],[actual_price]]*Table3[[#This Row],[rating_count]]</f>
        <v>317350200</v>
      </c>
    </row>
    <row r="38" spans="1:12" x14ac:dyDescent="0.3">
      <c r="A38" s="7" t="s">
        <v>331</v>
      </c>
      <c r="B38" s="7" t="s">
        <v>90</v>
      </c>
      <c r="C38" s="7" t="str">
        <f>_xlfn.TEXTAFTER(Table3[[#This Row],[category]],"|",-1)</f>
        <v>SmartTelevisions</v>
      </c>
      <c r="D38" s="21">
        <v>26999</v>
      </c>
      <c r="E38" s="21">
        <v>42999</v>
      </c>
      <c r="F38" s="21">
        <f>Table3[[#This Row],[actual_price]]-Table3[[#This Row],[discounted_price]]</f>
        <v>16000</v>
      </c>
      <c r="G38" s="23">
        <v>0.37</v>
      </c>
      <c r="H38" s="7">
        <v>4.2</v>
      </c>
      <c r="I38" s="8">
        <v>45238</v>
      </c>
      <c r="J38" s="21">
        <f>Table3[[#This Row],[actual_price]]*Table3[[#This Row],[rating_count]]</f>
        <v>1945188762</v>
      </c>
    </row>
    <row r="39" spans="1:12" x14ac:dyDescent="0.3">
      <c r="A39" s="7" t="s">
        <v>3476</v>
      </c>
      <c r="B39" s="7" t="s">
        <v>3478</v>
      </c>
      <c r="C39" s="7" t="str">
        <f>_xlfn.TEXTAFTER(Table3[[#This Row],[category]],"|",-1)</f>
        <v>Tablets</v>
      </c>
      <c r="D39" s="21">
        <v>26999</v>
      </c>
      <c r="E39" s="21">
        <v>37999</v>
      </c>
      <c r="F39" s="21">
        <f>Table3[[#This Row],[actual_price]]-Table3[[#This Row],[discounted_price]]</f>
        <v>11000</v>
      </c>
      <c r="G39" s="23">
        <v>0.28999999999999998</v>
      </c>
      <c r="H39" s="7">
        <v>4.5999999999999996</v>
      </c>
      <c r="I39" s="8">
        <v>2886</v>
      </c>
      <c r="J39" s="21">
        <f>Table3[[#This Row],[actual_price]]*Table3[[#This Row],[rating_count]]</f>
        <v>109665114</v>
      </c>
    </row>
    <row r="40" spans="1:12" x14ac:dyDescent="0.3">
      <c r="A40" s="7" t="s">
        <v>1222</v>
      </c>
      <c r="B40" s="7" t="s">
        <v>90</v>
      </c>
      <c r="C40" s="7" t="str">
        <f>_xlfn.TEXTAFTER(Table3[[#This Row],[category]],"|",-1)</f>
        <v>SmartTelevisions</v>
      </c>
      <c r="D40" s="21">
        <v>26999</v>
      </c>
      <c r="E40" s="21">
        <v>42999</v>
      </c>
      <c r="F40" s="21">
        <f>Table3[[#This Row],[actual_price]]-Table3[[#This Row],[discounted_price]]</f>
        <v>16000</v>
      </c>
      <c r="G40" s="23">
        <v>0.37</v>
      </c>
      <c r="H40" s="7">
        <v>4.2</v>
      </c>
      <c r="I40" s="8">
        <v>1510</v>
      </c>
      <c r="J40" s="21">
        <f>Table3[[#This Row],[actual_price]]*Table3[[#This Row],[rating_count]]</f>
        <v>64928490</v>
      </c>
    </row>
    <row r="41" spans="1:12" hidden="1" x14ac:dyDescent="0.3">
      <c r="A41" s="7" t="s">
        <v>3627</v>
      </c>
      <c r="B41" s="7" t="s">
        <v>3629</v>
      </c>
      <c r="C41" s="7" t="str">
        <f>_xlfn.TEXTAFTER(Table3[[#This Row],[category]],"|",-1)</f>
        <v>ElectricKettles</v>
      </c>
      <c r="D41" s="7">
        <v>649</v>
      </c>
      <c r="E41" s="8">
        <v>1245</v>
      </c>
      <c r="F41" s="8">
        <f>Table3[[#This Row],[actual_price]]-Table3[[#This Row],[discounted_price]]</f>
        <v>596</v>
      </c>
      <c r="G41" s="18">
        <v>0.48</v>
      </c>
      <c r="H41" s="7">
        <v>3.9</v>
      </c>
      <c r="I41" s="8">
        <v>123365</v>
      </c>
      <c r="J41" s="8">
        <f>Table3[[#This Row],[actual_price]]*Table3[[#This Row],[rating_count]]</f>
        <v>153589425</v>
      </c>
    </row>
    <row r="42" spans="1:12" x14ac:dyDescent="0.3">
      <c r="A42" s="7" t="s">
        <v>407</v>
      </c>
      <c r="B42" s="7" t="s">
        <v>90</v>
      </c>
      <c r="C42" s="7" t="str">
        <f>_xlfn.TEXTAFTER(Table3[[#This Row],[category]],"|",-1)</f>
        <v>SmartTelevisions</v>
      </c>
      <c r="D42" s="21">
        <v>24999</v>
      </c>
      <c r="E42" s="21">
        <v>31999</v>
      </c>
      <c r="F42" s="21">
        <f>Table3[[#This Row],[actual_price]]-Table3[[#This Row],[discounted_price]]</f>
        <v>7000</v>
      </c>
      <c r="G42" s="23">
        <v>0.22</v>
      </c>
      <c r="H42" s="7">
        <v>4.2</v>
      </c>
      <c r="I42" s="8">
        <v>34899</v>
      </c>
      <c r="J42" s="21">
        <f>Table3[[#This Row],[actual_price]]*Table3[[#This Row],[rating_count]]</f>
        <v>1116733101</v>
      </c>
    </row>
    <row r="43" spans="1:12" x14ac:dyDescent="0.3">
      <c r="A43" s="7" t="s">
        <v>817</v>
      </c>
      <c r="B43" s="7" t="s">
        <v>90</v>
      </c>
      <c r="C43" s="7" t="str">
        <f>_xlfn.TEXTAFTER(Table3[[#This Row],[category]],"|",-1)</f>
        <v>SmartTelevisions</v>
      </c>
      <c r="D43" s="21">
        <v>24999</v>
      </c>
      <c r="E43" s="21">
        <v>35999</v>
      </c>
      <c r="F43" s="21">
        <f>Table3[[#This Row],[actual_price]]-Table3[[#This Row],[discounted_price]]</f>
        <v>11000</v>
      </c>
      <c r="G43" s="23">
        <v>0.31</v>
      </c>
      <c r="H43" s="7">
        <v>4.2</v>
      </c>
      <c r="I43" s="8">
        <v>32840</v>
      </c>
      <c r="J43" s="21">
        <f>Table3[[#This Row],[actual_price]]*Table3[[#This Row],[rating_count]]</f>
        <v>1182207160</v>
      </c>
    </row>
    <row r="44" spans="1:12" x14ac:dyDescent="0.3">
      <c r="A44" s="7" t="s">
        <v>1289</v>
      </c>
      <c r="B44" s="7" t="s">
        <v>90</v>
      </c>
      <c r="C44" s="7" t="str">
        <f>_xlfn.TEXTAFTER(Table3[[#This Row],[category]],"|",-1)</f>
        <v>SmartTelevisions</v>
      </c>
      <c r="D44" s="21">
        <v>24990</v>
      </c>
      <c r="E44" s="21">
        <v>51990</v>
      </c>
      <c r="F44" s="21">
        <f>Table3[[#This Row],[actual_price]]-Table3[[#This Row],[discounted_price]]</f>
        <v>27000</v>
      </c>
      <c r="G44" s="23">
        <v>0.52</v>
      </c>
      <c r="H44" s="7">
        <v>4.2</v>
      </c>
      <c r="I44" s="8">
        <v>2951</v>
      </c>
      <c r="J44" s="21">
        <f>Table3[[#This Row],[actual_price]]*Table3[[#This Row],[rating_count]]</f>
        <v>153422490</v>
      </c>
    </row>
    <row r="45" spans="1:12" x14ac:dyDescent="0.3">
      <c r="A45" s="7" t="s">
        <v>562</v>
      </c>
      <c r="B45" s="7" t="s">
        <v>90</v>
      </c>
      <c r="C45" s="7" t="str">
        <f>_xlfn.TEXTAFTER(Table3[[#This Row],[category]],"|",-1)</f>
        <v>SmartTelevisions</v>
      </c>
      <c r="D45" s="21">
        <v>23999</v>
      </c>
      <c r="E45" s="21">
        <v>34990</v>
      </c>
      <c r="F45" s="21">
        <f>Table3[[#This Row],[actual_price]]-Table3[[#This Row],[discounted_price]]</f>
        <v>10991</v>
      </c>
      <c r="G45" s="23">
        <v>0.31</v>
      </c>
      <c r="H45" s="7">
        <v>4.3</v>
      </c>
      <c r="I45" s="8">
        <v>4703</v>
      </c>
      <c r="J45" s="21">
        <f>Table3[[#This Row],[actual_price]]*Table3[[#This Row],[rating_count]]</f>
        <v>164557970</v>
      </c>
    </row>
    <row r="46" spans="1:12" x14ac:dyDescent="0.3">
      <c r="A46" s="7" t="s">
        <v>455</v>
      </c>
      <c r="B46" s="7" t="s">
        <v>90</v>
      </c>
      <c r="C46" s="7" t="str">
        <f>_xlfn.TEXTAFTER(Table3[[#This Row],[category]],"|",-1)</f>
        <v>SmartTelevisions</v>
      </c>
      <c r="D46" s="21">
        <v>21999</v>
      </c>
      <c r="E46" s="21">
        <v>29999</v>
      </c>
      <c r="F46" s="21">
        <f>Table3[[#This Row],[actual_price]]-Table3[[#This Row],[discounted_price]]</f>
        <v>8000</v>
      </c>
      <c r="G46" s="23">
        <v>0.27</v>
      </c>
      <c r="H46" s="7">
        <v>4.2</v>
      </c>
      <c r="I46" s="8">
        <v>32840</v>
      </c>
      <c r="J46" s="21">
        <f>Table3[[#This Row],[actual_price]]*Table3[[#This Row],[rating_count]]</f>
        <v>985167160</v>
      </c>
    </row>
    <row r="47" spans="1:12" x14ac:dyDescent="0.3">
      <c r="A47" s="7" t="s">
        <v>1123</v>
      </c>
      <c r="B47" s="7" t="s">
        <v>90</v>
      </c>
      <c r="C47" s="7" t="str">
        <f>_xlfn.TEXTAFTER(Table3[[#This Row],[category]],"|",-1)</f>
        <v>SmartTelevisions</v>
      </c>
      <c r="D47" s="21">
        <v>21999</v>
      </c>
      <c r="E47" s="21">
        <v>29999</v>
      </c>
      <c r="F47" s="21">
        <f>Table3[[#This Row],[actual_price]]-Table3[[#This Row],[discounted_price]]</f>
        <v>8000</v>
      </c>
      <c r="G47" s="23">
        <v>0.27</v>
      </c>
      <c r="H47" s="7">
        <v>4.2</v>
      </c>
      <c r="I47" s="8">
        <v>32840</v>
      </c>
      <c r="J47" s="21">
        <f>Table3[[#This Row],[actual_price]]*Table3[[#This Row],[rating_count]]</f>
        <v>985167160</v>
      </c>
    </row>
    <row r="48" spans="1:12" hidden="1" x14ac:dyDescent="0.3">
      <c r="A48" s="7" t="s">
        <v>2320</v>
      </c>
      <c r="B48" s="7" t="s">
        <v>1380</v>
      </c>
      <c r="C48" s="7" t="str">
        <f>_xlfn.TEXTAFTER(Table3[[#This Row],[category]],"|",-1)</f>
        <v>In-Ear</v>
      </c>
      <c r="D48" s="7">
        <v>899</v>
      </c>
      <c r="E48" s="8">
        <v>4499</v>
      </c>
      <c r="F48" s="8">
        <f>Table3[[#This Row],[actual_price]]-Table3[[#This Row],[discounted_price]]</f>
        <v>3600</v>
      </c>
      <c r="G48" s="18">
        <v>0.8</v>
      </c>
      <c r="H48" s="7">
        <v>3.8</v>
      </c>
      <c r="I48" s="8">
        <v>103052</v>
      </c>
      <c r="J48" s="8">
        <f>Table3[[#This Row],[actual_price]]*Table3[[#This Row],[rating_count]]</f>
        <v>463630948</v>
      </c>
    </row>
    <row r="49" spans="1:10" x14ac:dyDescent="0.3">
      <c r="A49" s="7" t="s">
        <v>1129</v>
      </c>
      <c r="B49" s="7" t="s">
        <v>90</v>
      </c>
      <c r="C49" s="7" t="str">
        <f>_xlfn.TEXTAFTER(Table3[[#This Row],[category]],"|",-1)</f>
        <v>SmartTelevisions</v>
      </c>
      <c r="D49" s="21">
        <v>21990</v>
      </c>
      <c r="E49" s="21">
        <v>34990</v>
      </c>
      <c r="F49" s="21">
        <f>Table3[[#This Row],[actual_price]]-Table3[[#This Row],[discounted_price]]</f>
        <v>13000</v>
      </c>
      <c r="G49" s="23">
        <v>0.37</v>
      </c>
      <c r="H49" s="7">
        <v>4.3</v>
      </c>
      <c r="I49" s="8">
        <v>1657</v>
      </c>
      <c r="J49" s="21">
        <f>Table3[[#This Row],[actual_price]]*Table3[[#This Row],[rating_count]]</f>
        <v>57978430</v>
      </c>
    </row>
    <row r="50" spans="1:10" x14ac:dyDescent="0.3">
      <c r="A50" s="7" t="s">
        <v>1679</v>
      </c>
      <c r="B50" s="7" t="s">
        <v>1347</v>
      </c>
      <c r="C50" s="7" t="str">
        <f>_xlfn.TEXTAFTER(Table3[[#This Row],[category]],"|",-1)</f>
        <v>Smartphones</v>
      </c>
      <c r="D50" s="21">
        <v>20999</v>
      </c>
      <c r="E50" s="21">
        <v>29990</v>
      </c>
      <c r="F50" s="21">
        <f>Table3[[#This Row],[actual_price]]-Table3[[#This Row],[discounted_price]]</f>
        <v>8991</v>
      </c>
      <c r="G50" s="23">
        <v>0.3</v>
      </c>
      <c r="H50" s="7">
        <v>4.3</v>
      </c>
      <c r="I50" s="8">
        <v>9499</v>
      </c>
      <c r="J50" s="21">
        <f>Table3[[#This Row],[actual_price]]*Table3[[#This Row],[rating_count]]</f>
        <v>284875010</v>
      </c>
    </row>
    <row r="51" spans="1:10" x14ac:dyDescent="0.3">
      <c r="A51" s="7" t="s">
        <v>1815</v>
      </c>
      <c r="B51" s="7" t="s">
        <v>1347</v>
      </c>
      <c r="C51" s="7" t="str">
        <f>_xlfn.TEXTAFTER(Table3[[#This Row],[category]],"|",-1)</f>
        <v>Smartphones</v>
      </c>
      <c r="D51" s="21">
        <v>20999</v>
      </c>
      <c r="E51" s="21">
        <v>29990</v>
      </c>
      <c r="F51" s="21">
        <f>Table3[[#This Row],[actual_price]]-Table3[[#This Row],[discounted_price]]</f>
        <v>8991</v>
      </c>
      <c r="G51" s="23">
        <v>0.3</v>
      </c>
      <c r="H51" s="7">
        <v>4.3</v>
      </c>
      <c r="I51" s="8">
        <v>9499</v>
      </c>
      <c r="J51" s="21">
        <f>Table3[[#This Row],[actual_price]]*Table3[[#This Row],[rating_count]]</f>
        <v>284875010</v>
      </c>
    </row>
    <row r="52" spans="1:10" x14ac:dyDescent="0.3">
      <c r="A52" s="7" t="s">
        <v>535</v>
      </c>
      <c r="B52" s="7" t="s">
        <v>90</v>
      </c>
      <c r="C52" s="7" t="str">
        <f>_xlfn.TEXTAFTER(Table3[[#This Row],[category]],"|",-1)</f>
        <v>SmartTelevisions</v>
      </c>
      <c r="D52" s="21">
        <v>20990</v>
      </c>
      <c r="E52" s="21">
        <v>44990</v>
      </c>
      <c r="F52" s="21">
        <f>Table3[[#This Row],[actual_price]]-Table3[[#This Row],[discounted_price]]</f>
        <v>24000</v>
      </c>
      <c r="G52" s="23">
        <v>0.53</v>
      </c>
      <c r="H52" s="7">
        <v>4.0999999999999996</v>
      </c>
      <c r="I52" s="8">
        <v>1259</v>
      </c>
      <c r="J52" s="21">
        <f>Table3[[#This Row],[actual_price]]*Table3[[#This Row],[rating_count]]</f>
        <v>56642410</v>
      </c>
    </row>
    <row r="53" spans="1:10" x14ac:dyDescent="0.3">
      <c r="A53" s="7" t="s">
        <v>203</v>
      </c>
      <c r="B53" s="7" t="s">
        <v>90</v>
      </c>
      <c r="C53" s="7" t="str">
        <f>_xlfn.TEXTAFTER(Table3[[#This Row],[category]],"|",-1)</f>
        <v>SmartTelevisions</v>
      </c>
      <c r="D53" s="21">
        <v>19999</v>
      </c>
      <c r="E53" s="21">
        <v>34999</v>
      </c>
      <c r="F53" s="21">
        <f>Table3[[#This Row],[actual_price]]-Table3[[#This Row],[discounted_price]]</f>
        <v>15000</v>
      </c>
      <c r="G53" s="23">
        <v>0.43</v>
      </c>
      <c r="H53" s="7">
        <v>4.3</v>
      </c>
      <c r="I53" s="8">
        <v>27151</v>
      </c>
      <c r="J53" s="21">
        <f>Table3[[#This Row],[actual_price]]*Table3[[#This Row],[rating_count]]</f>
        <v>950257849</v>
      </c>
    </row>
    <row r="54" spans="1:10" x14ac:dyDescent="0.3">
      <c r="A54" s="7" t="s">
        <v>1825</v>
      </c>
      <c r="B54" s="7" t="s">
        <v>1347</v>
      </c>
      <c r="C54" s="7" t="str">
        <f>_xlfn.TEXTAFTER(Table3[[#This Row],[category]],"|",-1)</f>
        <v>Smartphones</v>
      </c>
      <c r="D54" s="21">
        <v>19999</v>
      </c>
      <c r="E54" s="21">
        <v>27990</v>
      </c>
      <c r="F54" s="21">
        <f>Table3[[#This Row],[actual_price]]-Table3[[#This Row],[discounted_price]]</f>
        <v>7991</v>
      </c>
      <c r="G54" s="23">
        <v>0.28999999999999998</v>
      </c>
      <c r="H54" s="7">
        <v>4.3</v>
      </c>
      <c r="I54" s="8">
        <v>9499</v>
      </c>
      <c r="J54" s="21">
        <f>Table3[[#This Row],[actual_price]]*Table3[[#This Row],[rating_count]]</f>
        <v>265877010</v>
      </c>
    </row>
    <row r="55" spans="1:10" x14ac:dyDescent="0.3">
      <c r="A55" s="7" t="s">
        <v>1077</v>
      </c>
      <c r="B55" s="7" t="s">
        <v>90</v>
      </c>
      <c r="C55" s="7" t="str">
        <f>_xlfn.TEXTAFTER(Table3[[#This Row],[category]],"|",-1)</f>
        <v>SmartTelevisions</v>
      </c>
      <c r="D55" s="21">
        <v>18999</v>
      </c>
      <c r="E55" s="21">
        <v>24990</v>
      </c>
      <c r="F55" s="21">
        <f>Table3[[#This Row],[actual_price]]-Table3[[#This Row],[discounted_price]]</f>
        <v>5991</v>
      </c>
      <c r="G55" s="23">
        <v>0.24</v>
      </c>
      <c r="H55" s="7">
        <v>4.3</v>
      </c>
      <c r="I55" s="8">
        <v>4702</v>
      </c>
      <c r="J55" s="21">
        <f>Table3[[#This Row],[actual_price]]*Table3[[#This Row],[rating_count]]</f>
        <v>117502980</v>
      </c>
    </row>
    <row r="56" spans="1:10" x14ac:dyDescent="0.3">
      <c r="A56" s="7" t="s">
        <v>5327</v>
      </c>
      <c r="B56" s="7" t="s">
        <v>4822</v>
      </c>
      <c r="C56" s="7" t="str">
        <f>_xlfn.TEXTAFTER(Table3[[#This Row],[category]],"|",-1)</f>
        <v>RoboticVacuums</v>
      </c>
      <c r="D56" s="21">
        <v>18999</v>
      </c>
      <c r="E56" s="21">
        <v>29999</v>
      </c>
      <c r="F56" s="21">
        <f>Table3[[#This Row],[actual_price]]-Table3[[#This Row],[discounted_price]]</f>
        <v>11000</v>
      </c>
      <c r="G56" s="23">
        <v>0.37</v>
      </c>
      <c r="H56" s="7">
        <v>4.0999999999999996</v>
      </c>
      <c r="I56" s="8">
        <v>2536</v>
      </c>
      <c r="J56" s="21">
        <f>Table3[[#This Row],[actual_price]]*Table3[[#This Row],[rating_count]]</f>
        <v>76077464</v>
      </c>
    </row>
    <row r="57" spans="1:10" x14ac:dyDescent="0.3">
      <c r="A57" s="7" t="s">
        <v>1150</v>
      </c>
      <c r="B57" s="7" t="s">
        <v>90</v>
      </c>
      <c r="C57" s="7" t="str">
        <f>_xlfn.TEXTAFTER(Table3[[#This Row],[category]],"|",-1)</f>
        <v>SmartTelevisions</v>
      </c>
      <c r="D57" s="21">
        <v>18999</v>
      </c>
      <c r="E57" s="21">
        <v>35000</v>
      </c>
      <c r="F57" s="21">
        <f>Table3[[#This Row],[actual_price]]-Table3[[#This Row],[discounted_price]]</f>
        <v>16001</v>
      </c>
      <c r="G57" s="23">
        <v>0.46</v>
      </c>
      <c r="H57" s="7">
        <v>4</v>
      </c>
      <c r="I57" s="8">
        <v>1001</v>
      </c>
      <c r="J57" s="21">
        <f>Table3[[#This Row],[actual_price]]*Table3[[#This Row],[rating_count]]</f>
        <v>35035000</v>
      </c>
    </row>
    <row r="58" spans="1:10" x14ac:dyDescent="0.3">
      <c r="A58" s="7" t="s">
        <v>416</v>
      </c>
      <c r="B58" s="7" t="s">
        <v>90</v>
      </c>
      <c r="C58" s="7" t="str">
        <f>_xlfn.TEXTAFTER(Table3[[#This Row],[category]],"|",-1)</f>
        <v>SmartTelevisions</v>
      </c>
      <c r="D58" s="21">
        <v>18990</v>
      </c>
      <c r="E58" s="21">
        <v>40990</v>
      </c>
      <c r="F58" s="21">
        <f>Table3[[#This Row],[actual_price]]-Table3[[#This Row],[discounted_price]]</f>
        <v>22000</v>
      </c>
      <c r="G58" s="23">
        <v>0.54</v>
      </c>
      <c r="H58" s="7">
        <v>4.2</v>
      </c>
      <c r="I58" s="8">
        <v>6659</v>
      </c>
      <c r="J58" s="21">
        <f>Table3[[#This Row],[actual_price]]*Table3[[#This Row],[rating_count]]</f>
        <v>272952410</v>
      </c>
    </row>
    <row r="59" spans="1:10" x14ac:dyDescent="0.3">
      <c r="A59" s="7" t="s">
        <v>1432</v>
      </c>
      <c r="B59" s="7" t="s">
        <v>1347</v>
      </c>
      <c r="C59" s="7" t="str">
        <f>_xlfn.TEXTAFTER(Table3[[#This Row],[category]],"|",-1)</f>
        <v>Smartphones</v>
      </c>
      <c r="D59" s="21">
        <v>18499</v>
      </c>
      <c r="E59" s="21">
        <v>25999</v>
      </c>
      <c r="F59" s="21">
        <f>Table3[[#This Row],[actual_price]]-Table3[[#This Row],[discounted_price]]</f>
        <v>7500</v>
      </c>
      <c r="G59" s="23">
        <v>0.28999999999999998</v>
      </c>
      <c r="H59" s="7">
        <v>4.0999999999999996</v>
      </c>
      <c r="I59" s="8">
        <v>22318</v>
      </c>
      <c r="J59" s="21">
        <f>Table3[[#This Row],[actual_price]]*Table3[[#This Row],[rating_count]]</f>
        <v>580245682</v>
      </c>
    </row>
    <row r="60" spans="1:10" x14ac:dyDescent="0.3">
      <c r="A60" s="7" t="s">
        <v>1691</v>
      </c>
      <c r="B60" s="7" t="s">
        <v>1347</v>
      </c>
      <c r="C60" s="7" t="str">
        <f>_xlfn.TEXTAFTER(Table3[[#This Row],[category]],"|",-1)</f>
        <v>Smartphones</v>
      </c>
      <c r="D60" s="21">
        <v>17999</v>
      </c>
      <c r="E60" s="21">
        <v>21990</v>
      </c>
      <c r="F60" s="21">
        <f>Table3[[#This Row],[actual_price]]-Table3[[#This Row],[discounted_price]]</f>
        <v>3991</v>
      </c>
      <c r="G60" s="23">
        <v>0.18</v>
      </c>
      <c r="H60" s="7">
        <v>4</v>
      </c>
      <c r="I60" s="8">
        <v>21350</v>
      </c>
      <c r="J60" s="21">
        <f>Table3[[#This Row],[actual_price]]*Table3[[#This Row],[rating_count]]</f>
        <v>469486500</v>
      </c>
    </row>
    <row r="61" spans="1:10" hidden="1" x14ac:dyDescent="0.3">
      <c r="A61" s="7" t="s">
        <v>2136</v>
      </c>
      <c r="B61" s="7" t="s">
        <v>1380</v>
      </c>
      <c r="C61" s="7" t="str">
        <f>_xlfn.TEXTAFTER(Table3[[#This Row],[category]],"|",-1)</f>
        <v>In-Ear</v>
      </c>
      <c r="D61" s="7">
        <v>499</v>
      </c>
      <c r="E61" s="7">
        <v>999</v>
      </c>
      <c r="F61" s="21">
        <f>Table3[[#This Row],[actual_price]]-Table3[[#This Row],[discounted_price]]</f>
        <v>500</v>
      </c>
      <c r="G61" s="18">
        <v>0.5</v>
      </c>
      <c r="H61" s="7">
        <v>3.9</v>
      </c>
      <c r="I61" s="8">
        <v>92995</v>
      </c>
      <c r="J61" s="8">
        <f>Table3[[#This Row],[actual_price]]*Table3[[#This Row],[rating_count]]</f>
        <v>92902005</v>
      </c>
    </row>
    <row r="62" spans="1:10" x14ac:dyDescent="0.3">
      <c r="A62" s="7" t="s">
        <v>1238</v>
      </c>
      <c r="B62" s="7" t="s">
        <v>90</v>
      </c>
      <c r="C62" s="7" t="str">
        <f>_xlfn.TEXTAFTER(Table3[[#This Row],[category]],"|",-1)</f>
        <v>SmartTelevisions</v>
      </c>
      <c r="D62" s="21">
        <v>16999</v>
      </c>
      <c r="E62" s="21">
        <v>25999</v>
      </c>
      <c r="F62" s="21">
        <f>Table3[[#This Row],[actual_price]]-Table3[[#This Row],[discounted_price]]</f>
        <v>9000</v>
      </c>
      <c r="G62" s="23">
        <v>0.35</v>
      </c>
      <c r="H62" s="7">
        <v>4.2</v>
      </c>
      <c r="I62" s="8">
        <v>32840</v>
      </c>
      <c r="J62" s="21">
        <f>Table3[[#This Row],[actual_price]]*Table3[[#This Row],[rating_count]]</f>
        <v>853807160</v>
      </c>
    </row>
    <row r="63" spans="1:10" x14ac:dyDescent="0.3">
      <c r="A63" s="7" t="s">
        <v>1821</v>
      </c>
      <c r="B63" s="7" t="s">
        <v>1347</v>
      </c>
      <c r="C63" s="7" t="str">
        <f>_xlfn.TEXTAFTER(Table3[[#This Row],[category]],"|",-1)</f>
        <v>Smartphones</v>
      </c>
      <c r="D63" s="21">
        <v>16999</v>
      </c>
      <c r="E63" s="21">
        <v>20999</v>
      </c>
      <c r="F63" s="21">
        <f>Table3[[#This Row],[actual_price]]-Table3[[#This Row],[discounted_price]]</f>
        <v>4000</v>
      </c>
      <c r="G63" s="23">
        <v>0.19</v>
      </c>
      <c r="H63" s="7">
        <v>4.0999999999999996</v>
      </c>
      <c r="I63" s="8">
        <v>31822</v>
      </c>
      <c r="J63" s="21">
        <f>Table3[[#This Row],[actual_price]]*Table3[[#This Row],[rating_count]]</f>
        <v>668230178</v>
      </c>
    </row>
    <row r="64" spans="1:10" x14ac:dyDescent="0.3">
      <c r="A64" s="7" t="s">
        <v>1850</v>
      </c>
      <c r="B64" s="7" t="s">
        <v>1347</v>
      </c>
      <c r="C64" s="7" t="str">
        <f>_xlfn.TEXTAFTER(Table3[[#This Row],[category]],"|",-1)</f>
        <v>Smartphones</v>
      </c>
      <c r="D64" s="21">
        <v>16999</v>
      </c>
      <c r="E64" s="21">
        <v>20999</v>
      </c>
      <c r="F64" s="21">
        <f>Table3[[#This Row],[actual_price]]-Table3[[#This Row],[discounted_price]]</f>
        <v>4000</v>
      </c>
      <c r="G64" s="23">
        <v>0.19</v>
      </c>
      <c r="H64" s="7">
        <v>4.0999999999999996</v>
      </c>
      <c r="I64" s="8">
        <v>31822</v>
      </c>
      <c r="J64" s="21">
        <f>Table3[[#This Row],[actual_price]]*Table3[[#This Row],[rating_count]]</f>
        <v>668230178</v>
      </c>
    </row>
    <row r="65" spans="1:10" x14ac:dyDescent="0.3">
      <c r="A65" s="7" t="s">
        <v>1915</v>
      </c>
      <c r="B65" s="7" t="s">
        <v>1347</v>
      </c>
      <c r="C65" s="7" t="str">
        <f>_xlfn.TEXTAFTER(Table3[[#This Row],[category]],"|",-1)</f>
        <v>Smartphones</v>
      </c>
      <c r="D65" s="21">
        <v>16999</v>
      </c>
      <c r="E65" s="21">
        <v>20999</v>
      </c>
      <c r="F65" s="21">
        <f>Table3[[#This Row],[actual_price]]-Table3[[#This Row],[discounted_price]]</f>
        <v>4000</v>
      </c>
      <c r="G65" s="23">
        <v>0.19</v>
      </c>
      <c r="H65" s="7">
        <v>4.0999999999999996</v>
      </c>
      <c r="I65" s="8">
        <v>31822</v>
      </c>
      <c r="J65" s="21">
        <f>Table3[[#This Row],[actual_price]]*Table3[[#This Row],[rating_count]]</f>
        <v>668230178</v>
      </c>
    </row>
    <row r="66" spans="1:10" x14ac:dyDescent="0.3">
      <c r="A66" s="7" t="s">
        <v>1447</v>
      </c>
      <c r="B66" s="7" t="s">
        <v>1347</v>
      </c>
      <c r="C66" s="7" t="str">
        <f>_xlfn.TEXTAFTER(Table3[[#This Row],[category]],"|",-1)</f>
        <v>Smartphones</v>
      </c>
      <c r="D66" s="21">
        <v>16999</v>
      </c>
      <c r="E66" s="21">
        <v>24999</v>
      </c>
      <c r="F66" s="21">
        <f>Table3[[#This Row],[actual_price]]-Table3[[#This Row],[discounted_price]]</f>
        <v>8000</v>
      </c>
      <c r="G66" s="23">
        <v>0.32</v>
      </c>
      <c r="H66" s="7">
        <v>4.0999999999999996</v>
      </c>
      <c r="I66" s="8">
        <v>22318</v>
      </c>
      <c r="J66" s="21">
        <f>Table3[[#This Row],[actual_price]]*Table3[[#This Row],[rating_count]]</f>
        <v>557927682</v>
      </c>
    </row>
    <row r="67" spans="1:10" x14ac:dyDescent="0.3">
      <c r="A67" s="7" t="s">
        <v>1577</v>
      </c>
      <c r="B67" s="7" t="s">
        <v>1347</v>
      </c>
      <c r="C67" s="7" t="str">
        <f>_xlfn.TEXTAFTER(Table3[[#This Row],[category]],"|",-1)</f>
        <v>Smartphones</v>
      </c>
      <c r="D67" s="21">
        <v>16999</v>
      </c>
      <c r="E67" s="21">
        <v>24999</v>
      </c>
      <c r="F67" s="21">
        <f>Table3[[#This Row],[actual_price]]-Table3[[#This Row],[discounted_price]]</f>
        <v>8000</v>
      </c>
      <c r="G67" s="23">
        <v>0.32</v>
      </c>
      <c r="H67" s="7">
        <v>4.0999999999999996</v>
      </c>
      <c r="I67" s="8">
        <v>22318</v>
      </c>
      <c r="J67" s="21">
        <f>Table3[[#This Row],[actual_price]]*Table3[[#This Row],[rating_count]]</f>
        <v>557927682</v>
      </c>
    </row>
    <row r="68" spans="1:10" x14ac:dyDescent="0.3">
      <c r="A68" s="7" t="s">
        <v>1449</v>
      </c>
      <c r="B68" s="7" t="s">
        <v>1347</v>
      </c>
      <c r="C68" s="7" t="str">
        <f>_xlfn.TEXTAFTER(Table3[[#This Row],[category]],"|",-1)</f>
        <v>Smartphones</v>
      </c>
      <c r="D68" s="21">
        <v>16499</v>
      </c>
      <c r="E68" s="21">
        <v>20999</v>
      </c>
      <c r="F68" s="21">
        <f>Table3[[#This Row],[actual_price]]-Table3[[#This Row],[discounted_price]]</f>
        <v>4500</v>
      </c>
      <c r="G68" s="23">
        <v>0.21</v>
      </c>
      <c r="H68" s="7">
        <v>4</v>
      </c>
      <c r="I68" s="8">
        <v>21350</v>
      </c>
      <c r="J68" s="21">
        <f>Table3[[#This Row],[actual_price]]*Table3[[#This Row],[rating_count]]</f>
        <v>448328650</v>
      </c>
    </row>
    <row r="69" spans="1:10" x14ac:dyDescent="0.3">
      <c r="A69" s="7" t="s">
        <v>1723</v>
      </c>
      <c r="B69" s="7" t="s">
        <v>1347</v>
      </c>
      <c r="C69" s="7" t="str">
        <f>_xlfn.TEXTAFTER(Table3[[#This Row],[category]],"|",-1)</f>
        <v>Smartphones</v>
      </c>
      <c r="D69" s="21">
        <v>16499</v>
      </c>
      <c r="E69" s="21">
        <v>20990</v>
      </c>
      <c r="F69" s="21">
        <f>Table3[[#This Row],[actual_price]]-Table3[[#This Row],[discounted_price]]</f>
        <v>4491</v>
      </c>
      <c r="G69" s="23">
        <v>0.21</v>
      </c>
      <c r="H69" s="7">
        <v>4</v>
      </c>
      <c r="I69" s="8">
        <v>21350</v>
      </c>
      <c r="J69" s="21">
        <f>Table3[[#This Row],[actual_price]]*Table3[[#This Row],[rating_count]]</f>
        <v>448136500</v>
      </c>
    </row>
    <row r="70" spans="1:10" hidden="1" x14ac:dyDescent="0.3">
      <c r="A70" s="7" t="s">
        <v>2517</v>
      </c>
      <c r="B70" s="7" t="s">
        <v>1380</v>
      </c>
      <c r="C70" s="7" t="str">
        <f>_xlfn.TEXTAFTER(Table3[[#This Row],[category]],"|",-1)</f>
        <v>In-Ear</v>
      </c>
      <c r="D70" s="8">
        <v>1499</v>
      </c>
      <c r="E70" s="8">
        <v>2999</v>
      </c>
      <c r="F70" s="8">
        <f>Table3[[#This Row],[actual_price]]-Table3[[#This Row],[discounted_price]]</f>
        <v>1500</v>
      </c>
      <c r="G70" s="18">
        <v>0.5</v>
      </c>
      <c r="H70" s="7">
        <v>3.7</v>
      </c>
      <c r="I70" s="8">
        <v>87798</v>
      </c>
      <c r="J70" s="8">
        <f>Table3[[#This Row],[actual_price]]*Table3[[#This Row],[rating_count]]</f>
        <v>263306202</v>
      </c>
    </row>
    <row r="71" spans="1:10" hidden="1" x14ac:dyDescent="0.3">
      <c r="A71" s="7" t="s">
        <v>1588</v>
      </c>
      <c r="B71" s="7" t="s">
        <v>1380</v>
      </c>
      <c r="C71" s="7" t="str">
        <f>_xlfn.TEXTAFTER(Table3[[#This Row],[category]],"|",-1)</f>
        <v>In-Ear</v>
      </c>
      <c r="D71" s="7">
        <v>599</v>
      </c>
      <c r="E71" s="8">
        <v>1800</v>
      </c>
      <c r="F71" s="8">
        <f>Table3[[#This Row],[actual_price]]-Table3[[#This Row],[discounted_price]]</f>
        <v>1201</v>
      </c>
      <c r="G71" s="18">
        <v>0.67</v>
      </c>
      <c r="H71" s="7">
        <v>3.5</v>
      </c>
      <c r="I71" s="8">
        <v>83996</v>
      </c>
      <c r="J71" s="8">
        <f>Table3[[#This Row],[actual_price]]*Table3[[#This Row],[rating_count]]</f>
        <v>151192800</v>
      </c>
    </row>
    <row r="72" spans="1:10" x14ac:dyDescent="0.3">
      <c r="A72" s="7" t="s">
        <v>266</v>
      </c>
      <c r="B72" s="7" t="s">
        <v>90</v>
      </c>
      <c r="C72" s="7" t="str">
        <f>_xlfn.TEXTAFTER(Table3[[#This Row],[category]],"|",-1)</f>
        <v>SmartTelevisions</v>
      </c>
      <c r="D72" s="21">
        <v>15999</v>
      </c>
      <c r="E72" s="21">
        <v>21999</v>
      </c>
      <c r="F72" s="21">
        <f>Table3[[#This Row],[actual_price]]-Table3[[#This Row],[discounted_price]]</f>
        <v>6000</v>
      </c>
      <c r="G72" s="23">
        <v>0.27</v>
      </c>
      <c r="H72" s="7">
        <v>4.2</v>
      </c>
      <c r="I72" s="8">
        <v>34899</v>
      </c>
      <c r="J72" s="21">
        <f>Table3[[#This Row],[actual_price]]*Table3[[#This Row],[rating_count]]</f>
        <v>767743101</v>
      </c>
    </row>
    <row r="73" spans="1:10" hidden="1" x14ac:dyDescent="0.3">
      <c r="A73" s="7" t="s">
        <v>2157</v>
      </c>
      <c r="B73" s="7" t="s">
        <v>1380</v>
      </c>
      <c r="C73" s="7" t="str">
        <f>_xlfn.TEXTAFTER(Table3[[#This Row],[category]],"|",-1)</f>
        <v>In-Ear</v>
      </c>
      <c r="D73" s="7">
        <v>329</v>
      </c>
      <c r="E73" s="7">
        <v>999</v>
      </c>
      <c r="F73" s="21">
        <f>Table3[[#This Row],[actual_price]]-Table3[[#This Row],[discounted_price]]</f>
        <v>670</v>
      </c>
      <c r="G73" s="18">
        <v>0.67</v>
      </c>
      <c r="H73" s="7">
        <v>3.9</v>
      </c>
      <c r="I73" s="8">
        <v>77027</v>
      </c>
      <c r="J73" s="8">
        <f>Table3[[#This Row],[actual_price]]*Table3[[#This Row],[rating_count]]</f>
        <v>76949973</v>
      </c>
    </row>
    <row r="74" spans="1:10" x14ac:dyDescent="0.3">
      <c r="A74" s="7" t="s">
        <v>4897</v>
      </c>
      <c r="B74" s="7" t="s">
        <v>4278</v>
      </c>
      <c r="C74" s="7" t="str">
        <f>_xlfn.TEXTAFTER(Table3[[#This Row],[category]],"|",-1)</f>
        <v>WaterFilters&amp;Purifiers</v>
      </c>
      <c r="D74" s="21">
        <v>15999</v>
      </c>
      <c r="E74" s="21">
        <v>24500</v>
      </c>
      <c r="F74" s="21">
        <f>Table3[[#This Row],[actual_price]]-Table3[[#This Row],[discounted_price]]</f>
        <v>8501</v>
      </c>
      <c r="G74" s="23">
        <v>0.35</v>
      </c>
      <c r="H74" s="7">
        <v>4</v>
      </c>
      <c r="I74" s="8">
        <v>11206</v>
      </c>
      <c r="J74" s="21">
        <f>Table3[[#This Row],[actual_price]]*Table3[[#This Row],[rating_count]]</f>
        <v>274547000</v>
      </c>
    </row>
    <row r="75" spans="1:10" x14ac:dyDescent="0.3">
      <c r="A75" s="7" t="s">
        <v>491</v>
      </c>
      <c r="B75" s="7" t="s">
        <v>90</v>
      </c>
      <c r="C75" s="7" t="str">
        <f>_xlfn.TEXTAFTER(Table3[[#This Row],[category]],"|",-1)</f>
        <v>SmartTelevisions</v>
      </c>
      <c r="D75" s="21">
        <v>15990</v>
      </c>
      <c r="E75" s="21">
        <v>23990</v>
      </c>
      <c r="F75" s="21">
        <f>Table3[[#This Row],[actual_price]]-Table3[[#This Row],[discounted_price]]</f>
        <v>8000</v>
      </c>
      <c r="G75" s="23">
        <v>0.33</v>
      </c>
      <c r="H75" s="7">
        <v>4.3</v>
      </c>
      <c r="I75" s="8">
        <v>1035</v>
      </c>
      <c r="J75" s="21">
        <f>Table3[[#This Row],[actual_price]]*Table3[[#This Row],[rating_count]]</f>
        <v>24829650</v>
      </c>
    </row>
    <row r="76" spans="1:10" x14ac:dyDescent="0.3">
      <c r="A76" s="7" t="s">
        <v>1789</v>
      </c>
      <c r="B76" s="7" t="s">
        <v>1347</v>
      </c>
      <c r="C76" s="7" t="str">
        <f>_xlfn.TEXTAFTER(Table3[[#This Row],[category]],"|",-1)</f>
        <v>Smartphones</v>
      </c>
      <c r="D76" s="21">
        <v>15499</v>
      </c>
      <c r="E76" s="21">
        <v>20999</v>
      </c>
      <c r="F76" s="21">
        <f>Table3[[#This Row],[actual_price]]-Table3[[#This Row],[discounted_price]]</f>
        <v>5500</v>
      </c>
      <c r="G76" s="23">
        <v>0.26</v>
      </c>
      <c r="H76" s="7">
        <v>4.0999999999999996</v>
      </c>
      <c r="I76" s="8">
        <v>19253</v>
      </c>
      <c r="J76" s="21">
        <f>Table3[[#This Row],[actual_price]]*Table3[[#This Row],[rating_count]]</f>
        <v>404293747</v>
      </c>
    </row>
    <row r="77" spans="1:10" x14ac:dyDescent="0.3">
      <c r="A77" s="7" t="s">
        <v>1475</v>
      </c>
      <c r="B77" s="7" t="s">
        <v>1347</v>
      </c>
      <c r="C77" s="7" t="str">
        <f>_xlfn.TEXTAFTER(Table3[[#This Row],[category]],"|",-1)</f>
        <v>Smartphones</v>
      </c>
      <c r="D77" s="21">
        <v>15499</v>
      </c>
      <c r="E77" s="21">
        <v>18999</v>
      </c>
      <c r="F77" s="21">
        <f>Table3[[#This Row],[actual_price]]-Table3[[#This Row],[discounted_price]]</f>
        <v>3500</v>
      </c>
      <c r="G77" s="23">
        <v>0.18</v>
      </c>
      <c r="H77" s="7">
        <v>4.0999999999999996</v>
      </c>
      <c r="I77" s="8">
        <v>19252</v>
      </c>
      <c r="J77" s="21">
        <f>Table3[[#This Row],[actual_price]]*Table3[[#This Row],[rating_count]]</f>
        <v>365768748</v>
      </c>
    </row>
    <row r="78" spans="1:10" x14ac:dyDescent="0.3">
      <c r="A78" s="7" t="s">
        <v>1638</v>
      </c>
      <c r="B78" s="7" t="s">
        <v>1347</v>
      </c>
      <c r="C78" s="7" t="str">
        <f>_xlfn.TEXTAFTER(Table3[[#This Row],[category]],"|",-1)</f>
        <v>Smartphones</v>
      </c>
      <c r="D78" s="21">
        <v>15499</v>
      </c>
      <c r="E78" s="21">
        <v>20999</v>
      </c>
      <c r="F78" s="21">
        <f>Table3[[#This Row],[actual_price]]-Table3[[#This Row],[discounted_price]]</f>
        <v>5500</v>
      </c>
      <c r="G78" s="23">
        <v>0.26</v>
      </c>
      <c r="H78" s="7">
        <v>4.0999999999999996</v>
      </c>
      <c r="I78" s="8">
        <v>19252</v>
      </c>
      <c r="J78" s="21">
        <f>Table3[[#This Row],[actual_price]]*Table3[[#This Row],[rating_count]]</f>
        <v>404272748</v>
      </c>
    </row>
    <row r="79" spans="1:10" x14ac:dyDescent="0.3">
      <c r="A79" s="7" t="s">
        <v>1640</v>
      </c>
      <c r="B79" s="7" t="s">
        <v>1347</v>
      </c>
      <c r="C79" s="7" t="str">
        <f>_xlfn.TEXTAFTER(Table3[[#This Row],[category]],"|",-1)</f>
        <v>Smartphones</v>
      </c>
      <c r="D79" s="21">
        <v>15499</v>
      </c>
      <c r="E79" s="21">
        <v>18999</v>
      </c>
      <c r="F79" s="21">
        <f>Table3[[#This Row],[actual_price]]-Table3[[#This Row],[discounted_price]]</f>
        <v>3500</v>
      </c>
      <c r="G79" s="23">
        <v>0.18</v>
      </c>
      <c r="H79" s="7">
        <v>4.0999999999999996</v>
      </c>
      <c r="I79" s="8">
        <v>19252</v>
      </c>
      <c r="J79" s="21">
        <f>Table3[[#This Row],[actual_price]]*Table3[[#This Row],[rating_count]]</f>
        <v>365768748</v>
      </c>
    </row>
    <row r="80" spans="1:10" x14ac:dyDescent="0.3">
      <c r="A80" s="7" t="s">
        <v>1497</v>
      </c>
      <c r="B80" s="7" t="s">
        <v>1347</v>
      </c>
      <c r="C80" s="7" t="str">
        <f>_xlfn.TEXTAFTER(Table3[[#This Row],[category]],"|",-1)</f>
        <v>Smartphones</v>
      </c>
      <c r="D80" s="21">
        <v>15490</v>
      </c>
      <c r="E80" s="21">
        <v>20990</v>
      </c>
      <c r="F80" s="21">
        <f>Table3[[#This Row],[actual_price]]-Table3[[#This Row],[discounted_price]]</f>
        <v>5500</v>
      </c>
      <c r="G80" s="23">
        <v>0.26</v>
      </c>
      <c r="H80" s="7">
        <v>4.2</v>
      </c>
      <c r="I80" s="8">
        <v>32916</v>
      </c>
      <c r="J80" s="21">
        <f>Table3[[#This Row],[actual_price]]*Table3[[#This Row],[rating_count]]</f>
        <v>690906840</v>
      </c>
    </row>
    <row r="81" spans="1:10" x14ac:dyDescent="0.3">
      <c r="A81" s="7" t="s">
        <v>1666</v>
      </c>
      <c r="B81" s="7" t="s">
        <v>1347</v>
      </c>
      <c r="C81" s="7" t="str">
        <f>_xlfn.TEXTAFTER(Table3[[#This Row],[category]],"|",-1)</f>
        <v>Smartphones</v>
      </c>
      <c r="D81" s="21">
        <v>15490</v>
      </c>
      <c r="E81" s="21">
        <v>20990</v>
      </c>
      <c r="F81" s="21">
        <f>Table3[[#This Row],[actual_price]]-Table3[[#This Row],[discounted_price]]</f>
        <v>5500</v>
      </c>
      <c r="G81" s="23">
        <v>0.26</v>
      </c>
      <c r="H81" s="7">
        <v>4.2</v>
      </c>
      <c r="I81" s="8">
        <v>32916</v>
      </c>
      <c r="J81" s="21">
        <f>Table3[[#This Row],[actual_price]]*Table3[[#This Row],[rating_count]]</f>
        <v>690906840</v>
      </c>
    </row>
    <row r="82" spans="1:10" x14ac:dyDescent="0.3">
      <c r="A82" s="7" t="s">
        <v>647</v>
      </c>
      <c r="B82" s="7" t="s">
        <v>90</v>
      </c>
      <c r="C82" s="7" t="str">
        <f>_xlfn.TEXTAFTER(Table3[[#This Row],[category]],"|",-1)</f>
        <v>SmartTelevisions</v>
      </c>
      <c r="D82" s="21">
        <v>15490</v>
      </c>
      <c r="E82" s="21">
        <v>20900</v>
      </c>
      <c r="F82" s="21">
        <f>Table3[[#This Row],[actual_price]]-Table3[[#This Row],[discounted_price]]</f>
        <v>5410</v>
      </c>
      <c r="G82" s="23">
        <v>0.26</v>
      </c>
      <c r="H82" s="7">
        <v>4.3</v>
      </c>
      <c r="I82" s="8">
        <v>16299</v>
      </c>
      <c r="J82" s="21">
        <f>Table3[[#This Row],[actual_price]]*Table3[[#This Row],[rating_count]]</f>
        <v>340649100</v>
      </c>
    </row>
    <row r="83" spans="1:10" x14ac:dyDescent="0.3">
      <c r="A83" s="7" t="s">
        <v>131</v>
      </c>
      <c r="B83" s="7" t="s">
        <v>90</v>
      </c>
      <c r="C83" s="7" t="str">
        <f>_xlfn.TEXTAFTER(Table3[[#This Row],[category]],"|",-1)</f>
        <v>SmartTelevisions</v>
      </c>
      <c r="D83" s="21">
        <v>14999</v>
      </c>
      <c r="E83" s="21">
        <v>19999</v>
      </c>
      <c r="F83" s="21">
        <f>Table3[[#This Row],[actual_price]]-Table3[[#This Row],[discounted_price]]</f>
        <v>5000</v>
      </c>
      <c r="G83" s="23">
        <v>0.25</v>
      </c>
      <c r="H83" s="7">
        <v>4.2</v>
      </c>
      <c r="I83" s="8">
        <v>34899</v>
      </c>
      <c r="J83" s="21">
        <f>Table3[[#This Row],[actual_price]]*Table3[[#This Row],[rating_count]]</f>
        <v>697945101</v>
      </c>
    </row>
    <row r="84" spans="1:10" x14ac:dyDescent="0.3">
      <c r="A84" s="7" t="s">
        <v>1281</v>
      </c>
      <c r="B84" s="7" t="s">
        <v>90</v>
      </c>
      <c r="C84" s="7" t="str">
        <f>_xlfn.TEXTAFTER(Table3[[#This Row],[category]],"|",-1)</f>
        <v>SmartTelevisions</v>
      </c>
      <c r="D84" s="21">
        <v>14999</v>
      </c>
      <c r="E84" s="21">
        <v>14999</v>
      </c>
      <c r="F84" s="21">
        <f>Table3[[#This Row],[actual_price]]-Table3[[#This Row],[discounted_price]]</f>
        <v>0</v>
      </c>
      <c r="G84" s="23">
        <v>0</v>
      </c>
      <c r="H84" s="7">
        <v>4.3</v>
      </c>
      <c r="I84" s="8">
        <v>27508</v>
      </c>
      <c r="J84" s="21">
        <f>Table3[[#This Row],[actual_price]]*Table3[[#This Row],[rating_count]]</f>
        <v>412592492</v>
      </c>
    </row>
    <row r="85" spans="1:10" x14ac:dyDescent="0.3">
      <c r="A85" s="7" t="s">
        <v>4525</v>
      </c>
      <c r="B85" s="7" t="s">
        <v>4273</v>
      </c>
      <c r="C85" s="7" t="str">
        <f>_xlfn.TEXTAFTER(Table3[[#This Row],[category]],"|",-1)</f>
        <v>HEPAAirPurifiers</v>
      </c>
      <c r="D85" s="21">
        <v>14499</v>
      </c>
      <c r="E85" s="21">
        <v>23559</v>
      </c>
      <c r="F85" s="21">
        <f>Table3[[#This Row],[actual_price]]-Table3[[#This Row],[discounted_price]]</f>
        <v>9060</v>
      </c>
      <c r="G85" s="23">
        <v>0.38</v>
      </c>
      <c r="H85" s="7">
        <v>4.3</v>
      </c>
      <c r="I85" s="8">
        <v>2026</v>
      </c>
      <c r="J85" s="21">
        <f>Table3[[#This Row],[actual_price]]*Table3[[#This Row],[rating_count]]</f>
        <v>47730534</v>
      </c>
    </row>
    <row r="86" spans="1:10" x14ac:dyDescent="0.3">
      <c r="A86" s="7" t="s">
        <v>4310</v>
      </c>
      <c r="B86" s="7" t="s">
        <v>4273</v>
      </c>
      <c r="C86" s="7" t="str">
        <f>_xlfn.TEXTAFTER(Table3[[#This Row],[category]],"|",-1)</f>
        <v>HEPAAirPurifiers</v>
      </c>
      <c r="D86" s="21">
        <v>14400</v>
      </c>
      <c r="E86" s="21">
        <v>59900</v>
      </c>
      <c r="F86" s="21">
        <f>Table3[[#This Row],[actual_price]]-Table3[[#This Row],[discounted_price]]</f>
        <v>45500</v>
      </c>
      <c r="G86" s="23">
        <v>0.76</v>
      </c>
      <c r="H86" s="7">
        <v>4.4000000000000004</v>
      </c>
      <c r="I86" s="8">
        <v>3837</v>
      </c>
      <c r="J86" s="21">
        <f>Table3[[#This Row],[actual_price]]*Table3[[#This Row],[rating_count]]</f>
        <v>229836300</v>
      </c>
    </row>
    <row r="87" spans="1:10" x14ac:dyDescent="0.3">
      <c r="A87" s="7" t="s">
        <v>296</v>
      </c>
      <c r="B87" s="7" t="s">
        <v>90</v>
      </c>
      <c r="C87" s="7" t="str">
        <f>_xlfn.TEXTAFTER(Table3[[#This Row],[category]],"|",-1)</f>
        <v>SmartTelevisions</v>
      </c>
      <c r="D87" s="21">
        <v>13999</v>
      </c>
      <c r="E87" s="21">
        <v>24999</v>
      </c>
      <c r="F87" s="21">
        <f>Table3[[#This Row],[actual_price]]-Table3[[#This Row],[discounted_price]]</f>
        <v>11000</v>
      </c>
      <c r="G87" s="23">
        <v>0.44</v>
      </c>
      <c r="H87" s="7">
        <v>4.2</v>
      </c>
      <c r="I87" s="8">
        <v>45238</v>
      </c>
      <c r="J87" s="21">
        <f>Table3[[#This Row],[actual_price]]*Table3[[#This Row],[rating_count]]</f>
        <v>1130904762</v>
      </c>
    </row>
    <row r="88" spans="1:10" x14ac:dyDescent="0.3">
      <c r="A88" s="7" t="s">
        <v>296</v>
      </c>
      <c r="B88" s="7" t="s">
        <v>90</v>
      </c>
      <c r="C88" s="7" t="str">
        <f>_xlfn.TEXTAFTER(Table3[[#This Row],[category]],"|",-1)</f>
        <v>SmartTelevisions</v>
      </c>
      <c r="D88" s="21">
        <v>13999</v>
      </c>
      <c r="E88" s="21">
        <v>24999</v>
      </c>
      <c r="F88" s="21">
        <f>Table3[[#This Row],[actual_price]]-Table3[[#This Row],[discounted_price]]</f>
        <v>11000</v>
      </c>
      <c r="G88" s="23">
        <v>0.44</v>
      </c>
      <c r="H88" s="7">
        <v>4.2</v>
      </c>
      <c r="I88" s="8">
        <v>45237</v>
      </c>
      <c r="J88" s="21">
        <f>Table3[[#This Row],[actual_price]]*Table3[[#This Row],[rating_count]]</f>
        <v>1130879763</v>
      </c>
    </row>
    <row r="89" spans="1:10" x14ac:dyDescent="0.3">
      <c r="A89" s="7" t="s">
        <v>88</v>
      </c>
      <c r="B89" s="7" t="s">
        <v>90</v>
      </c>
      <c r="C89" s="7" t="str">
        <f>_xlfn.TEXTAFTER(Table3[[#This Row],[category]],"|",-1)</f>
        <v>SmartTelevisions</v>
      </c>
      <c r="D89" s="21">
        <v>13999</v>
      </c>
      <c r="E89" s="21">
        <v>24999</v>
      </c>
      <c r="F89" s="21">
        <f>Table3[[#This Row],[actual_price]]-Table3[[#This Row],[discounted_price]]</f>
        <v>11000</v>
      </c>
      <c r="G89" s="23">
        <v>0.44</v>
      </c>
      <c r="H89" s="7">
        <v>4.2</v>
      </c>
      <c r="I89" s="8">
        <v>32840</v>
      </c>
      <c r="J89" s="21">
        <f>Table3[[#This Row],[actual_price]]*Table3[[#This Row],[rating_count]]</f>
        <v>820967160</v>
      </c>
    </row>
    <row r="90" spans="1:10" x14ac:dyDescent="0.3">
      <c r="A90" s="7" t="s">
        <v>1542</v>
      </c>
      <c r="B90" s="7" t="s">
        <v>1347</v>
      </c>
      <c r="C90" s="7" t="str">
        <f>_xlfn.TEXTAFTER(Table3[[#This Row],[category]],"|",-1)</f>
        <v>Smartphones</v>
      </c>
      <c r="D90" s="21">
        <v>13999</v>
      </c>
      <c r="E90" s="21">
        <v>19999</v>
      </c>
      <c r="F90" s="21">
        <f>Table3[[#This Row],[actual_price]]-Table3[[#This Row],[discounted_price]]</f>
        <v>6000</v>
      </c>
      <c r="G90" s="23">
        <v>0.3</v>
      </c>
      <c r="H90" s="7">
        <v>4.0999999999999996</v>
      </c>
      <c r="I90" s="8">
        <v>19252</v>
      </c>
      <c r="J90" s="21">
        <f>Table3[[#This Row],[actual_price]]*Table3[[#This Row],[rating_count]]</f>
        <v>385020748</v>
      </c>
    </row>
    <row r="91" spans="1:10" x14ac:dyDescent="0.3">
      <c r="A91" s="7" t="s">
        <v>1660</v>
      </c>
      <c r="B91" s="7" t="s">
        <v>1347</v>
      </c>
      <c r="C91" s="7" t="str">
        <f>_xlfn.TEXTAFTER(Table3[[#This Row],[category]],"|",-1)</f>
        <v>Smartphones</v>
      </c>
      <c r="D91" s="21">
        <v>13999</v>
      </c>
      <c r="E91" s="21">
        <v>19999</v>
      </c>
      <c r="F91" s="21">
        <f>Table3[[#This Row],[actual_price]]-Table3[[#This Row],[discounted_price]]</f>
        <v>6000</v>
      </c>
      <c r="G91" s="23">
        <v>0.3</v>
      </c>
      <c r="H91" s="7">
        <v>4.0999999999999996</v>
      </c>
      <c r="I91" s="8">
        <v>19252</v>
      </c>
      <c r="J91" s="21">
        <f>Table3[[#This Row],[actual_price]]*Table3[[#This Row],[rating_count]]</f>
        <v>385020748</v>
      </c>
    </row>
    <row r="92" spans="1:10" x14ac:dyDescent="0.3">
      <c r="A92" s="7" t="s">
        <v>1538</v>
      </c>
      <c r="B92" s="7" t="s">
        <v>1347</v>
      </c>
      <c r="C92" s="7" t="str">
        <f>_xlfn.TEXTAFTER(Table3[[#This Row],[category]],"|",-1)</f>
        <v>Smartphones</v>
      </c>
      <c r="D92" s="21">
        <v>13999</v>
      </c>
      <c r="E92" s="21">
        <v>19499</v>
      </c>
      <c r="F92" s="21">
        <f>Table3[[#This Row],[actual_price]]-Table3[[#This Row],[discounted_price]]</f>
        <v>5500</v>
      </c>
      <c r="G92" s="23">
        <v>0.28000000000000003</v>
      </c>
      <c r="H92" s="7">
        <v>4.0999999999999996</v>
      </c>
      <c r="I92" s="8">
        <v>18998</v>
      </c>
      <c r="J92" s="21">
        <f>Table3[[#This Row],[actual_price]]*Table3[[#This Row],[rating_count]]</f>
        <v>370442002</v>
      </c>
    </row>
    <row r="93" spans="1:10" x14ac:dyDescent="0.3">
      <c r="A93" s="7" t="s">
        <v>1610</v>
      </c>
      <c r="B93" s="7" t="s">
        <v>1347</v>
      </c>
      <c r="C93" s="7" t="str">
        <f>_xlfn.TEXTAFTER(Table3[[#This Row],[category]],"|",-1)</f>
        <v>Smartphones</v>
      </c>
      <c r="D93" s="21">
        <v>13999</v>
      </c>
      <c r="E93" s="21">
        <v>19499</v>
      </c>
      <c r="F93" s="21">
        <f>Table3[[#This Row],[actual_price]]-Table3[[#This Row],[discounted_price]]</f>
        <v>5500</v>
      </c>
      <c r="G93" s="23">
        <v>0.28000000000000003</v>
      </c>
      <c r="H93" s="7">
        <v>4.0999999999999996</v>
      </c>
      <c r="I93" s="8">
        <v>18998</v>
      </c>
      <c r="J93" s="21">
        <f>Table3[[#This Row],[actual_price]]*Table3[[#This Row],[rating_count]]</f>
        <v>370442002</v>
      </c>
    </row>
    <row r="94" spans="1:10" hidden="1" x14ac:dyDescent="0.3">
      <c r="A94" s="7" t="s">
        <v>2509</v>
      </c>
      <c r="B94" s="7" t="s">
        <v>2375</v>
      </c>
      <c r="C94" s="7" t="str">
        <f>_xlfn.TEXTAFTER(Table3[[#This Row],[category]],"|",-1)</f>
        <v>BluetoothSpeakers</v>
      </c>
      <c r="D94" s="7">
        <v>549</v>
      </c>
      <c r="E94" s="7">
        <v>999</v>
      </c>
      <c r="F94" s="21">
        <f>Table3[[#This Row],[actual_price]]-Table3[[#This Row],[discounted_price]]</f>
        <v>450</v>
      </c>
      <c r="G94" s="18">
        <v>0.45</v>
      </c>
      <c r="H94" s="7">
        <v>3.9</v>
      </c>
      <c r="I94" s="8">
        <v>64705</v>
      </c>
      <c r="J94" s="8">
        <f>Table3[[#This Row],[actual_price]]*Table3[[#This Row],[rating_count]]</f>
        <v>64640295</v>
      </c>
    </row>
    <row r="95" spans="1:10" x14ac:dyDescent="0.3">
      <c r="A95" s="7" t="s">
        <v>1767</v>
      </c>
      <c r="B95" s="7" t="s">
        <v>1347</v>
      </c>
      <c r="C95" s="7" t="str">
        <f>_xlfn.TEXTAFTER(Table3[[#This Row],[category]],"|",-1)</f>
        <v>Smartphones</v>
      </c>
      <c r="D95" s="21">
        <v>13999</v>
      </c>
      <c r="E95" s="21">
        <v>19499</v>
      </c>
      <c r="F95" s="21">
        <f>Table3[[#This Row],[actual_price]]-Table3[[#This Row],[discounted_price]]</f>
        <v>5500</v>
      </c>
      <c r="G95" s="23">
        <v>0.28000000000000003</v>
      </c>
      <c r="H95" s="7">
        <v>4.0999999999999996</v>
      </c>
      <c r="I95" s="8">
        <v>18998</v>
      </c>
      <c r="J95" s="21">
        <f>Table3[[#This Row],[actual_price]]*Table3[[#This Row],[rating_count]]</f>
        <v>370442002</v>
      </c>
    </row>
    <row r="96" spans="1:10" x14ac:dyDescent="0.3">
      <c r="A96" s="7" t="s">
        <v>2076</v>
      </c>
      <c r="B96" s="7" t="s">
        <v>1347</v>
      </c>
      <c r="C96" s="7" t="str">
        <f>_xlfn.TEXTAFTER(Table3[[#This Row],[category]],"|",-1)</f>
        <v>Smartphones</v>
      </c>
      <c r="D96" s="21">
        <v>13999</v>
      </c>
      <c r="E96" s="21">
        <v>19499</v>
      </c>
      <c r="F96" s="21">
        <f>Table3[[#This Row],[actual_price]]-Table3[[#This Row],[discounted_price]]</f>
        <v>5500</v>
      </c>
      <c r="G96" s="23">
        <v>0.28000000000000003</v>
      </c>
      <c r="H96" s="7">
        <v>4.0999999999999996</v>
      </c>
      <c r="I96" s="8">
        <v>18998</v>
      </c>
      <c r="J96" s="21">
        <f>Table3[[#This Row],[actual_price]]*Table3[[#This Row],[rating_count]]</f>
        <v>370442002</v>
      </c>
    </row>
    <row r="97" spans="1:10" hidden="1" x14ac:dyDescent="0.3">
      <c r="A97" s="7" t="s">
        <v>3669</v>
      </c>
      <c r="B97" s="7" t="s">
        <v>3629</v>
      </c>
      <c r="C97" s="7" t="str">
        <f>_xlfn.TEXTAFTER(Table3[[#This Row],[category]],"|",-1)</f>
        <v>ElectricKettles</v>
      </c>
      <c r="D97" s="7">
        <v>749</v>
      </c>
      <c r="E97" s="8">
        <v>1445</v>
      </c>
      <c r="F97" s="8">
        <f>Table3[[#This Row],[actual_price]]-Table3[[#This Row],[discounted_price]]</f>
        <v>696</v>
      </c>
      <c r="G97" s="18">
        <v>0.48</v>
      </c>
      <c r="H97" s="7">
        <v>3.9</v>
      </c>
      <c r="I97" s="8">
        <v>63350</v>
      </c>
      <c r="J97" s="8">
        <f>Table3[[#This Row],[actual_price]]*Table3[[#This Row],[rating_count]]</f>
        <v>91540750</v>
      </c>
    </row>
    <row r="98" spans="1:10" x14ac:dyDescent="0.3">
      <c r="A98" s="7" t="s">
        <v>4795</v>
      </c>
      <c r="B98" s="7" t="s">
        <v>4278</v>
      </c>
      <c r="C98" s="7" t="str">
        <f>_xlfn.TEXTAFTER(Table3[[#This Row],[category]],"|",-1)</f>
        <v>WaterFilters&amp;Purifiers</v>
      </c>
      <c r="D98" s="21">
        <v>13999</v>
      </c>
      <c r="E98" s="21">
        <v>24850</v>
      </c>
      <c r="F98" s="21">
        <f>Table3[[#This Row],[actual_price]]-Table3[[#This Row],[discounted_price]]</f>
        <v>10851</v>
      </c>
      <c r="G98" s="23">
        <v>0.44</v>
      </c>
      <c r="H98" s="7">
        <v>4.4000000000000004</v>
      </c>
      <c r="I98" s="8">
        <v>8948</v>
      </c>
      <c r="J98" s="21">
        <f>Table3[[#This Row],[actual_price]]*Table3[[#This Row],[rating_count]]</f>
        <v>222357800</v>
      </c>
    </row>
    <row r="99" spans="1:10" hidden="1" x14ac:dyDescent="0.3">
      <c r="A99" s="7" t="s">
        <v>2401</v>
      </c>
      <c r="B99" s="7" t="s">
        <v>1931</v>
      </c>
      <c r="C99" s="7" t="str">
        <f>_xlfn.TEXTAFTER(Table3[[#This Row],[category]],"|",-1)</f>
        <v>On-Ear</v>
      </c>
      <c r="D99" s="7">
        <v>599</v>
      </c>
      <c r="E99" s="8">
        <v>1399</v>
      </c>
      <c r="F99" s="8">
        <f>Table3[[#This Row],[actual_price]]-Table3[[#This Row],[discounted_price]]</f>
        <v>800</v>
      </c>
      <c r="G99" s="18">
        <v>0.56999999999999995</v>
      </c>
      <c r="H99" s="7">
        <v>3.8</v>
      </c>
      <c r="I99" s="8">
        <v>60026</v>
      </c>
      <c r="J99" s="8">
        <f>Table3[[#This Row],[actual_price]]*Table3[[#This Row],[rating_count]]</f>
        <v>83976374</v>
      </c>
    </row>
    <row r="100" spans="1:10" x14ac:dyDescent="0.3">
      <c r="A100" s="7" t="s">
        <v>1196</v>
      </c>
      <c r="B100" s="7" t="s">
        <v>664</v>
      </c>
      <c r="C100" s="7" t="str">
        <f>_xlfn.TEXTAFTER(Table3[[#This Row],[category]],"|",-1)</f>
        <v>Projectors</v>
      </c>
      <c r="D100" s="21">
        <v>13990</v>
      </c>
      <c r="E100" s="21">
        <v>28900</v>
      </c>
      <c r="F100" s="21">
        <f>Table3[[#This Row],[actual_price]]-Table3[[#This Row],[discounted_price]]</f>
        <v>14910</v>
      </c>
      <c r="G100" s="23">
        <v>0.52</v>
      </c>
      <c r="H100" s="7">
        <v>4.5</v>
      </c>
      <c r="I100" s="7">
        <v>7</v>
      </c>
      <c r="J100" s="21">
        <f>Table3[[#This Row],[actual_price]]*Table3[[#This Row],[rating_count]]</f>
        <v>202300</v>
      </c>
    </row>
    <row r="101" spans="1:10" hidden="1" x14ac:dyDescent="0.3">
      <c r="A101" s="7" t="s">
        <v>1387</v>
      </c>
      <c r="B101" s="7" t="s">
        <v>1380</v>
      </c>
      <c r="C101" s="7" t="str">
        <f>_xlfn.TEXTAFTER(Table3[[#This Row],[category]],"|",-1)</f>
        <v>In-Ear</v>
      </c>
      <c r="D101" s="7">
        <v>599</v>
      </c>
      <c r="E101" s="8">
        <v>2499</v>
      </c>
      <c r="F101" s="8">
        <f>Table3[[#This Row],[actual_price]]-Table3[[#This Row],[discounted_price]]</f>
        <v>1900</v>
      </c>
      <c r="G101" s="18">
        <v>0.76</v>
      </c>
      <c r="H101" s="7">
        <v>3.9</v>
      </c>
      <c r="I101" s="8">
        <v>58162</v>
      </c>
      <c r="J101" s="8">
        <f>Table3[[#This Row],[actual_price]]*Table3[[#This Row],[rating_count]]</f>
        <v>145346838</v>
      </c>
    </row>
    <row r="102" spans="1:10" x14ac:dyDescent="0.3">
      <c r="A102" s="7" t="s">
        <v>114</v>
      </c>
      <c r="B102" s="7" t="s">
        <v>90</v>
      </c>
      <c r="C102" s="7" t="str">
        <f>_xlfn.TEXTAFTER(Table3[[#This Row],[category]],"|",-1)</f>
        <v>SmartTelevisions</v>
      </c>
      <c r="D102" s="21">
        <v>13490</v>
      </c>
      <c r="E102" s="21">
        <v>22900</v>
      </c>
      <c r="F102" s="21">
        <f>Table3[[#This Row],[actual_price]]-Table3[[#This Row],[discounted_price]]</f>
        <v>9410</v>
      </c>
      <c r="G102" s="23">
        <v>0.41</v>
      </c>
      <c r="H102" s="7">
        <v>4.3</v>
      </c>
      <c r="I102" s="8">
        <v>16299</v>
      </c>
      <c r="J102" s="21">
        <f>Table3[[#This Row],[actual_price]]*Table3[[#This Row],[rating_count]]</f>
        <v>373247100</v>
      </c>
    </row>
    <row r="103" spans="1:10" x14ac:dyDescent="0.3">
      <c r="A103" s="7" t="s">
        <v>114</v>
      </c>
      <c r="B103" s="7" t="s">
        <v>90</v>
      </c>
      <c r="C103" s="7" t="str">
        <f>_xlfn.TEXTAFTER(Table3[[#This Row],[category]],"|",-1)</f>
        <v>SmartTelevisions</v>
      </c>
      <c r="D103" s="21">
        <v>13490</v>
      </c>
      <c r="E103" s="21">
        <v>22900</v>
      </c>
      <c r="F103" s="21">
        <f>Table3[[#This Row],[actual_price]]-Table3[[#This Row],[discounted_price]]</f>
        <v>9410</v>
      </c>
      <c r="G103" s="23">
        <v>0.41</v>
      </c>
      <c r="H103" s="7">
        <v>4.3</v>
      </c>
      <c r="I103" s="8">
        <v>16299</v>
      </c>
      <c r="J103" s="21">
        <f>Table3[[#This Row],[actual_price]]*Table3[[#This Row],[rating_count]]</f>
        <v>373247100</v>
      </c>
    </row>
    <row r="104" spans="1:10" x14ac:dyDescent="0.3">
      <c r="A104" s="7" t="s">
        <v>101</v>
      </c>
      <c r="B104" s="7" t="s">
        <v>90</v>
      </c>
      <c r="C104" s="7" t="str">
        <f>_xlfn.TEXTAFTER(Table3[[#This Row],[category]],"|",-1)</f>
        <v>SmartTelevisions</v>
      </c>
      <c r="D104" s="21">
        <v>13490</v>
      </c>
      <c r="E104" s="21">
        <v>21990</v>
      </c>
      <c r="F104" s="21">
        <f>Table3[[#This Row],[actual_price]]-Table3[[#This Row],[discounted_price]]</f>
        <v>8500</v>
      </c>
      <c r="G104" s="23">
        <v>0.39</v>
      </c>
      <c r="H104" s="7">
        <v>4.3</v>
      </c>
      <c r="I104" s="8">
        <v>11976</v>
      </c>
      <c r="J104" s="21">
        <f>Table3[[#This Row],[actual_price]]*Table3[[#This Row],[rating_count]]</f>
        <v>263352240</v>
      </c>
    </row>
    <row r="105" spans="1:10" x14ac:dyDescent="0.3">
      <c r="A105" s="7" t="s">
        <v>101</v>
      </c>
      <c r="B105" s="7" t="s">
        <v>90</v>
      </c>
      <c r="C105" s="7" t="str">
        <f>_xlfn.TEXTAFTER(Table3[[#This Row],[category]],"|",-1)</f>
        <v>SmartTelevisions</v>
      </c>
      <c r="D105" s="21">
        <v>13490</v>
      </c>
      <c r="E105" s="21">
        <v>21990</v>
      </c>
      <c r="F105" s="21">
        <f>Table3[[#This Row],[actual_price]]-Table3[[#This Row],[discounted_price]]</f>
        <v>8500</v>
      </c>
      <c r="G105" s="23">
        <v>0.39</v>
      </c>
      <c r="H105" s="7">
        <v>4.3</v>
      </c>
      <c r="I105" s="8">
        <v>11976</v>
      </c>
      <c r="J105" s="21">
        <f>Table3[[#This Row],[actual_price]]*Table3[[#This Row],[rating_count]]</f>
        <v>263352240</v>
      </c>
    </row>
    <row r="106" spans="1:10" x14ac:dyDescent="0.3">
      <c r="A106" s="7" t="s">
        <v>1817</v>
      </c>
      <c r="B106" s="7" t="s">
        <v>1347</v>
      </c>
      <c r="C106" s="7" t="str">
        <f>_xlfn.TEXTAFTER(Table3[[#This Row],[category]],"|",-1)</f>
        <v>Smartphones</v>
      </c>
      <c r="D106" s="21">
        <v>12999</v>
      </c>
      <c r="E106" s="21">
        <v>13499</v>
      </c>
      <c r="F106" s="21">
        <f>Table3[[#This Row],[actual_price]]-Table3[[#This Row],[discounted_price]]</f>
        <v>500</v>
      </c>
      <c r="G106" s="23">
        <v>0.04</v>
      </c>
      <c r="H106" s="7">
        <v>4.0999999999999996</v>
      </c>
      <c r="I106" s="8">
        <v>56098</v>
      </c>
      <c r="J106" s="21">
        <f>Table3[[#This Row],[actual_price]]*Table3[[#This Row],[rating_count]]</f>
        <v>757266902</v>
      </c>
    </row>
    <row r="107" spans="1:10" hidden="1" x14ac:dyDescent="0.3">
      <c r="A107" s="7" t="s">
        <v>3673</v>
      </c>
      <c r="B107" s="7" t="s">
        <v>3675</v>
      </c>
      <c r="C107" s="7" t="str">
        <f>_xlfn.TEXTAFTER(Table3[[#This Row],[category]],"|",-1)</f>
        <v>InductionCooktop</v>
      </c>
      <c r="D107" s="8">
        <v>1699</v>
      </c>
      <c r="E107" s="8">
        <v>3193</v>
      </c>
      <c r="F107" s="8">
        <f>Table3[[#This Row],[actual_price]]-Table3[[#This Row],[discounted_price]]</f>
        <v>1494</v>
      </c>
      <c r="G107" s="18">
        <v>0.47</v>
      </c>
      <c r="H107" s="7">
        <v>3.8</v>
      </c>
      <c r="I107" s="8">
        <v>54032</v>
      </c>
      <c r="J107" s="8">
        <f>Table3[[#This Row],[actual_price]]*Table3[[#This Row],[rating_count]]</f>
        <v>172524176</v>
      </c>
    </row>
    <row r="108" spans="1:10" x14ac:dyDescent="0.3">
      <c r="A108" s="7" t="s">
        <v>1616</v>
      </c>
      <c r="B108" s="7" t="s">
        <v>1347</v>
      </c>
      <c r="C108" s="7" t="str">
        <f>_xlfn.TEXTAFTER(Table3[[#This Row],[category]],"|",-1)</f>
        <v>Smartphones</v>
      </c>
      <c r="D108" s="21">
        <v>12999</v>
      </c>
      <c r="E108" s="21">
        <v>17999</v>
      </c>
      <c r="F108" s="21">
        <f>Table3[[#This Row],[actual_price]]-Table3[[#This Row],[discounted_price]]</f>
        <v>5000</v>
      </c>
      <c r="G108" s="23">
        <v>0.28000000000000003</v>
      </c>
      <c r="H108" s="7">
        <v>4.0999999999999996</v>
      </c>
      <c r="I108" s="8">
        <v>50772</v>
      </c>
      <c r="J108" s="21">
        <f>Table3[[#This Row],[actual_price]]*Table3[[#This Row],[rating_count]]</f>
        <v>913845228</v>
      </c>
    </row>
    <row r="109" spans="1:10" x14ac:dyDescent="0.3">
      <c r="A109" s="7" t="s">
        <v>1827</v>
      </c>
      <c r="B109" s="7" t="s">
        <v>1347</v>
      </c>
      <c r="C109" s="7" t="str">
        <f>_xlfn.TEXTAFTER(Table3[[#This Row],[category]],"|",-1)</f>
        <v>Smartphones</v>
      </c>
      <c r="D109" s="21">
        <v>12999</v>
      </c>
      <c r="E109" s="21">
        <v>18999</v>
      </c>
      <c r="F109" s="21">
        <f>Table3[[#This Row],[actual_price]]-Table3[[#This Row],[discounted_price]]</f>
        <v>6000</v>
      </c>
      <c r="G109" s="23">
        <v>0.32</v>
      </c>
      <c r="H109" s="7">
        <v>4.0999999999999996</v>
      </c>
      <c r="I109" s="8">
        <v>50772</v>
      </c>
      <c r="J109" s="21">
        <f>Table3[[#This Row],[actual_price]]*Table3[[#This Row],[rating_count]]</f>
        <v>964617228</v>
      </c>
    </row>
    <row r="110" spans="1:10" x14ac:dyDescent="0.3">
      <c r="A110" s="7" t="s">
        <v>1844</v>
      </c>
      <c r="B110" s="7" t="s">
        <v>1347</v>
      </c>
      <c r="C110" s="7" t="str">
        <f>_xlfn.TEXTAFTER(Table3[[#This Row],[category]],"|",-1)</f>
        <v>Smartphones</v>
      </c>
      <c r="D110" s="21">
        <v>12999</v>
      </c>
      <c r="E110" s="21">
        <v>18999</v>
      </c>
      <c r="F110" s="21">
        <f>Table3[[#This Row],[actual_price]]-Table3[[#This Row],[discounted_price]]</f>
        <v>6000</v>
      </c>
      <c r="G110" s="23">
        <v>0.32</v>
      </c>
      <c r="H110" s="7">
        <v>4.0999999999999996</v>
      </c>
      <c r="I110" s="8">
        <v>50772</v>
      </c>
      <c r="J110" s="21">
        <f>Table3[[#This Row],[actual_price]]*Table3[[#This Row],[rating_count]]</f>
        <v>964617228</v>
      </c>
    </row>
    <row r="111" spans="1:10" x14ac:dyDescent="0.3">
      <c r="A111" s="7" t="s">
        <v>1998</v>
      </c>
      <c r="B111" s="7" t="s">
        <v>1347</v>
      </c>
      <c r="C111" s="7" t="str">
        <f>_xlfn.TEXTAFTER(Table3[[#This Row],[category]],"|",-1)</f>
        <v>Smartphones</v>
      </c>
      <c r="D111" s="21">
        <v>12999</v>
      </c>
      <c r="E111" s="21">
        <v>18999</v>
      </c>
      <c r="F111" s="21">
        <f>Table3[[#This Row],[actual_price]]-Table3[[#This Row],[discounted_price]]</f>
        <v>6000</v>
      </c>
      <c r="G111" s="23">
        <v>0.32</v>
      </c>
      <c r="H111" s="7">
        <v>4.0999999999999996</v>
      </c>
      <c r="I111" s="8">
        <v>50772</v>
      </c>
      <c r="J111" s="21">
        <f>Table3[[#This Row],[actual_price]]*Table3[[#This Row],[rating_count]]</f>
        <v>964617228</v>
      </c>
    </row>
    <row r="112" spans="1:10" x14ac:dyDescent="0.3">
      <c r="A112" s="7" t="s">
        <v>1438</v>
      </c>
      <c r="B112" s="7" t="s">
        <v>1347</v>
      </c>
      <c r="C112" s="7" t="str">
        <f>_xlfn.TEXTAFTER(Table3[[#This Row],[category]],"|",-1)</f>
        <v>Smartphones</v>
      </c>
      <c r="D112" s="21">
        <v>12999</v>
      </c>
      <c r="E112" s="21">
        <v>17999</v>
      </c>
      <c r="F112" s="21">
        <f>Table3[[#This Row],[actual_price]]-Table3[[#This Row],[discounted_price]]</f>
        <v>5000</v>
      </c>
      <c r="G112" s="23">
        <v>0.28000000000000003</v>
      </c>
      <c r="H112" s="7">
        <v>4.0999999999999996</v>
      </c>
      <c r="I112" s="8">
        <v>18998</v>
      </c>
      <c r="J112" s="21">
        <f>Table3[[#This Row],[actual_price]]*Table3[[#This Row],[rating_count]]</f>
        <v>341945002</v>
      </c>
    </row>
    <row r="113" spans="1:10" x14ac:dyDescent="0.3">
      <c r="A113" s="7" t="s">
        <v>1664</v>
      </c>
      <c r="B113" s="7" t="s">
        <v>1347</v>
      </c>
      <c r="C113" s="7" t="str">
        <f>_xlfn.TEXTAFTER(Table3[[#This Row],[category]],"|",-1)</f>
        <v>Smartphones</v>
      </c>
      <c r="D113" s="21">
        <v>12999</v>
      </c>
      <c r="E113" s="21">
        <v>17999</v>
      </c>
      <c r="F113" s="21">
        <f>Table3[[#This Row],[actual_price]]-Table3[[#This Row],[discounted_price]]</f>
        <v>5000</v>
      </c>
      <c r="G113" s="23">
        <v>0.28000000000000003</v>
      </c>
      <c r="H113" s="7">
        <v>4.0999999999999996</v>
      </c>
      <c r="I113" s="8">
        <v>18998</v>
      </c>
      <c r="J113" s="21">
        <f>Table3[[#This Row],[actual_price]]*Table3[[#This Row],[rating_count]]</f>
        <v>341945002</v>
      </c>
    </row>
    <row r="114" spans="1:10" x14ac:dyDescent="0.3">
      <c r="A114" s="7" t="s">
        <v>1487</v>
      </c>
      <c r="B114" s="7" t="s">
        <v>1347</v>
      </c>
      <c r="C114" s="7" t="str">
        <f>_xlfn.TEXTAFTER(Table3[[#This Row],[category]],"|",-1)</f>
        <v>Smartphones</v>
      </c>
      <c r="D114" s="21">
        <v>12999</v>
      </c>
      <c r="E114" s="21">
        <v>15999</v>
      </c>
      <c r="F114" s="21">
        <f>Table3[[#This Row],[actual_price]]-Table3[[#This Row],[discounted_price]]</f>
        <v>3000</v>
      </c>
      <c r="G114" s="23">
        <v>0.19</v>
      </c>
      <c r="H114" s="7">
        <v>4.2</v>
      </c>
      <c r="I114" s="8">
        <v>13246</v>
      </c>
      <c r="J114" s="21">
        <f>Table3[[#This Row],[actual_price]]*Table3[[#This Row],[rating_count]]</f>
        <v>211922754</v>
      </c>
    </row>
    <row r="115" spans="1:10" x14ac:dyDescent="0.3">
      <c r="A115" s="7" t="s">
        <v>4942</v>
      </c>
      <c r="B115" s="7" t="s">
        <v>4944</v>
      </c>
      <c r="C115" s="7" t="str">
        <f>_xlfn.TEXTAFTER(Table3[[#This Row],[category]],"|",-1)</f>
        <v>ColdPressJuicers</v>
      </c>
      <c r="D115" s="21">
        <v>12609</v>
      </c>
      <c r="E115" s="21">
        <v>23999</v>
      </c>
      <c r="F115" s="21">
        <f>Table3[[#This Row],[actual_price]]-Table3[[#This Row],[discounted_price]]</f>
        <v>11390</v>
      </c>
      <c r="G115" s="23">
        <v>0.47</v>
      </c>
      <c r="H115" s="7">
        <v>4.4000000000000004</v>
      </c>
      <c r="I115" s="8">
        <v>2288</v>
      </c>
      <c r="J115" s="21">
        <f>Table3[[#This Row],[actual_price]]*Table3[[#This Row],[rating_count]]</f>
        <v>54909712</v>
      </c>
    </row>
    <row r="116" spans="1:10" x14ac:dyDescent="0.3">
      <c r="A116" s="7" t="s">
        <v>708</v>
      </c>
      <c r="B116" s="7" t="s">
        <v>90</v>
      </c>
      <c r="C116" s="7" t="str">
        <f>_xlfn.TEXTAFTER(Table3[[#This Row],[category]],"|",-1)</f>
        <v>SmartTelevisions</v>
      </c>
      <c r="D116" s="21">
        <v>12499</v>
      </c>
      <c r="E116" s="21">
        <v>22990</v>
      </c>
      <c r="F116" s="21">
        <f>Table3[[#This Row],[actual_price]]-Table3[[#This Row],[discounted_price]]</f>
        <v>10491</v>
      </c>
      <c r="G116" s="23">
        <v>0.46</v>
      </c>
      <c r="H116" s="7">
        <v>4.3</v>
      </c>
      <c r="I116" s="8">
        <v>1611</v>
      </c>
      <c r="J116" s="21">
        <f>Table3[[#This Row],[actual_price]]*Table3[[#This Row],[rating_count]]</f>
        <v>37036890</v>
      </c>
    </row>
    <row r="117" spans="1:10" x14ac:dyDescent="0.3">
      <c r="A117" s="7" t="s">
        <v>4419</v>
      </c>
      <c r="B117" s="7" t="s">
        <v>3639</v>
      </c>
      <c r="C117" s="7" t="str">
        <f>_xlfn.TEXTAFTER(Table3[[#This Row],[category]],"|",-1)</f>
        <v>FanHeaters</v>
      </c>
      <c r="D117" s="21">
        <v>12499</v>
      </c>
      <c r="E117" s="21">
        <v>19825</v>
      </c>
      <c r="F117" s="21">
        <f>Table3[[#This Row],[actual_price]]-Table3[[#This Row],[discounted_price]]</f>
        <v>7326</v>
      </c>
      <c r="G117" s="23">
        <v>0.37</v>
      </c>
      <c r="H117" s="7">
        <v>4.0999999999999996</v>
      </c>
      <c r="I117" s="7">
        <v>322</v>
      </c>
      <c r="J117" s="21">
        <f>Table3[[#This Row],[actual_price]]*Table3[[#This Row],[rating_count]]</f>
        <v>6383650</v>
      </c>
    </row>
    <row r="118" spans="1:10" x14ac:dyDescent="0.3">
      <c r="A118" s="7" t="s">
        <v>1687</v>
      </c>
      <c r="B118" s="7" t="s">
        <v>1347</v>
      </c>
      <c r="C118" s="7" t="str">
        <f>_xlfn.TEXTAFTER(Table3[[#This Row],[category]],"|",-1)</f>
        <v>Smartphones</v>
      </c>
      <c r="D118" s="21">
        <v>12490</v>
      </c>
      <c r="E118" s="21">
        <v>15990</v>
      </c>
      <c r="F118" s="21">
        <f>Table3[[#This Row],[actual_price]]-Table3[[#This Row],[discounted_price]]</f>
        <v>3500</v>
      </c>
      <c r="G118" s="23">
        <v>0.22</v>
      </c>
      <c r="H118" s="7">
        <v>4.2</v>
      </c>
      <c r="I118" s="8">
        <v>58506</v>
      </c>
      <c r="J118" s="21">
        <f>Table3[[#This Row],[actual_price]]*Table3[[#This Row],[rating_count]]</f>
        <v>935510940</v>
      </c>
    </row>
    <row r="119" spans="1:10" x14ac:dyDescent="0.3">
      <c r="A119" s="7" t="s">
        <v>2479</v>
      </c>
      <c r="B119" s="7" t="s">
        <v>1329</v>
      </c>
      <c r="C119" s="7" t="str">
        <f>_xlfn.TEXTAFTER(Table3[[#This Row],[category]],"|",-1)</f>
        <v>SmartWatches</v>
      </c>
      <c r="D119" s="21">
        <v>12000</v>
      </c>
      <c r="E119" s="21">
        <v>29999</v>
      </c>
      <c r="F119" s="21">
        <f>Table3[[#This Row],[actual_price]]-Table3[[#This Row],[discounted_price]]</f>
        <v>17999</v>
      </c>
      <c r="G119" s="23">
        <v>0.6</v>
      </c>
      <c r="H119" s="7">
        <v>4.3</v>
      </c>
      <c r="I119" s="8">
        <v>4744</v>
      </c>
      <c r="J119" s="21">
        <f>Table3[[#This Row],[actual_price]]*Table3[[#This Row],[rating_count]]</f>
        <v>142315256</v>
      </c>
    </row>
    <row r="120" spans="1:10" hidden="1" x14ac:dyDescent="0.3">
      <c r="A120" s="7" t="s">
        <v>2535</v>
      </c>
      <c r="B120" s="7" t="s">
        <v>1380</v>
      </c>
      <c r="C120" s="7" t="str">
        <f>_xlfn.TEXTAFTER(Table3[[#This Row],[category]],"|",-1)</f>
        <v>In-Ear</v>
      </c>
      <c r="D120" s="8">
        <v>1199</v>
      </c>
      <c r="E120" s="8">
        <v>5999</v>
      </c>
      <c r="F120" s="8">
        <f>Table3[[#This Row],[actual_price]]-Table3[[#This Row],[discounted_price]]</f>
        <v>4800</v>
      </c>
      <c r="G120" s="18">
        <v>0.8</v>
      </c>
      <c r="H120" s="7">
        <v>3.9</v>
      </c>
      <c r="I120" s="8">
        <v>47521</v>
      </c>
      <c r="J120" s="8">
        <f>Table3[[#This Row],[actual_price]]*Table3[[#This Row],[rating_count]]</f>
        <v>285078479</v>
      </c>
    </row>
    <row r="121" spans="1:10" x14ac:dyDescent="0.3">
      <c r="A121" s="7" t="s">
        <v>856</v>
      </c>
      <c r="B121" s="7" t="s">
        <v>90</v>
      </c>
      <c r="C121" s="7" t="str">
        <f>_xlfn.TEXTAFTER(Table3[[#This Row],[category]],"|",-1)</f>
        <v>SmartTelevisions</v>
      </c>
      <c r="D121" s="21">
        <v>11990</v>
      </c>
      <c r="E121" s="21">
        <v>31990</v>
      </c>
      <c r="F121" s="21">
        <f>Table3[[#This Row],[actual_price]]-Table3[[#This Row],[discounted_price]]</f>
        <v>20000</v>
      </c>
      <c r="G121" s="23">
        <v>0.63</v>
      </c>
      <c r="H121" s="7">
        <v>4.2</v>
      </c>
      <c r="I121" s="7">
        <v>64</v>
      </c>
      <c r="J121" s="21">
        <f>Table3[[#This Row],[actual_price]]*Table3[[#This Row],[rating_count]]</f>
        <v>2047360</v>
      </c>
    </row>
    <row r="122" spans="1:10" hidden="1" x14ac:dyDescent="0.3">
      <c r="A122" s="7" t="s">
        <v>1414</v>
      </c>
      <c r="B122" s="7" t="s">
        <v>1416</v>
      </c>
      <c r="C122" s="7" t="str">
        <f>_xlfn.TEXTAFTER(Table3[[#This Row],[category]],"|",-1)</f>
        <v>Cradles</v>
      </c>
      <c r="D122" s="7">
        <v>349</v>
      </c>
      <c r="E122" s="7">
        <v>999</v>
      </c>
      <c r="F122" s="21">
        <f>Table3[[#This Row],[actual_price]]-Table3[[#This Row],[discounted_price]]</f>
        <v>650</v>
      </c>
      <c r="G122" s="18">
        <v>0.65</v>
      </c>
      <c r="H122" s="7">
        <v>3.9</v>
      </c>
      <c r="I122" s="8">
        <v>46399</v>
      </c>
      <c r="J122" s="8">
        <f>Table3[[#This Row],[actual_price]]*Table3[[#This Row],[rating_count]]</f>
        <v>46352601</v>
      </c>
    </row>
    <row r="123" spans="1:10" x14ac:dyDescent="0.3">
      <c r="A123" s="7" t="s">
        <v>123</v>
      </c>
      <c r="B123" s="7" t="s">
        <v>90</v>
      </c>
      <c r="C123" s="7" t="str">
        <f>_xlfn.TEXTAFTER(Table3[[#This Row],[category]],"|",-1)</f>
        <v>SmartTelevisions</v>
      </c>
      <c r="D123" s="21">
        <v>11499</v>
      </c>
      <c r="E123" s="21">
        <v>19990</v>
      </c>
      <c r="F123" s="21">
        <f>Table3[[#This Row],[actual_price]]-Table3[[#This Row],[discounted_price]]</f>
        <v>8491</v>
      </c>
      <c r="G123" s="23">
        <v>0.42</v>
      </c>
      <c r="H123" s="7">
        <v>4.3</v>
      </c>
      <c r="I123" s="8">
        <v>4703</v>
      </c>
      <c r="J123" s="21">
        <f>Table3[[#This Row],[actual_price]]*Table3[[#This Row],[rating_count]]</f>
        <v>94012970</v>
      </c>
    </row>
    <row r="124" spans="1:10" x14ac:dyDescent="0.3">
      <c r="A124" s="7" t="s">
        <v>1571</v>
      </c>
      <c r="B124" s="7" t="s">
        <v>1347</v>
      </c>
      <c r="C124" s="7" t="str">
        <f>_xlfn.TEXTAFTER(Table3[[#This Row],[category]],"|",-1)</f>
        <v>Smartphones</v>
      </c>
      <c r="D124" s="21">
        <v>10999</v>
      </c>
      <c r="E124" s="21">
        <v>14999</v>
      </c>
      <c r="F124" s="21">
        <f>Table3[[#This Row],[actual_price]]-Table3[[#This Row],[discounted_price]]</f>
        <v>4000</v>
      </c>
      <c r="G124" s="23">
        <v>0.27</v>
      </c>
      <c r="H124" s="7">
        <v>4.0999999999999996</v>
      </c>
      <c r="I124" s="8">
        <v>18998</v>
      </c>
      <c r="J124" s="21">
        <f>Table3[[#This Row],[actual_price]]*Table3[[#This Row],[rating_count]]</f>
        <v>284951002</v>
      </c>
    </row>
    <row r="125" spans="1:10" x14ac:dyDescent="0.3">
      <c r="A125" s="7" t="s">
        <v>1598</v>
      </c>
      <c r="B125" s="7" t="s">
        <v>1347</v>
      </c>
      <c r="C125" s="7" t="str">
        <f>_xlfn.TEXTAFTER(Table3[[#This Row],[category]],"|",-1)</f>
        <v>Smartphones</v>
      </c>
      <c r="D125" s="21">
        <v>10999</v>
      </c>
      <c r="E125" s="21">
        <v>14999</v>
      </c>
      <c r="F125" s="21">
        <f>Table3[[#This Row],[actual_price]]-Table3[[#This Row],[discounted_price]]</f>
        <v>4000</v>
      </c>
      <c r="G125" s="23">
        <v>0.27</v>
      </c>
      <c r="H125" s="7">
        <v>4.0999999999999996</v>
      </c>
      <c r="I125" s="8">
        <v>18998</v>
      </c>
      <c r="J125" s="21">
        <f>Table3[[#This Row],[actual_price]]*Table3[[#This Row],[rating_count]]</f>
        <v>284951002</v>
      </c>
    </row>
    <row r="126" spans="1:10" x14ac:dyDescent="0.3">
      <c r="A126" s="7" t="s">
        <v>353</v>
      </c>
      <c r="B126" s="7" t="s">
        <v>90</v>
      </c>
      <c r="C126" s="7" t="str">
        <f>_xlfn.TEXTAFTER(Table3[[#This Row],[category]],"|",-1)</f>
        <v>SmartTelevisions</v>
      </c>
      <c r="D126" s="21">
        <v>10901</v>
      </c>
      <c r="E126" s="21">
        <v>30990</v>
      </c>
      <c r="F126" s="21">
        <f>Table3[[#This Row],[actual_price]]-Table3[[#This Row],[discounted_price]]</f>
        <v>20089</v>
      </c>
      <c r="G126" s="23">
        <v>0.65</v>
      </c>
      <c r="H126" s="7">
        <v>4.0999999999999996</v>
      </c>
      <c r="I126" s="7">
        <v>398</v>
      </c>
      <c r="J126" s="21">
        <f>Table3[[#This Row],[actual_price]]*Table3[[#This Row],[rating_count]]</f>
        <v>12334020</v>
      </c>
    </row>
    <row r="127" spans="1:10" hidden="1" x14ac:dyDescent="0.3">
      <c r="A127" s="7" t="s">
        <v>3652</v>
      </c>
      <c r="B127" s="7" t="s">
        <v>3649</v>
      </c>
      <c r="C127" s="7" t="str">
        <f>_xlfn.TEXTAFTER(Table3[[#This Row],[category]],"|",-1)</f>
        <v>DigitalKitchenScales</v>
      </c>
      <c r="D127" s="7">
        <v>293</v>
      </c>
      <c r="E127" s="7">
        <v>499</v>
      </c>
      <c r="F127" s="21">
        <f>Table3[[#This Row],[actual_price]]-Table3[[#This Row],[discounted_price]]</f>
        <v>206</v>
      </c>
      <c r="G127" s="18">
        <v>0.41</v>
      </c>
      <c r="H127" s="7">
        <v>3.9</v>
      </c>
      <c r="I127" s="8">
        <v>44994</v>
      </c>
      <c r="J127" s="8">
        <f>Table3[[#This Row],[actual_price]]*Table3[[#This Row],[rating_count]]</f>
        <v>22452006</v>
      </c>
    </row>
    <row r="128" spans="1:10" x14ac:dyDescent="0.3">
      <c r="A128" s="7" t="s">
        <v>1303</v>
      </c>
      <c r="B128" s="7" t="s">
        <v>90</v>
      </c>
      <c r="C128" s="7" t="str">
        <f>_xlfn.TEXTAFTER(Table3[[#This Row],[category]],"|",-1)</f>
        <v>SmartTelevisions</v>
      </c>
      <c r="D128" s="21">
        <v>10499</v>
      </c>
      <c r="E128" s="21">
        <v>19499</v>
      </c>
      <c r="F128" s="21">
        <f>Table3[[#This Row],[actual_price]]-Table3[[#This Row],[discounted_price]]</f>
        <v>9000</v>
      </c>
      <c r="G128" s="23">
        <v>0.46</v>
      </c>
      <c r="H128" s="7">
        <v>4.2</v>
      </c>
      <c r="I128" s="8">
        <v>1510</v>
      </c>
      <c r="J128" s="21">
        <f>Table3[[#This Row],[actual_price]]*Table3[[#This Row],[rating_count]]</f>
        <v>29443490</v>
      </c>
    </row>
    <row r="129" spans="1:10" x14ac:dyDescent="0.3">
      <c r="A129" s="7" t="s">
        <v>1733</v>
      </c>
      <c r="B129" s="7" t="s">
        <v>1347</v>
      </c>
      <c r="C129" s="7" t="str">
        <f>_xlfn.TEXTAFTER(Table3[[#This Row],[category]],"|",-1)</f>
        <v>Smartphones</v>
      </c>
      <c r="D129" s="21">
        <v>10499</v>
      </c>
      <c r="E129" s="21">
        <v>13499</v>
      </c>
      <c r="F129" s="21">
        <f>Table3[[#This Row],[actual_price]]-Table3[[#This Row],[discounted_price]]</f>
        <v>3000</v>
      </c>
      <c r="G129" s="23">
        <v>0.22</v>
      </c>
      <c r="H129" s="7">
        <v>4.2</v>
      </c>
      <c r="I129" s="7">
        <v>284</v>
      </c>
      <c r="J129" s="21">
        <f>Table3[[#This Row],[actual_price]]*Table3[[#This Row],[rating_count]]</f>
        <v>3833716</v>
      </c>
    </row>
    <row r="130" spans="1:10" hidden="1" x14ac:dyDescent="0.3">
      <c r="A130" s="7" t="s">
        <v>3733</v>
      </c>
      <c r="B130" s="7" t="s">
        <v>3702</v>
      </c>
      <c r="C130" s="7" t="str">
        <f>_xlfn.TEXTAFTER(Table3[[#This Row],[category]],"|",-1)</f>
        <v>MixerGrinders</v>
      </c>
      <c r="D130" s="8">
        <v>1299</v>
      </c>
      <c r="E130" s="8">
        <v>3500</v>
      </c>
      <c r="F130" s="8">
        <f>Table3[[#This Row],[actual_price]]-Table3[[#This Row],[discounted_price]]</f>
        <v>2201</v>
      </c>
      <c r="G130" s="18">
        <v>0.63</v>
      </c>
      <c r="H130" s="7">
        <v>3.8</v>
      </c>
      <c r="I130" s="8">
        <v>44050</v>
      </c>
      <c r="J130" s="8">
        <f>Table3[[#This Row],[actual_price]]*Table3[[#This Row],[rating_count]]</f>
        <v>154175000</v>
      </c>
    </row>
    <row r="131" spans="1:10" x14ac:dyDescent="0.3">
      <c r="A131" s="7" t="s">
        <v>3338</v>
      </c>
      <c r="B131" s="7" t="s">
        <v>3340</v>
      </c>
      <c r="C131" s="7" t="str">
        <f>_xlfn.TEXTAFTER(Table3[[#This Row],[category]],"|",-1)</f>
        <v>ExternalSolidStateDrives</v>
      </c>
      <c r="D131" s="21">
        <v>10389</v>
      </c>
      <c r="E131" s="21">
        <v>32000</v>
      </c>
      <c r="F131" s="21">
        <f>Table3[[#This Row],[actual_price]]-Table3[[#This Row],[discounted_price]]</f>
        <v>21611</v>
      </c>
      <c r="G131" s="23">
        <v>0.68</v>
      </c>
      <c r="H131" s="7">
        <v>4.4000000000000004</v>
      </c>
      <c r="I131" s="8">
        <v>41398</v>
      </c>
      <c r="J131" s="21">
        <f>Table3[[#This Row],[actual_price]]*Table3[[#This Row],[rating_count]]</f>
        <v>1324736000</v>
      </c>
    </row>
    <row r="132" spans="1:10" x14ac:dyDescent="0.3">
      <c r="A132" s="7" t="s">
        <v>3290</v>
      </c>
      <c r="B132" s="7" t="s">
        <v>2497</v>
      </c>
      <c r="C132" s="7" t="str">
        <f>_xlfn.TEXTAFTER(Table3[[#This Row],[category]],"|",-1)</f>
        <v>Monitors</v>
      </c>
      <c r="D132" s="21">
        <v>10099</v>
      </c>
      <c r="E132" s="21">
        <v>19110</v>
      </c>
      <c r="F132" s="21">
        <f>Table3[[#This Row],[actual_price]]-Table3[[#This Row],[discounted_price]]</f>
        <v>9011</v>
      </c>
      <c r="G132" s="23">
        <v>0.47</v>
      </c>
      <c r="H132" s="7">
        <v>4.3</v>
      </c>
      <c r="I132" s="8">
        <v>2623</v>
      </c>
      <c r="J132" s="21">
        <f>Table3[[#This Row],[actual_price]]*Table3[[#This Row],[rating_count]]</f>
        <v>50125530</v>
      </c>
    </row>
    <row r="133" spans="1:10" x14ac:dyDescent="0.3">
      <c r="A133" s="7" t="s">
        <v>613</v>
      </c>
      <c r="B133" s="7" t="s">
        <v>90</v>
      </c>
      <c r="C133" s="7" t="str">
        <f>_xlfn.TEXTAFTER(Table3[[#This Row],[category]],"|",-1)</f>
        <v>SmartTelevisions</v>
      </c>
      <c r="D133" s="21">
        <v>9999</v>
      </c>
      <c r="E133" s="21">
        <v>12999</v>
      </c>
      <c r="F133" s="21">
        <f>Table3[[#This Row],[actual_price]]-Table3[[#This Row],[discounted_price]]</f>
        <v>3000</v>
      </c>
      <c r="G133" s="23">
        <v>0.23</v>
      </c>
      <c r="H133" s="7">
        <v>4.2</v>
      </c>
      <c r="I133" s="8">
        <v>6088</v>
      </c>
      <c r="J133" s="21">
        <f>Table3[[#This Row],[actual_price]]*Table3[[#This Row],[rating_count]]</f>
        <v>79137912</v>
      </c>
    </row>
    <row r="134" spans="1:10" x14ac:dyDescent="0.3">
      <c r="A134" s="7" t="s">
        <v>549</v>
      </c>
      <c r="B134" s="7" t="s">
        <v>90</v>
      </c>
      <c r="C134" s="7" t="str">
        <f>_xlfn.TEXTAFTER(Table3[[#This Row],[category]],"|",-1)</f>
        <v>SmartTelevisions</v>
      </c>
      <c r="D134" s="21">
        <v>9999</v>
      </c>
      <c r="E134" s="21">
        <v>27990</v>
      </c>
      <c r="F134" s="21">
        <f>Table3[[#This Row],[actual_price]]-Table3[[#This Row],[discounted_price]]</f>
        <v>17991</v>
      </c>
      <c r="G134" s="23">
        <v>0.64</v>
      </c>
      <c r="H134" s="7">
        <v>4.2</v>
      </c>
      <c r="I134" s="8">
        <v>1269</v>
      </c>
      <c r="J134" s="21">
        <f>Table3[[#This Row],[actual_price]]*Table3[[#This Row],[rating_count]]</f>
        <v>35519310</v>
      </c>
    </row>
    <row r="135" spans="1:10" x14ac:dyDescent="0.3">
      <c r="A135" s="7" t="s">
        <v>4271</v>
      </c>
      <c r="B135" s="7" t="s">
        <v>4273</v>
      </c>
      <c r="C135" s="7" t="str">
        <f>_xlfn.TEXTAFTER(Table3[[#This Row],[category]],"|",-1)</f>
        <v>HEPAAirPurifiers</v>
      </c>
      <c r="D135" s="21">
        <v>9970</v>
      </c>
      <c r="E135" s="21">
        <v>12999</v>
      </c>
      <c r="F135" s="21">
        <f>Table3[[#This Row],[actual_price]]-Table3[[#This Row],[discounted_price]]</f>
        <v>3029</v>
      </c>
      <c r="G135" s="23">
        <v>0.23</v>
      </c>
      <c r="H135" s="7">
        <v>4.3</v>
      </c>
      <c r="I135" s="8">
        <v>4049</v>
      </c>
      <c r="J135" s="21">
        <f>Table3[[#This Row],[actual_price]]*Table3[[#This Row],[rating_count]]</f>
        <v>52632951</v>
      </c>
    </row>
    <row r="136" spans="1:10" x14ac:dyDescent="0.3">
      <c r="A136" s="7" t="s">
        <v>4553</v>
      </c>
      <c r="B136" s="7" t="s">
        <v>4348</v>
      </c>
      <c r="C136" s="7" t="str">
        <f>_xlfn.TEXTAFTER(Table3[[#This Row],[category]],"|",-1)</f>
        <v>Sewing&amp;EmbroideryMachines</v>
      </c>
      <c r="D136" s="21">
        <v>9799</v>
      </c>
      <c r="E136" s="21">
        <v>12150</v>
      </c>
      <c r="F136" s="21">
        <f>Table3[[#This Row],[actual_price]]-Table3[[#This Row],[discounted_price]]</f>
        <v>2351</v>
      </c>
      <c r="G136" s="23">
        <v>0.19</v>
      </c>
      <c r="H136" s="7">
        <v>4.3</v>
      </c>
      <c r="I136" s="8">
        <v>13251</v>
      </c>
      <c r="J136" s="21">
        <f>Table3[[#This Row],[actual_price]]*Table3[[#This Row],[rating_count]]</f>
        <v>160999650</v>
      </c>
    </row>
    <row r="137" spans="1:10" x14ac:dyDescent="0.3">
      <c r="A137" s="7" t="s">
        <v>4063</v>
      </c>
      <c r="B137" s="7" t="s">
        <v>3639</v>
      </c>
      <c r="C137" s="7" t="str">
        <f>_xlfn.TEXTAFTER(Table3[[#This Row],[category]],"|",-1)</f>
        <v>FanHeaters</v>
      </c>
      <c r="D137" s="21">
        <v>9590</v>
      </c>
      <c r="E137" s="21">
        <v>15999</v>
      </c>
      <c r="F137" s="21">
        <f>Table3[[#This Row],[actual_price]]-Table3[[#This Row],[discounted_price]]</f>
        <v>6409</v>
      </c>
      <c r="G137" s="23">
        <v>0.4</v>
      </c>
      <c r="H137" s="7">
        <v>4.0999999999999996</v>
      </c>
      <c r="I137" s="8">
        <v>1017</v>
      </c>
      <c r="J137" s="21">
        <f>Table3[[#This Row],[actual_price]]*Table3[[#This Row],[rating_count]]</f>
        <v>16270983</v>
      </c>
    </row>
    <row r="138" spans="1:10" hidden="1" x14ac:dyDescent="0.3">
      <c r="A138" s="7" t="s">
        <v>4095</v>
      </c>
      <c r="B138" s="7" t="s">
        <v>3702</v>
      </c>
      <c r="C138" s="7" t="str">
        <f>_xlfn.TEXTAFTER(Table3[[#This Row],[category]],"|",-1)</f>
        <v>MixerGrinders</v>
      </c>
      <c r="D138" s="8">
        <v>3249</v>
      </c>
      <c r="E138" s="8">
        <v>6295</v>
      </c>
      <c r="F138" s="8">
        <f>Table3[[#This Row],[actual_price]]-Table3[[#This Row],[discounted_price]]</f>
        <v>3046</v>
      </c>
      <c r="G138" s="18">
        <v>0.48</v>
      </c>
      <c r="H138" s="7">
        <v>3.9</v>
      </c>
      <c r="I138" s="8">
        <v>43070</v>
      </c>
      <c r="J138" s="8">
        <f>Table3[[#This Row],[actual_price]]*Table3[[#This Row],[rating_count]]</f>
        <v>271125650</v>
      </c>
    </row>
    <row r="139" spans="1:10" x14ac:dyDescent="0.3">
      <c r="A139" s="7" t="s">
        <v>1383</v>
      </c>
      <c r="B139" s="7" t="s">
        <v>1347</v>
      </c>
      <c r="C139" s="7" t="str">
        <f>_xlfn.TEXTAFTER(Table3[[#This Row],[category]],"|",-1)</f>
        <v>Smartphones</v>
      </c>
      <c r="D139" s="21">
        <v>9499</v>
      </c>
      <c r="E139" s="21">
        <v>11999</v>
      </c>
      <c r="F139" s="21">
        <f>Table3[[#This Row],[actual_price]]-Table3[[#This Row],[discounted_price]]</f>
        <v>2500</v>
      </c>
      <c r="G139" s="23">
        <v>0.21</v>
      </c>
      <c r="H139" s="7">
        <v>4.2</v>
      </c>
      <c r="I139" s="7">
        <v>284</v>
      </c>
      <c r="J139" s="21">
        <f>Table3[[#This Row],[actual_price]]*Table3[[#This Row],[rating_count]]</f>
        <v>3407716</v>
      </c>
    </row>
    <row r="140" spans="1:10" x14ac:dyDescent="0.3">
      <c r="A140" s="7" t="s">
        <v>1406</v>
      </c>
      <c r="B140" s="7" t="s">
        <v>1347</v>
      </c>
      <c r="C140" s="7" t="str">
        <f>_xlfn.TEXTAFTER(Table3[[#This Row],[category]],"|",-1)</f>
        <v>Smartphones</v>
      </c>
      <c r="D140" s="21">
        <v>9499</v>
      </c>
      <c r="E140" s="21">
        <v>11999</v>
      </c>
      <c r="F140" s="21">
        <f>Table3[[#This Row],[actual_price]]-Table3[[#This Row],[discounted_price]]</f>
        <v>2500</v>
      </c>
      <c r="G140" s="23">
        <v>0.21</v>
      </c>
      <c r="H140" s="7">
        <v>4.2</v>
      </c>
      <c r="I140" s="7">
        <v>284</v>
      </c>
      <c r="J140" s="21">
        <f>Table3[[#This Row],[actual_price]]*Table3[[#This Row],[rating_count]]</f>
        <v>3407716</v>
      </c>
    </row>
    <row r="141" spans="1:10" x14ac:dyDescent="0.3">
      <c r="A141" s="7" t="s">
        <v>4987</v>
      </c>
      <c r="B141" s="7" t="s">
        <v>3634</v>
      </c>
      <c r="C141" s="7" t="str">
        <f>_xlfn.TEXTAFTER(Table3[[#This Row],[category]],"|",-1)</f>
        <v>ElectricHeaters</v>
      </c>
      <c r="D141" s="21">
        <v>9495</v>
      </c>
      <c r="E141" s="21">
        <v>18990</v>
      </c>
      <c r="F141" s="21">
        <f>Table3[[#This Row],[actual_price]]-Table3[[#This Row],[discounted_price]]</f>
        <v>9495</v>
      </c>
      <c r="G141" s="23">
        <v>0.5</v>
      </c>
      <c r="H141" s="7">
        <v>4.2</v>
      </c>
      <c r="I141" s="7">
        <v>79</v>
      </c>
      <c r="J141" s="21">
        <f>Table3[[#This Row],[actual_price]]*Table3[[#This Row],[rating_count]]</f>
        <v>1500210</v>
      </c>
    </row>
    <row r="142" spans="1:10" x14ac:dyDescent="0.3">
      <c r="A142" s="7" t="s">
        <v>4569</v>
      </c>
      <c r="B142" s="7" t="s">
        <v>4278</v>
      </c>
      <c r="C142" s="7" t="str">
        <f>_xlfn.TEXTAFTER(Table3[[#This Row],[category]],"|",-1)</f>
        <v>WaterFilters&amp;Purifiers</v>
      </c>
      <c r="D142" s="21">
        <v>9199</v>
      </c>
      <c r="E142" s="21">
        <v>18000</v>
      </c>
      <c r="F142" s="21">
        <f>Table3[[#This Row],[actual_price]]-Table3[[#This Row],[discounted_price]]</f>
        <v>8801</v>
      </c>
      <c r="G142" s="23">
        <v>0.49</v>
      </c>
      <c r="H142" s="7">
        <v>4</v>
      </c>
      <c r="I142" s="8">
        <v>16020</v>
      </c>
      <c r="J142" s="21">
        <f>Table3[[#This Row],[actual_price]]*Table3[[#This Row],[rating_count]]</f>
        <v>288360000</v>
      </c>
    </row>
    <row r="143" spans="1:10" x14ac:dyDescent="0.3">
      <c r="A143" s="7" t="s">
        <v>4140</v>
      </c>
      <c r="B143" s="7" t="s">
        <v>3959</v>
      </c>
      <c r="C143" s="7" t="str">
        <f>_xlfn.TEXTAFTER(Table3[[#This Row],[category]],"|",-1)</f>
        <v>CanisterVacuums</v>
      </c>
      <c r="D143" s="21">
        <v>8999</v>
      </c>
      <c r="E143" s="21">
        <v>9995</v>
      </c>
      <c r="F143" s="21">
        <f>Table3[[#This Row],[actual_price]]-Table3[[#This Row],[discounted_price]]</f>
        <v>996</v>
      </c>
      <c r="G143" s="23">
        <v>0.1</v>
      </c>
      <c r="H143" s="7">
        <v>4.4000000000000004</v>
      </c>
      <c r="I143" s="8">
        <v>17994</v>
      </c>
      <c r="J143" s="21">
        <f>Table3[[#This Row],[actual_price]]*Table3[[#This Row],[rating_count]]</f>
        <v>179850030</v>
      </c>
    </row>
    <row r="144" spans="1:10" x14ac:dyDescent="0.3">
      <c r="A144" s="7" t="s">
        <v>1391</v>
      </c>
      <c r="B144" s="7" t="s">
        <v>1347</v>
      </c>
      <c r="C144" s="7" t="str">
        <f>_xlfn.TEXTAFTER(Table3[[#This Row],[category]],"|",-1)</f>
        <v>Smartphones</v>
      </c>
      <c r="D144" s="21">
        <v>8999</v>
      </c>
      <c r="E144" s="21">
        <v>11999</v>
      </c>
      <c r="F144" s="21">
        <f>Table3[[#This Row],[actual_price]]-Table3[[#This Row],[discounted_price]]</f>
        <v>3000</v>
      </c>
      <c r="G144" s="23">
        <v>0.25</v>
      </c>
      <c r="H144" s="7">
        <v>4</v>
      </c>
      <c r="I144" s="8">
        <v>12796</v>
      </c>
      <c r="J144" s="21">
        <f>Table3[[#This Row],[actual_price]]*Table3[[#This Row],[rating_count]]</f>
        <v>153539204</v>
      </c>
    </row>
    <row r="145" spans="1:10" x14ac:dyDescent="0.3">
      <c r="A145" s="7" t="s">
        <v>1461</v>
      </c>
      <c r="B145" s="7" t="s">
        <v>1347</v>
      </c>
      <c r="C145" s="7" t="str">
        <f>_xlfn.TEXTAFTER(Table3[[#This Row],[category]],"|",-1)</f>
        <v>Smartphones</v>
      </c>
      <c r="D145" s="21">
        <v>8999</v>
      </c>
      <c r="E145" s="21">
        <v>11999</v>
      </c>
      <c r="F145" s="21">
        <f>Table3[[#This Row],[actual_price]]-Table3[[#This Row],[discounted_price]]</f>
        <v>3000</v>
      </c>
      <c r="G145" s="23">
        <v>0.25</v>
      </c>
      <c r="H145" s="7">
        <v>4</v>
      </c>
      <c r="I145" s="8">
        <v>12796</v>
      </c>
      <c r="J145" s="21">
        <f>Table3[[#This Row],[actual_price]]*Table3[[#This Row],[rating_count]]</f>
        <v>153539204</v>
      </c>
    </row>
    <row r="146" spans="1:10" hidden="1" x14ac:dyDescent="0.3">
      <c r="A146" s="7" t="s">
        <v>3016</v>
      </c>
      <c r="B146" s="7" t="s">
        <v>3018</v>
      </c>
      <c r="C146" s="7" t="str">
        <f>_xlfn.TEXTAFTER(Table3[[#This Row],[category]],"|",-1)</f>
        <v>BatteryChargers</v>
      </c>
      <c r="D146" s="7">
        <v>299</v>
      </c>
      <c r="E146" s="7">
        <v>400</v>
      </c>
      <c r="F146" s="21">
        <f>Table3[[#This Row],[actual_price]]-Table3[[#This Row],[discounted_price]]</f>
        <v>101</v>
      </c>
      <c r="G146" s="18">
        <v>0.25</v>
      </c>
      <c r="H146" s="7">
        <v>3.8</v>
      </c>
      <c r="I146" s="8">
        <v>40895</v>
      </c>
      <c r="J146" s="8">
        <f>Table3[[#This Row],[actual_price]]*Table3[[#This Row],[rating_count]]</f>
        <v>16358000</v>
      </c>
    </row>
    <row r="147" spans="1:10" x14ac:dyDescent="0.3">
      <c r="A147" s="7" t="s">
        <v>1481</v>
      </c>
      <c r="B147" s="7" t="s">
        <v>1347</v>
      </c>
      <c r="C147" s="7" t="str">
        <f>_xlfn.TEXTAFTER(Table3[[#This Row],[category]],"|",-1)</f>
        <v>Smartphones</v>
      </c>
      <c r="D147" s="21">
        <v>8999</v>
      </c>
      <c r="E147" s="21">
        <v>11999</v>
      </c>
      <c r="F147" s="21">
        <f>Table3[[#This Row],[actual_price]]-Table3[[#This Row],[discounted_price]]</f>
        <v>3000</v>
      </c>
      <c r="G147" s="23">
        <v>0.25</v>
      </c>
      <c r="H147" s="7">
        <v>4</v>
      </c>
      <c r="I147" s="8">
        <v>12796</v>
      </c>
      <c r="J147" s="21">
        <f>Table3[[#This Row],[actual_price]]*Table3[[#This Row],[rating_count]]</f>
        <v>153539204</v>
      </c>
    </row>
    <row r="148" spans="1:10" x14ac:dyDescent="0.3">
      <c r="A148" s="7" t="s">
        <v>1105</v>
      </c>
      <c r="B148" s="7" t="s">
        <v>90</v>
      </c>
      <c r="C148" s="7" t="str">
        <f>_xlfn.TEXTAFTER(Table3[[#This Row],[category]],"|",-1)</f>
        <v>SmartTelevisions</v>
      </c>
      <c r="D148" s="21">
        <v>8999</v>
      </c>
      <c r="E148" s="21">
        <v>18999</v>
      </c>
      <c r="F148" s="21">
        <f>Table3[[#This Row],[actual_price]]-Table3[[#This Row],[discounted_price]]</f>
        <v>10000</v>
      </c>
      <c r="G148" s="23">
        <v>0.53</v>
      </c>
      <c r="H148" s="7">
        <v>4</v>
      </c>
      <c r="I148" s="8">
        <v>6347</v>
      </c>
      <c r="J148" s="21">
        <f>Table3[[#This Row],[actual_price]]*Table3[[#This Row],[rating_count]]</f>
        <v>120586653</v>
      </c>
    </row>
    <row r="149" spans="1:10" x14ac:dyDescent="0.3">
      <c r="A149" s="7" t="s">
        <v>4783</v>
      </c>
      <c r="B149" s="7" t="s">
        <v>4216</v>
      </c>
      <c r="C149" s="7" t="str">
        <f>_xlfn.TEXTAFTER(Table3[[#This Row],[category]],"|",-1)</f>
        <v>Wet-DryVacuums</v>
      </c>
      <c r="D149" s="21">
        <v>8886</v>
      </c>
      <c r="E149" s="21">
        <v>11850</v>
      </c>
      <c r="F149" s="21">
        <f>Table3[[#This Row],[actual_price]]-Table3[[#This Row],[discounted_price]]</f>
        <v>2964</v>
      </c>
      <c r="G149" s="23">
        <v>0.25</v>
      </c>
      <c r="H149" s="7">
        <v>4.2</v>
      </c>
      <c r="I149" s="8">
        <v>3065</v>
      </c>
      <c r="J149" s="21">
        <f>Table3[[#This Row],[actual_price]]*Table3[[#This Row],[rating_count]]</f>
        <v>36320250</v>
      </c>
    </row>
    <row r="150" spans="1:10" x14ac:dyDescent="0.3">
      <c r="A150" s="7" t="s">
        <v>4455</v>
      </c>
      <c r="B150" s="7" t="s">
        <v>4273</v>
      </c>
      <c r="C150" s="7" t="str">
        <f>_xlfn.TEXTAFTER(Table3[[#This Row],[category]],"|",-1)</f>
        <v>HEPAAirPurifiers</v>
      </c>
      <c r="D150" s="21">
        <v>8799</v>
      </c>
      <c r="E150" s="21">
        <v>11995</v>
      </c>
      <c r="F150" s="21">
        <f>Table3[[#This Row],[actual_price]]-Table3[[#This Row],[discounted_price]]</f>
        <v>3196</v>
      </c>
      <c r="G150" s="23">
        <v>0.27</v>
      </c>
      <c r="H150" s="7">
        <v>4.0999999999999996</v>
      </c>
      <c r="I150" s="8">
        <v>4157</v>
      </c>
      <c r="J150" s="21">
        <f>Table3[[#This Row],[actual_price]]*Table3[[#This Row],[rating_count]]</f>
        <v>49863215</v>
      </c>
    </row>
    <row r="151" spans="1:10" x14ac:dyDescent="0.3">
      <c r="A151" s="7" t="s">
        <v>4004</v>
      </c>
      <c r="B151" s="7" t="s">
        <v>3772</v>
      </c>
      <c r="C151" s="7" t="str">
        <f>_xlfn.TEXTAFTER(Table3[[#This Row],[category]],"|",-1)</f>
        <v>AirFryers</v>
      </c>
      <c r="D151" s="21">
        <v>8799</v>
      </c>
      <c r="E151" s="21">
        <v>11595</v>
      </c>
      <c r="F151" s="21">
        <f>Table3[[#This Row],[actual_price]]-Table3[[#This Row],[discounted_price]]</f>
        <v>2796</v>
      </c>
      <c r="G151" s="23">
        <v>0.24</v>
      </c>
      <c r="H151" s="7">
        <v>4.4000000000000004</v>
      </c>
      <c r="I151" s="8">
        <v>2981</v>
      </c>
      <c r="J151" s="21">
        <f>Table3[[#This Row],[actual_price]]*Table3[[#This Row],[rating_count]]</f>
        <v>34564695</v>
      </c>
    </row>
    <row r="152" spans="1:10" x14ac:dyDescent="0.3">
      <c r="A152" s="7" t="s">
        <v>5253</v>
      </c>
      <c r="B152" s="7" t="s">
        <v>4278</v>
      </c>
      <c r="C152" s="7" t="str">
        <f>_xlfn.TEXTAFTER(Table3[[#This Row],[category]],"|",-1)</f>
        <v>WaterFilters&amp;Purifiers</v>
      </c>
      <c r="D152" s="21">
        <v>8699</v>
      </c>
      <c r="E152" s="21">
        <v>13049</v>
      </c>
      <c r="F152" s="21">
        <f>Table3[[#This Row],[actual_price]]-Table3[[#This Row],[discounted_price]]</f>
        <v>4350</v>
      </c>
      <c r="G152" s="23">
        <v>0.33</v>
      </c>
      <c r="H152" s="7">
        <v>4.3</v>
      </c>
      <c r="I152" s="8">
        <v>5891</v>
      </c>
      <c r="J152" s="21">
        <f>Table3[[#This Row],[actual_price]]*Table3[[#This Row],[rating_count]]</f>
        <v>76871659</v>
      </c>
    </row>
    <row r="153" spans="1:10" x14ac:dyDescent="0.3">
      <c r="A153" s="7" t="s">
        <v>5011</v>
      </c>
      <c r="B153" s="7" t="s">
        <v>3730</v>
      </c>
      <c r="C153" s="7" t="str">
        <f>_xlfn.TEXTAFTER(Table3[[#This Row],[category]],"|",-1)</f>
        <v>StorageWaterHeaters</v>
      </c>
      <c r="D153" s="21">
        <v>8699</v>
      </c>
      <c r="E153" s="21">
        <v>16899</v>
      </c>
      <c r="F153" s="21">
        <f>Table3[[#This Row],[actual_price]]-Table3[[#This Row],[discounted_price]]</f>
        <v>8200</v>
      </c>
      <c r="G153" s="23">
        <v>0.49</v>
      </c>
      <c r="H153" s="7">
        <v>4.2</v>
      </c>
      <c r="I153" s="8">
        <v>3195</v>
      </c>
      <c r="J153" s="21">
        <f>Table3[[#This Row],[actual_price]]*Table3[[#This Row],[rating_count]]</f>
        <v>53992305</v>
      </c>
    </row>
    <row r="154" spans="1:10" x14ac:dyDescent="0.3">
      <c r="A154" s="7" t="s">
        <v>5148</v>
      </c>
      <c r="B154" s="7" t="s">
        <v>4412</v>
      </c>
      <c r="C154" s="7" t="str">
        <f>_xlfn.TEXTAFTER(Table3[[#This Row],[category]],"|",-1)</f>
        <v>OvenToasterGrills</v>
      </c>
      <c r="D154" s="21">
        <v>8599</v>
      </c>
      <c r="E154" s="21">
        <v>8995</v>
      </c>
      <c r="F154" s="21">
        <f>Table3[[#This Row],[actual_price]]-Table3[[#This Row],[discounted_price]]</f>
        <v>396</v>
      </c>
      <c r="G154" s="23">
        <v>0.04</v>
      </c>
      <c r="H154" s="7">
        <v>4.4000000000000004</v>
      </c>
      <c r="I154" s="8">
        <v>9734</v>
      </c>
      <c r="J154" s="21">
        <f>Table3[[#This Row],[actual_price]]*Table3[[#This Row],[rating_count]]</f>
        <v>87557330</v>
      </c>
    </row>
    <row r="155" spans="1:10" x14ac:dyDescent="0.3">
      <c r="A155" s="7" t="s">
        <v>1454</v>
      </c>
      <c r="B155" s="7" t="s">
        <v>1347</v>
      </c>
      <c r="C155" s="7" t="str">
        <f>_xlfn.TEXTAFTER(Table3[[#This Row],[category]],"|",-1)</f>
        <v>Smartphones</v>
      </c>
      <c r="D155" s="21">
        <v>8499</v>
      </c>
      <c r="E155" s="21">
        <v>10999</v>
      </c>
      <c r="F155" s="21">
        <f>Table3[[#This Row],[actual_price]]-Table3[[#This Row],[discounted_price]]</f>
        <v>2500</v>
      </c>
      <c r="G155" s="23">
        <v>0.23</v>
      </c>
      <c r="H155" s="7">
        <v>4.0999999999999996</v>
      </c>
      <c r="I155" s="8">
        <v>313836</v>
      </c>
      <c r="J155" s="21">
        <f>Table3[[#This Row],[actual_price]]*Table3[[#This Row],[rating_count]]</f>
        <v>3451882164</v>
      </c>
    </row>
    <row r="156" spans="1:10" x14ac:dyDescent="0.3">
      <c r="A156" s="7" t="s">
        <v>1907</v>
      </c>
      <c r="B156" s="7" t="s">
        <v>1347</v>
      </c>
      <c r="C156" s="7" t="str">
        <f>_xlfn.TEXTAFTER(Table3[[#This Row],[category]],"|",-1)</f>
        <v>Smartphones</v>
      </c>
      <c r="D156" s="21">
        <v>8499</v>
      </c>
      <c r="E156" s="21">
        <v>12999</v>
      </c>
      <c r="F156" s="21">
        <f>Table3[[#This Row],[actual_price]]-Table3[[#This Row],[discounted_price]]</f>
        <v>4500</v>
      </c>
      <c r="G156" s="23">
        <v>0.35</v>
      </c>
      <c r="H156" s="7">
        <v>4.0999999999999996</v>
      </c>
      <c r="I156" s="8">
        <v>6662</v>
      </c>
      <c r="J156" s="21">
        <f>Table3[[#This Row],[actual_price]]*Table3[[#This Row],[rating_count]]</f>
        <v>86599338</v>
      </c>
    </row>
    <row r="157" spans="1:10" x14ac:dyDescent="0.3">
      <c r="A157" s="7" t="s">
        <v>531</v>
      </c>
      <c r="B157" s="7" t="s">
        <v>90</v>
      </c>
      <c r="C157" s="7" t="str">
        <f>_xlfn.TEXTAFTER(Table3[[#This Row],[category]],"|",-1)</f>
        <v>SmartTelevisions</v>
      </c>
      <c r="D157" s="21">
        <v>8499</v>
      </c>
      <c r="E157" s="21">
        <v>15999</v>
      </c>
      <c r="F157" s="21">
        <f>Table3[[#This Row],[actual_price]]-Table3[[#This Row],[discounted_price]]</f>
        <v>7500</v>
      </c>
      <c r="G157" s="23">
        <v>0.47</v>
      </c>
      <c r="H157" s="7">
        <v>4.3</v>
      </c>
      <c r="I157" s="7">
        <v>592</v>
      </c>
      <c r="J157" s="21">
        <f>Table3[[#This Row],[actual_price]]*Table3[[#This Row],[rating_count]]</f>
        <v>9471408</v>
      </c>
    </row>
    <row r="158" spans="1:10" x14ac:dyDescent="0.3">
      <c r="A158" s="7" t="s">
        <v>4799</v>
      </c>
      <c r="B158" s="7" t="s">
        <v>4278</v>
      </c>
      <c r="C158" s="7" t="str">
        <f>_xlfn.TEXTAFTER(Table3[[#This Row],[category]],"|",-1)</f>
        <v>WaterFilters&amp;Purifiers</v>
      </c>
      <c r="D158" s="21">
        <v>8499</v>
      </c>
      <c r="E158" s="21">
        <v>16490</v>
      </c>
      <c r="F158" s="21">
        <f>Table3[[#This Row],[actual_price]]-Table3[[#This Row],[discounted_price]]</f>
        <v>7991</v>
      </c>
      <c r="G158" s="23">
        <v>0.48</v>
      </c>
      <c r="H158" s="7">
        <v>4.3</v>
      </c>
      <c r="I158" s="7">
        <v>97</v>
      </c>
      <c r="J158" s="21">
        <f>Table3[[#This Row],[actual_price]]*Table3[[#This Row],[rating_count]]</f>
        <v>1599530</v>
      </c>
    </row>
    <row r="159" spans="1:10" x14ac:dyDescent="0.3">
      <c r="A159" s="7" t="s">
        <v>307</v>
      </c>
      <c r="B159" s="7" t="s">
        <v>252</v>
      </c>
      <c r="C159" s="7" t="str">
        <f>_xlfn.TEXTAFTER(Table3[[#This Row],[category]],"|",-1)</f>
        <v>StandardTelevisions</v>
      </c>
      <c r="D159" s="21">
        <v>7999</v>
      </c>
      <c r="E159" s="21">
        <v>14990</v>
      </c>
      <c r="F159" s="21">
        <f>Table3[[#This Row],[actual_price]]-Table3[[#This Row],[discounted_price]]</f>
        <v>6991</v>
      </c>
      <c r="G159" s="23">
        <v>0.47</v>
      </c>
      <c r="H159" s="7">
        <v>4.3</v>
      </c>
      <c r="I159" s="7">
        <v>457</v>
      </c>
      <c r="J159" s="21">
        <f>Table3[[#This Row],[actual_price]]*Table3[[#This Row],[rating_count]]</f>
        <v>6850430</v>
      </c>
    </row>
    <row r="160" spans="1:10" x14ac:dyDescent="0.3">
      <c r="A160" s="7" t="s">
        <v>2010</v>
      </c>
      <c r="B160" s="7" t="s">
        <v>1347</v>
      </c>
      <c r="C160" s="7" t="str">
        <f>_xlfn.TEXTAFTER(Table3[[#This Row],[category]],"|",-1)</f>
        <v>Smartphones</v>
      </c>
      <c r="D160" s="21">
        <v>7915</v>
      </c>
      <c r="E160" s="21">
        <v>9999</v>
      </c>
      <c r="F160" s="21">
        <f>Table3[[#This Row],[actual_price]]-Table3[[#This Row],[discounted_price]]</f>
        <v>2084</v>
      </c>
      <c r="G160" s="23">
        <v>0.21</v>
      </c>
      <c r="H160" s="7">
        <v>4.3</v>
      </c>
      <c r="I160" s="8">
        <v>1376</v>
      </c>
      <c r="J160" s="21">
        <f>Table3[[#This Row],[actual_price]]*Table3[[#This Row],[rating_count]]</f>
        <v>13758624</v>
      </c>
    </row>
    <row r="161" spans="1:10" x14ac:dyDescent="0.3">
      <c r="A161" s="7" t="s">
        <v>4991</v>
      </c>
      <c r="B161" s="7" t="s">
        <v>3730</v>
      </c>
      <c r="C161" s="7" t="str">
        <f>_xlfn.TEXTAFTER(Table3[[#This Row],[category]],"|",-1)</f>
        <v>StorageWaterHeaters</v>
      </c>
      <c r="D161" s="21">
        <v>7799</v>
      </c>
      <c r="E161" s="21">
        <v>12500</v>
      </c>
      <c r="F161" s="21">
        <f>Table3[[#This Row],[actual_price]]-Table3[[#This Row],[discounted_price]]</f>
        <v>4701</v>
      </c>
      <c r="G161" s="23">
        <v>0.38</v>
      </c>
      <c r="H161" s="7">
        <v>4</v>
      </c>
      <c r="I161" s="8">
        <v>5160</v>
      </c>
      <c r="J161" s="21">
        <f>Table3[[#This Row],[actual_price]]*Table3[[#This Row],[rating_count]]</f>
        <v>64500000</v>
      </c>
    </row>
    <row r="162" spans="1:10" x14ac:dyDescent="0.3">
      <c r="A162" s="7" t="s">
        <v>4541</v>
      </c>
      <c r="B162" s="7" t="s">
        <v>3782</v>
      </c>
      <c r="C162" s="7" t="str">
        <f>_xlfn.TEXTAFTER(Table3[[#This Row],[category]],"|",-1)</f>
        <v>SteamIrons</v>
      </c>
      <c r="D162" s="21">
        <v>7799</v>
      </c>
      <c r="E162" s="21">
        <v>8995</v>
      </c>
      <c r="F162" s="21">
        <f>Table3[[#This Row],[actual_price]]-Table3[[#This Row],[discounted_price]]</f>
        <v>1196</v>
      </c>
      <c r="G162" s="23">
        <v>0.13</v>
      </c>
      <c r="H162" s="7">
        <v>4</v>
      </c>
      <c r="I162" s="8">
        <v>3160</v>
      </c>
      <c r="J162" s="21">
        <f>Table3[[#This Row],[actual_price]]*Table3[[#This Row],[rating_count]]</f>
        <v>28424200</v>
      </c>
    </row>
    <row r="163" spans="1:10" x14ac:dyDescent="0.3">
      <c r="A163" s="7" t="s">
        <v>2030</v>
      </c>
      <c r="B163" s="7" t="s">
        <v>1347</v>
      </c>
      <c r="C163" s="7" t="str">
        <f>_xlfn.TEXTAFTER(Table3[[#This Row],[category]],"|",-1)</f>
        <v>Smartphones</v>
      </c>
      <c r="D163" s="21">
        <v>7499</v>
      </c>
      <c r="E163" s="21">
        <v>9499</v>
      </c>
      <c r="F163" s="21">
        <f>Table3[[#This Row],[actual_price]]-Table3[[#This Row],[discounted_price]]</f>
        <v>2000</v>
      </c>
      <c r="G163" s="23">
        <v>0.21</v>
      </c>
      <c r="H163" s="7">
        <v>4.0999999999999996</v>
      </c>
      <c r="I163" s="8">
        <v>313832</v>
      </c>
      <c r="J163" s="21">
        <f>Table3[[#This Row],[actual_price]]*Table3[[#This Row],[rating_count]]</f>
        <v>2981090168</v>
      </c>
    </row>
    <row r="164" spans="1:10" x14ac:dyDescent="0.3">
      <c r="A164" s="7" t="s">
        <v>1652</v>
      </c>
      <c r="B164" s="7" t="s">
        <v>1347</v>
      </c>
      <c r="C164" s="7" t="str">
        <f>_xlfn.TEXTAFTER(Table3[[#This Row],[category]],"|",-1)</f>
        <v>Smartphones</v>
      </c>
      <c r="D164" s="21">
        <v>7499</v>
      </c>
      <c r="E164" s="21">
        <v>7999</v>
      </c>
      <c r="F164" s="21">
        <f>Table3[[#This Row],[actual_price]]-Table3[[#This Row],[discounted_price]]</f>
        <v>500</v>
      </c>
      <c r="G164" s="23">
        <v>0.06</v>
      </c>
      <c r="H164" s="7">
        <v>4</v>
      </c>
      <c r="I164" s="8">
        <v>30907</v>
      </c>
      <c r="J164" s="21">
        <f>Table3[[#This Row],[actual_price]]*Table3[[#This Row],[rating_count]]</f>
        <v>247225093</v>
      </c>
    </row>
    <row r="165" spans="1:10" x14ac:dyDescent="0.3">
      <c r="A165" s="7" t="s">
        <v>484</v>
      </c>
      <c r="B165" s="7" t="s">
        <v>252</v>
      </c>
      <c r="C165" s="7" t="str">
        <f>_xlfn.TEXTAFTER(Table3[[#This Row],[category]],"|",-1)</f>
        <v>StandardTelevisions</v>
      </c>
      <c r="D165" s="21">
        <v>7390</v>
      </c>
      <c r="E165" s="21">
        <v>20000</v>
      </c>
      <c r="F165" s="21">
        <f>Table3[[#This Row],[actual_price]]-Table3[[#This Row],[discounted_price]]</f>
        <v>12610</v>
      </c>
      <c r="G165" s="23">
        <v>0.63</v>
      </c>
      <c r="H165" s="7">
        <v>4.0999999999999996</v>
      </c>
      <c r="I165" s="8">
        <v>2581</v>
      </c>
      <c r="J165" s="21">
        <f>Table3[[#This Row],[actual_price]]*Table3[[#This Row],[rating_count]]</f>
        <v>51620000</v>
      </c>
    </row>
    <row r="166" spans="1:10" hidden="1" x14ac:dyDescent="0.3">
      <c r="A166" s="7" t="s">
        <v>2361</v>
      </c>
      <c r="B166" s="7" t="s">
        <v>2163</v>
      </c>
      <c r="C166" s="7" t="str">
        <f>_xlfn.TEXTAFTER(Table3[[#This Row],[category]],"|",-1)</f>
        <v>Keyboards</v>
      </c>
      <c r="D166" s="7">
        <v>329</v>
      </c>
      <c r="E166" s="7">
        <v>399</v>
      </c>
      <c r="F166" s="21">
        <f>Table3[[#This Row],[actual_price]]-Table3[[#This Row],[discounted_price]]</f>
        <v>70</v>
      </c>
      <c r="G166" s="18">
        <v>0.18</v>
      </c>
      <c r="H166" s="7">
        <v>3.6</v>
      </c>
      <c r="I166" s="8">
        <v>33735</v>
      </c>
      <c r="J166" s="8">
        <f>Table3[[#This Row],[actual_price]]*Table3[[#This Row],[rating_count]]</f>
        <v>13460265</v>
      </c>
    </row>
    <row r="167" spans="1:10" x14ac:dyDescent="0.3">
      <c r="A167" s="7" t="s">
        <v>4881</v>
      </c>
      <c r="B167" s="7" t="s">
        <v>3730</v>
      </c>
      <c r="C167" s="7" t="str">
        <f>_xlfn.TEXTAFTER(Table3[[#This Row],[category]],"|",-1)</f>
        <v>StorageWaterHeaters</v>
      </c>
      <c r="D167" s="21">
        <v>7349</v>
      </c>
      <c r="E167" s="21">
        <v>10900</v>
      </c>
      <c r="F167" s="21">
        <f>Table3[[#This Row],[actual_price]]-Table3[[#This Row],[discounted_price]]</f>
        <v>3551</v>
      </c>
      <c r="G167" s="23">
        <v>0.33</v>
      </c>
      <c r="H167" s="7">
        <v>4.2</v>
      </c>
      <c r="I167" s="8">
        <v>11957</v>
      </c>
      <c r="J167" s="21">
        <f>Table3[[#This Row],[actual_price]]*Table3[[#This Row],[rating_count]]</f>
        <v>130331300</v>
      </c>
    </row>
    <row r="168" spans="1:10" x14ac:dyDescent="0.3">
      <c r="A168" s="7" t="s">
        <v>4533</v>
      </c>
      <c r="B168" s="7" t="s">
        <v>3772</v>
      </c>
      <c r="C168" s="7" t="str">
        <f>_xlfn.TEXTAFTER(Table3[[#This Row],[category]],"|",-1)</f>
        <v>AirFryers</v>
      </c>
      <c r="D168" s="21">
        <v>7199</v>
      </c>
      <c r="E168" s="21">
        <v>9995</v>
      </c>
      <c r="F168" s="21">
        <f>Table3[[#This Row],[actual_price]]-Table3[[#This Row],[discounted_price]]</f>
        <v>2796</v>
      </c>
      <c r="G168" s="23">
        <v>0.28000000000000003</v>
      </c>
      <c r="H168" s="7">
        <v>4.4000000000000004</v>
      </c>
      <c r="I168" s="8">
        <v>1964</v>
      </c>
      <c r="J168" s="21">
        <f>Table3[[#This Row],[actual_price]]*Table3[[#This Row],[rating_count]]</f>
        <v>19630180</v>
      </c>
    </row>
    <row r="169" spans="1:10" x14ac:dyDescent="0.3">
      <c r="A169" s="7" t="s">
        <v>3931</v>
      </c>
      <c r="B169" s="7" t="s">
        <v>3702</v>
      </c>
      <c r="C169" s="7" t="str">
        <f>_xlfn.TEXTAFTER(Table3[[#This Row],[category]],"|",-1)</f>
        <v>MixerGrinders</v>
      </c>
      <c r="D169" s="21">
        <v>6999</v>
      </c>
      <c r="E169" s="21">
        <v>10590</v>
      </c>
      <c r="F169" s="21">
        <f>Table3[[#This Row],[actual_price]]-Table3[[#This Row],[discounted_price]]</f>
        <v>3591</v>
      </c>
      <c r="G169" s="23">
        <v>0.34</v>
      </c>
      <c r="H169" s="7">
        <v>4.4000000000000004</v>
      </c>
      <c r="I169" s="8">
        <v>11499</v>
      </c>
      <c r="J169" s="21">
        <f>Table3[[#This Row],[actual_price]]*Table3[[#This Row],[rating_count]]</f>
        <v>121774410</v>
      </c>
    </row>
    <row r="170" spans="1:10" x14ac:dyDescent="0.3">
      <c r="A170" s="7" t="s">
        <v>250</v>
      </c>
      <c r="B170" s="7" t="s">
        <v>252</v>
      </c>
      <c r="C170" s="7" t="str">
        <f>_xlfn.TEXTAFTER(Table3[[#This Row],[category]],"|",-1)</f>
        <v>StandardTelevisions</v>
      </c>
      <c r="D170" s="21">
        <v>6999</v>
      </c>
      <c r="E170" s="21">
        <v>12999</v>
      </c>
      <c r="F170" s="21">
        <f>Table3[[#This Row],[actual_price]]-Table3[[#This Row],[discounted_price]]</f>
        <v>6000</v>
      </c>
      <c r="G170" s="23">
        <v>0.46</v>
      </c>
      <c r="H170" s="7">
        <v>4.2</v>
      </c>
      <c r="I170" s="8">
        <v>4003</v>
      </c>
      <c r="J170" s="21">
        <f>Table3[[#This Row],[actual_price]]*Table3[[#This Row],[rating_count]]</f>
        <v>52034997</v>
      </c>
    </row>
    <row r="171" spans="1:10" hidden="1" x14ac:dyDescent="0.3">
      <c r="A171" s="7" t="s">
        <v>3957</v>
      </c>
      <c r="B171" s="7" t="s">
        <v>3959</v>
      </c>
      <c r="C171" s="7" t="str">
        <f>_xlfn.TEXTAFTER(Table3[[#This Row],[category]],"|",-1)</f>
        <v>CanisterVacuums</v>
      </c>
      <c r="D171" s="8">
        <v>2799</v>
      </c>
      <c r="E171" s="8">
        <v>3799</v>
      </c>
      <c r="F171" s="8">
        <f>Table3[[#This Row],[actual_price]]-Table3[[#This Row],[discounted_price]]</f>
        <v>1000</v>
      </c>
      <c r="G171" s="18">
        <v>0.26</v>
      </c>
      <c r="H171" s="7">
        <v>3.9</v>
      </c>
      <c r="I171" s="8">
        <v>32931</v>
      </c>
      <c r="J171" s="8">
        <f>Table3[[#This Row],[actual_price]]*Table3[[#This Row],[rating_count]]</f>
        <v>125104869</v>
      </c>
    </row>
    <row r="172" spans="1:10" x14ac:dyDescent="0.3">
      <c r="A172" s="7" t="s">
        <v>4435</v>
      </c>
      <c r="B172" s="7" t="s">
        <v>3812</v>
      </c>
      <c r="C172" s="7" t="str">
        <f>_xlfn.TEXTAFTER(Table3[[#This Row],[category]],"|",-1)</f>
        <v>HandheldVacuums</v>
      </c>
      <c r="D172" s="21">
        <v>6999</v>
      </c>
      <c r="E172" s="21">
        <v>14999</v>
      </c>
      <c r="F172" s="21">
        <f>Table3[[#This Row],[actual_price]]-Table3[[#This Row],[discounted_price]]</f>
        <v>8000</v>
      </c>
      <c r="G172" s="23">
        <v>0.53</v>
      </c>
      <c r="H172" s="7">
        <v>4.0999999999999996</v>
      </c>
      <c r="I172" s="8">
        <v>1728</v>
      </c>
      <c r="J172" s="21">
        <f>Table3[[#This Row],[actual_price]]*Table3[[#This Row],[rating_count]]</f>
        <v>25918272</v>
      </c>
    </row>
    <row r="173" spans="1:10" x14ac:dyDescent="0.3">
      <c r="A173" s="7" t="s">
        <v>4243</v>
      </c>
      <c r="B173" s="7" t="s">
        <v>3730</v>
      </c>
      <c r="C173" s="7" t="str">
        <f>_xlfn.TEXTAFTER(Table3[[#This Row],[category]],"|",-1)</f>
        <v>StorageWaterHeaters</v>
      </c>
      <c r="D173" s="21">
        <v>6990</v>
      </c>
      <c r="E173" s="21">
        <v>14290</v>
      </c>
      <c r="F173" s="21">
        <f>Table3[[#This Row],[actual_price]]-Table3[[#This Row],[discounted_price]]</f>
        <v>7300</v>
      </c>
      <c r="G173" s="23">
        <v>0.51</v>
      </c>
      <c r="H173" s="7">
        <v>4.4000000000000004</v>
      </c>
      <c r="I173" s="8">
        <v>1771</v>
      </c>
      <c r="J173" s="21">
        <f>Table3[[#This Row],[actual_price]]*Table3[[#This Row],[rating_count]]</f>
        <v>25307590</v>
      </c>
    </row>
    <row r="174" spans="1:10" x14ac:dyDescent="0.3">
      <c r="A174" s="7" t="s">
        <v>4706</v>
      </c>
      <c r="B174" s="7" t="s">
        <v>3730</v>
      </c>
      <c r="C174" s="7" t="str">
        <f>_xlfn.TEXTAFTER(Table3[[#This Row],[category]],"|",-1)</f>
        <v>StorageWaterHeaters</v>
      </c>
      <c r="D174" s="21">
        <v>6800</v>
      </c>
      <c r="E174" s="21">
        <v>11500</v>
      </c>
      <c r="F174" s="21">
        <f>Table3[[#This Row],[actual_price]]-Table3[[#This Row],[discounted_price]]</f>
        <v>4700</v>
      </c>
      <c r="G174" s="23">
        <v>0.41</v>
      </c>
      <c r="H174" s="7">
        <v>4.0999999999999996</v>
      </c>
      <c r="I174" s="8">
        <v>10308</v>
      </c>
      <c r="J174" s="21">
        <f>Table3[[#This Row],[actual_price]]*Table3[[#This Row],[rating_count]]</f>
        <v>118542000</v>
      </c>
    </row>
    <row r="175" spans="1:10" x14ac:dyDescent="0.3">
      <c r="A175" s="7" t="s">
        <v>5360</v>
      </c>
      <c r="B175" s="7" t="s">
        <v>3772</v>
      </c>
      <c r="C175" s="7" t="str">
        <f>_xlfn.TEXTAFTER(Table3[[#This Row],[category]],"|",-1)</f>
        <v>AirFryers</v>
      </c>
      <c r="D175" s="21">
        <v>6790</v>
      </c>
      <c r="E175" s="21">
        <v>10995</v>
      </c>
      <c r="F175" s="21">
        <f>Table3[[#This Row],[actual_price]]-Table3[[#This Row],[discounted_price]]</f>
        <v>4205</v>
      </c>
      <c r="G175" s="23">
        <v>0.38</v>
      </c>
      <c r="H175" s="7">
        <v>4.5</v>
      </c>
      <c r="I175" s="8">
        <v>3192</v>
      </c>
      <c r="J175" s="21">
        <f>Table3[[#This Row],[actual_price]]*Table3[[#This Row],[rating_count]]</f>
        <v>35096040</v>
      </c>
    </row>
    <row r="176" spans="1:10" x14ac:dyDescent="0.3">
      <c r="A176" s="7" t="s">
        <v>3710</v>
      </c>
      <c r="B176" s="7" t="s">
        <v>3712</v>
      </c>
      <c r="C176" s="7" t="str">
        <f>_xlfn.TEXTAFTER(Table3[[#This Row],[category]],"|",-1)</f>
        <v>RoomHeaters</v>
      </c>
      <c r="D176" s="21">
        <v>6549</v>
      </c>
      <c r="E176" s="21">
        <v>13999</v>
      </c>
      <c r="F176" s="21">
        <f>Table3[[#This Row],[actual_price]]-Table3[[#This Row],[discounted_price]]</f>
        <v>7450</v>
      </c>
      <c r="G176" s="23">
        <v>0.53</v>
      </c>
      <c r="H176" s="7">
        <v>4</v>
      </c>
      <c r="I176" s="8">
        <v>2961</v>
      </c>
      <c r="J176" s="21">
        <f>Table3[[#This Row],[actual_price]]*Table3[[#This Row],[rating_count]]</f>
        <v>41451039</v>
      </c>
    </row>
    <row r="177" spans="1:10" x14ac:dyDescent="0.3">
      <c r="A177" s="7" t="s">
        <v>4747</v>
      </c>
      <c r="B177" s="7" t="s">
        <v>3799</v>
      </c>
      <c r="C177" s="7" t="str">
        <f>_xlfn.TEXTAFTER(Table3[[#This Row],[category]],"|",-1)</f>
        <v>JuicerMixerGrinders</v>
      </c>
      <c r="D177" s="21">
        <v>6525</v>
      </c>
      <c r="E177" s="21">
        <v>8820</v>
      </c>
      <c r="F177" s="21">
        <f>Table3[[#This Row],[actual_price]]-Table3[[#This Row],[discounted_price]]</f>
        <v>2295</v>
      </c>
      <c r="G177" s="23">
        <v>0.26</v>
      </c>
      <c r="H177" s="7">
        <v>4.5</v>
      </c>
      <c r="I177" s="8">
        <v>5137</v>
      </c>
      <c r="J177" s="21">
        <f>Table3[[#This Row],[actual_price]]*Table3[[#This Row],[rating_count]]</f>
        <v>45308340</v>
      </c>
    </row>
    <row r="178" spans="1:10" x14ac:dyDescent="0.3">
      <c r="A178" s="7" t="s">
        <v>1458</v>
      </c>
      <c r="B178" s="7" t="s">
        <v>1347</v>
      </c>
      <c r="C178" s="7" t="str">
        <f>_xlfn.TEXTAFTER(Table3[[#This Row],[category]],"|",-1)</f>
        <v>Smartphones</v>
      </c>
      <c r="D178" s="21">
        <v>6499</v>
      </c>
      <c r="E178" s="21">
        <v>8499</v>
      </c>
      <c r="F178" s="21">
        <f>Table3[[#This Row],[actual_price]]-Table3[[#This Row],[discounted_price]]</f>
        <v>2000</v>
      </c>
      <c r="G178" s="23">
        <v>0.24</v>
      </c>
      <c r="H178" s="7">
        <v>4.0999999999999996</v>
      </c>
      <c r="I178" s="8">
        <v>313836</v>
      </c>
      <c r="J178" s="21">
        <f>Table3[[#This Row],[actual_price]]*Table3[[#This Row],[rating_count]]</f>
        <v>2667292164</v>
      </c>
    </row>
    <row r="179" spans="1:10" x14ac:dyDescent="0.3">
      <c r="A179" s="7" t="s">
        <v>1742</v>
      </c>
      <c r="B179" s="7" t="s">
        <v>1347</v>
      </c>
      <c r="C179" s="7" t="str">
        <f>_xlfn.TEXTAFTER(Table3[[#This Row],[category]],"|",-1)</f>
        <v>Smartphones</v>
      </c>
      <c r="D179" s="21">
        <v>6499</v>
      </c>
      <c r="E179" s="21">
        <v>7999</v>
      </c>
      <c r="F179" s="21">
        <f>Table3[[#This Row],[actual_price]]-Table3[[#This Row],[discounted_price]]</f>
        <v>1500</v>
      </c>
      <c r="G179" s="23">
        <v>0.19</v>
      </c>
      <c r="H179" s="7">
        <v>4.0999999999999996</v>
      </c>
      <c r="I179" s="8">
        <v>313832</v>
      </c>
      <c r="J179" s="21">
        <f>Table3[[#This Row],[actual_price]]*Table3[[#This Row],[rating_count]]</f>
        <v>2510342168</v>
      </c>
    </row>
    <row r="180" spans="1:10" x14ac:dyDescent="0.3">
      <c r="A180" s="7" t="s">
        <v>1345</v>
      </c>
      <c r="B180" s="7" t="s">
        <v>1347</v>
      </c>
      <c r="C180" s="7" t="str">
        <f>_xlfn.TEXTAFTER(Table3[[#This Row],[category]],"|",-1)</f>
        <v>Smartphones</v>
      </c>
      <c r="D180" s="21">
        <v>6499</v>
      </c>
      <c r="E180" s="21">
        <v>8999</v>
      </c>
      <c r="F180" s="21">
        <f>Table3[[#This Row],[actual_price]]-Table3[[#This Row],[discounted_price]]</f>
        <v>2500</v>
      </c>
      <c r="G180" s="23">
        <v>0.28000000000000003</v>
      </c>
      <c r="H180" s="7">
        <v>4</v>
      </c>
      <c r="I180" s="8">
        <v>7807</v>
      </c>
      <c r="J180" s="21">
        <f>Table3[[#This Row],[actual_price]]*Table3[[#This Row],[rating_count]]</f>
        <v>70255193</v>
      </c>
    </row>
    <row r="181" spans="1:10" x14ac:dyDescent="0.3">
      <c r="A181" s="7" t="s">
        <v>1356</v>
      </c>
      <c r="B181" s="7" t="s">
        <v>1347</v>
      </c>
      <c r="C181" s="7" t="str">
        <f>_xlfn.TEXTAFTER(Table3[[#This Row],[category]],"|",-1)</f>
        <v>Smartphones</v>
      </c>
      <c r="D181" s="21">
        <v>6499</v>
      </c>
      <c r="E181" s="21">
        <v>8999</v>
      </c>
      <c r="F181" s="21">
        <f>Table3[[#This Row],[actual_price]]-Table3[[#This Row],[discounted_price]]</f>
        <v>2500</v>
      </c>
      <c r="G181" s="23">
        <v>0.28000000000000003</v>
      </c>
      <c r="H181" s="7">
        <v>4</v>
      </c>
      <c r="I181" s="8">
        <v>7807</v>
      </c>
      <c r="J181" s="21">
        <f>Table3[[#This Row],[actual_price]]*Table3[[#This Row],[rating_count]]</f>
        <v>70255193</v>
      </c>
    </row>
    <row r="182" spans="1:10" x14ac:dyDescent="0.3">
      <c r="A182" s="7" t="s">
        <v>1358</v>
      </c>
      <c r="B182" s="7" t="s">
        <v>1347</v>
      </c>
      <c r="C182" s="7" t="str">
        <f>_xlfn.TEXTAFTER(Table3[[#This Row],[category]],"|",-1)</f>
        <v>Smartphones</v>
      </c>
      <c r="D182" s="21">
        <v>6499</v>
      </c>
      <c r="E182" s="21">
        <v>8999</v>
      </c>
      <c r="F182" s="21">
        <f>Table3[[#This Row],[actual_price]]-Table3[[#This Row],[discounted_price]]</f>
        <v>2500</v>
      </c>
      <c r="G182" s="23">
        <v>0.28000000000000003</v>
      </c>
      <c r="H182" s="7">
        <v>4</v>
      </c>
      <c r="I182" s="8">
        <v>7807</v>
      </c>
      <c r="J182" s="21">
        <f>Table3[[#This Row],[actual_price]]*Table3[[#This Row],[rating_count]]</f>
        <v>70255193</v>
      </c>
    </row>
    <row r="183" spans="1:10" x14ac:dyDescent="0.3">
      <c r="A183" s="7" t="s">
        <v>4342</v>
      </c>
      <c r="B183" s="7" t="s">
        <v>3730</v>
      </c>
      <c r="C183" s="7" t="str">
        <f>_xlfn.TEXTAFTER(Table3[[#This Row],[category]],"|",-1)</f>
        <v>StorageWaterHeaters</v>
      </c>
      <c r="D183" s="21">
        <v>6499</v>
      </c>
      <c r="E183" s="21">
        <v>8500</v>
      </c>
      <c r="F183" s="21">
        <f>Table3[[#This Row],[actual_price]]-Table3[[#This Row],[discounted_price]]</f>
        <v>2001</v>
      </c>
      <c r="G183" s="23">
        <v>0.24</v>
      </c>
      <c r="H183" s="7">
        <v>4.4000000000000004</v>
      </c>
      <c r="I183" s="8">
        <v>5865</v>
      </c>
      <c r="J183" s="21">
        <f>Table3[[#This Row],[actual_price]]*Table3[[#This Row],[rating_count]]</f>
        <v>49852500</v>
      </c>
    </row>
    <row r="184" spans="1:10" hidden="1" x14ac:dyDescent="0.3">
      <c r="A184" s="7" t="s">
        <v>3661</v>
      </c>
      <c r="B184" s="7" t="s">
        <v>3629</v>
      </c>
      <c r="C184" s="7" t="str">
        <f>_xlfn.TEXTAFTER(Table3[[#This Row],[category]],"|",-1)</f>
        <v>ElectricKettles</v>
      </c>
      <c r="D184" s="7">
        <v>749</v>
      </c>
      <c r="E184" s="8">
        <v>1245</v>
      </c>
      <c r="F184" s="8">
        <f>Table3[[#This Row],[actual_price]]-Table3[[#This Row],[discounted_price]]</f>
        <v>496</v>
      </c>
      <c r="G184" s="18">
        <v>0.4</v>
      </c>
      <c r="H184" s="7">
        <v>3.9</v>
      </c>
      <c r="I184" s="8">
        <v>31783</v>
      </c>
      <c r="J184" s="8">
        <f>Table3[[#This Row],[actual_price]]*Table3[[#This Row],[rating_count]]</f>
        <v>39569835</v>
      </c>
    </row>
    <row r="185" spans="1:10" x14ac:dyDescent="0.3">
      <c r="A185" s="7" t="s">
        <v>4471</v>
      </c>
      <c r="B185" s="7" t="s">
        <v>4473</v>
      </c>
      <c r="C185" s="7" t="str">
        <f>_xlfn.TEXTAFTER(Table3[[#This Row],[category]],"|",-1)</f>
        <v>Juicers</v>
      </c>
      <c r="D185" s="21">
        <v>6499</v>
      </c>
      <c r="E185" s="21">
        <v>8995</v>
      </c>
      <c r="F185" s="21">
        <f>Table3[[#This Row],[actual_price]]-Table3[[#This Row],[discounted_price]]</f>
        <v>2496</v>
      </c>
      <c r="G185" s="23">
        <v>0.28000000000000003</v>
      </c>
      <c r="H185" s="7">
        <v>4.3</v>
      </c>
      <c r="I185" s="8">
        <v>2810</v>
      </c>
      <c r="J185" s="21">
        <f>Table3[[#This Row],[actual_price]]*Table3[[#This Row],[rating_count]]</f>
        <v>25275950</v>
      </c>
    </row>
    <row r="186" spans="1:10" x14ac:dyDescent="0.3">
      <c r="A186" s="7" t="s">
        <v>874</v>
      </c>
      <c r="B186" s="7" t="s">
        <v>664</v>
      </c>
      <c r="C186" s="7" t="str">
        <f>_xlfn.TEXTAFTER(Table3[[#This Row],[category]],"|",-1)</f>
        <v>Projectors</v>
      </c>
      <c r="D186" s="21">
        <v>6490</v>
      </c>
      <c r="E186" s="21">
        <v>9990</v>
      </c>
      <c r="F186" s="21">
        <f>Table3[[#This Row],[actual_price]]-Table3[[#This Row],[discounted_price]]</f>
        <v>3500</v>
      </c>
      <c r="G186" s="23">
        <v>0.35</v>
      </c>
      <c r="H186" s="7">
        <v>4</v>
      </c>
      <c r="I186" s="7">
        <v>27</v>
      </c>
      <c r="J186" s="21">
        <f>Table3[[#This Row],[actual_price]]*Table3[[#This Row],[rating_count]]</f>
        <v>269730</v>
      </c>
    </row>
    <row r="187" spans="1:10" x14ac:dyDescent="0.3">
      <c r="A187" s="7" t="s">
        <v>3873</v>
      </c>
      <c r="B187" s="7" t="s">
        <v>3730</v>
      </c>
      <c r="C187" s="7" t="str">
        <f>_xlfn.TEXTAFTER(Table3[[#This Row],[category]],"|",-1)</f>
        <v>StorageWaterHeaters</v>
      </c>
      <c r="D187" s="21">
        <v>6299</v>
      </c>
      <c r="E187" s="21">
        <v>15270</v>
      </c>
      <c r="F187" s="21">
        <f>Table3[[#This Row],[actual_price]]-Table3[[#This Row],[discounted_price]]</f>
        <v>8971</v>
      </c>
      <c r="G187" s="23">
        <v>0.59</v>
      </c>
      <c r="H187" s="7">
        <v>4.0999999999999996</v>
      </c>
      <c r="I187" s="8">
        <v>3233</v>
      </c>
      <c r="J187" s="21">
        <f>Table3[[#This Row],[actual_price]]*Table3[[#This Row],[rating_count]]</f>
        <v>49367910</v>
      </c>
    </row>
    <row r="188" spans="1:10" x14ac:dyDescent="0.3">
      <c r="A188" s="7" t="s">
        <v>2495</v>
      </c>
      <c r="B188" s="7" t="s">
        <v>2497</v>
      </c>
      <c r="C188" s="7" t="str">
        <f>_xlfn.TEXTAFTER(Table3[[#This Row],[category]],"|",-1)</f>
        <v>Monitors</v>
      </c>
      <c r="D188" s="21">
        <v>6299</v>
      </c>
      <c r="E188" s="21">
        <v>13750</v>
      </c>
      <c r="F188" s="21">
        <f>Table3[[#This Row],[actual_price]]-Table3[[#This Row],[discounted_price]]</f>
        <v>7451</v>
      </c>
      <c r="G188" s="23">
        <v>0.54</v>
      </c>
      <c r="H188" s="7">
        <v>4.2</v>
      </c>
      <c r="I188" s="8">
        <v>2014</v>
      </c>
      <c r="J188" s="21">
        <f>Table3[[#This Row],[actual_price]]*Table3[[#This Row],[rating_count]]</f>
        <v>27692500</v>
      </c>
    </row>
    <row r="189" spans="1:10" x14ac:dyDescent="0.3">
      <c r="A189" s="7" t="s">
        <v>4586</v>
      </c>
      <c r="B189" s="7" t="s">
        <v>4216</v>
      </c>
      <c r="C189" s="7" t="str">
        <f>_xlfn.TEXTAFTER(Table3[[#This Row],[category]],"|",-1)</f>
        <v>Wet-DryVacuums</v>
      </c>
      <c r="D189" s="21">
        <v>6236</v>
      </c>
      <c r="E189" s="21">
        <v>9999</v>
      </c>
      <c r="F189" s="21">
        <f>Table3[[#This Row],[actual_price]]-Table3[[#This Row],[discounted_price]]</f>
        <v>3763</v>
      </c>
      <c r="G189" s="23">
        <v>0.38</v>
      </c>
      <c r="H189" s="7">
        <v>4.0999999999999996</v>
      </c>
      <c r="I189" s="8">
        <v>3552</v>
      </c>
      <c r="J189" s="21">
        <f>Table3[[#This Row],[actual_price]]*Table3[[#This Row],[rating_count]]</f>
        <v>35516448</v>
      </c>
    </row>
    <row r="190" spans="1:10" x14ac:dyDescent="0.3">
      <c r="A190" s="7" t="s">
        <v>3897</v>
      </c>
      <c r="B190" s="7" t="s">
        <v>3730</v>
      </c>
      <c r="C190" s="7" t="str">
        <f>_xlfn.TEXTAFTER(Table3[[#This Row],[category]],"|",-1)</f>
        <v>StorageWaterHeaters</v>
      </c>
      <c r="D190" s="21">
        <v>6199</v>
      </c>
      <c r="E190" s="21">
        <v>10400</v>
      </c>
      <c r="F190" s="21">
        <f>Table3[[#This Row],[actual_price]]-Table3[[#This Row],[discounted_price]]</f>
        <v>4201</v>
      </c>
      <c r="G190" s="23">
        <v>0.4</v>
      </c>
      <c r="H190" s="7">
        <v>4.0999999999999996</v>
      </c>
      <c r="I190" s="8">
        <v>14391</v>
      </c>
      <c r="J190" s="21">
        <f>Table3[[#This Row],[actual_price]]*Table3[[#This Row],[rating_count]]</f>
        <v>149666400</v>
      </c>
    </row>
    <row r="191" spans="1:10" x14ac:dyDescent="0.3">
      <c r="A191" s="7" t="s">
        <v>5356</v>
      </c>
      <c r="B191" s="7" t="s">
        <v>4216</v>
      </c>
      <c r="C191" s="7" t="str">
        <f>_xlfn.TEXTAFTER(Table3[[#This Row],[category]],"|",-1)</f>
        <v>Wet-DryVacuums</v>
      </c>
      <c r="D191" s="21">
        <v>6199</v>
      </c>
      <c r="E191" s="21">
        <v>10999</v>
      </c>
      <c r="F191" s="21">
        <f>Table3[[#This Row],[actual_price]]-Table3[[#This Row],[discounted_price]]</f>
        <v>4800</v>
      </c>
      <c r="G191" s="23">
        <v>0.44</v>
      </c>
      <c r="H191" s="7">
        <v>4.2</v>
      </c>
      <c r="I191" s="8">
        <v>10429</v>
      </c>
      <c r="J191" s="21">
        <f>Table3[[#This Row],[actual_price]]*Table3[[#This Row],[rating_count]]</f>
        <v>114708571</v>
      </c>
    </row>
    <row r="192" spans="1:10" x14ac:dyDescent="0.3">
      <c r="A192" s="7" t="s">
        <v>5128</v>
      </c>
      <c r="B192" s="7" t="s">
        <v>3702</v>
      </c>
      <c r="C192" s="7" t="str">
        <f>_xlfn.TEXTAFTER(Table3[[#This Row],[category]],"|",-1)</f>
        <v>MixerGrinders</v>
      </c>
      <c r="D192" s="21">
        <v>6120</v>
      </c>
      <c r="E192" s="21">
        <v>8478</v>
      </c>
      <c r="F192" s="21">
        <f>Table3[[#This Row],[actual_price]]-Table3[[#This Row],[discounted_price]]</f>
        <v>2358</v>
      </c>
      <c r="G192" s="23">
        <v>0.28000000000000003</v>
      </c>
      <c r="H192" s="7">
        <v>4.5999999999999996</v>
      </c>
      <c r="I192" s="8">
        <v>6550</v>
      </c>
      <c r="J192" s="21">
        <f>Table3[[#This Row],[actual_price]]*Table3[[#This Row],[rating_count]]</f>
        <v>55530900</v>
      </c>
    </row>
    <row r="193" spans="1:10" x14ac:dyDescent="0.3">
      <c r="A193" s="7" t="s">
        <v>5319</v>
      </c>
      <c r="B193" s="7" t="s">
        <v>3702</v>
      </c>
      <c r="C193" s="7" t="str">
        <f>_xlfn.TEXTAFTER(Table3[[#This Row],[category]],"|",-1)</f>
        <v>MixerGrinders</v>
      </c>
      <c r="D193" s="21">
        <v>6120</v>
      </c>
      <c r="E193" s="21">
        <v>8073</v>
      </c>
      <c r="F193" s="21">
        <f>Table3[[#This Row],[actual_price]]-Table3[[#This Row],[discounted_price]]</f>
        <v>1953</v>
      </c>
      <c r="G193" s="23">
        <v>0.24</v>
      </c>
      <c r="H193" s="7">
        <v>4.5999999999999996</v>
      </c>
      <c r="I193" s="8">
        <v>2751</v>
      </c>
      <c r="J193" s="21">
        <f>Table3[[#This Row],[actual_price]]*Table3[[#This Row],[rating_count]]</f>
        <v>22208823</v>
      </c>
    </row>
    <row r="194" spans="1:10" x14ac:dyDescent="0.3">
      <c r="A194" s="7" t="s">
        <v>4267</v>
      </c>
      <c r="B194" s="7" t="s">
        <v>3959</v>
      </c>
      <c r="C194" s="7" t="str">
        <f>_xlfn.TEXTAFTER(Table3[[#This Row],[category]],"|",-1)</f>
        <v>CanisterVacuums</v>
      </c>
      <c r="D194" s="21">
        <v>5999</v>
      </c>
      <c r="E194" s="21">
        <v>9999</v>
      </c>
      <c r="F194" s="21">
        <f>Table3[[#This Row],[actual_price]]-Table3[[#This Row],[discounted_price]]</f>
        <v>4000</v>
      </c>
      <c r="G194" s="23">
        <v>0.4</v>
      </c>
      <c r="H194" s="7">
        <v>4.2</v>
      </c>
      <c r="I194" s="8">
        <v>1191</v>
      </c>
      <c r="J194" s="21">
        <f>Table3[[#This Row],[actual_price]]*Table3[[#This Row],[rating_count]]</f>
        <v>11908809</v>
      </c>
    </row>
    <row r="195" spans="1:10" x14ac:dyDescent="0.3">
      <c r="A195" s="7" t="s">
        <v>5335</v>
      </c>
      <c r="B195" s="7" t="s">
        <v>5337</v>
      </c>
      <c r="C195" s="7" t="str">
        <f>_xlfn.TEXTAFTER(Table3[[#This Row],[category]],"|",-1)</f>
        <v>StandMixers</v>
      </c>
      <c r="D195" s="21">
        <v>5999</v>
      </c>
      <c r="E195" s="21">
        <v>11495</v>
      </c>
      <c r="F195" s="21">
        <f>Table3[[#This Row],[actual_price]]-Table3[[#This Row],[discounted_price]]</f>
        <v>5496</v>
      </c>
      <c r="G195" s="23">
        <v>0.48</v>
      </c>
      <c r="H195" s="7">
        <v>4.3</v>
      </c>
      <c r="I195" s="7">
        <v>534</v>
      </c>
      <c r="J195" s="21">
        <f>Table3[[#This Row],[actual_price]]*Table3[[#This Row],[rating_count]]</f>
        <v>6138330</v>
      </c>
    </row>
    <row r="196" spans="1:10" x14ac:dyDescent="0.3">
      <c r="A196" s="7" t="s">
        <v>4779</v>
      </c>
      <c r="B196" s="7" t="s">
        <v>3984</v>
      </c>
      <c r="C196" s="7" t="str">
        <f>_xlfn.TEXTAFTER(Table3[[#This Row],[category]],"|",-1)</f>
        <v>PressureWashers,Steam&amp;WindowCleaners</v>
      </c>
      <c r="D196" s="21">
        <v>5999</v>
      </c>
      <c r="E196" s="21">
        <v>9999</v>
      </c>
      <c r="F196" s="21">
        <f>Table3[[#This Row],[actual_price]]-Table3[[#This Row],[discounted_price]]</f>
        <v>4000</v>
      </c>
      <c r="G196" s="23">
        <v>0.4</v>
      </c>
      <c r="H196" s="7">
        <v>4.2</v>
      </c>
      <c r="I196" s="7">
        <v>170</v>
      </c>
      <c r="J196" s="21">
        <f>Table3[[#This Row],[actual_price]]*Table3[[#This Row],[rating_count]]</f>
        <v>1699830</v>
      </c>
    </row>
    <row r="197" spans="1:10" x14ac:dyDescent="0.3">
      <c r="A197" s="7" t="s">
        <v>3370</v>
      </c>
      <c r="B197" s="7" t="s">
        <v>1329</v>
      </c>
      <c r="C197" s="7" t="str">
        <f>_xlfn.TEXTAFTER(Table3[[#This Row],[category]],"|",-1)</f>
        <v>SmartWatches</v>
      </c>
      <c r="D197" s="21">
        <v>5998</v>
      </c>
      <c r="E197" s="21">
        <v>7999</v>
      </c>
      <c r="F197" s="21">
        <f>Table3[[#This Row],[actual_price]]-Table3[[#This Row],[discounted_price]]</f>
        <v>2001</v>
      </c>
      <c r="G197" s="23">
        <v>0.25</v>
      </c>
      <c r="H197" s="7">
        <v>4.2</v>
      </c>
      <c r="I197" s="8">
        <v>30355</v>
      </c>
      <c r="J197" s="21">
        <f>Table3[[#This Row],[actual_price]]*Table3[[#This Row],[rating_count]]</f>
        <v>242809645</v>
      </c>
    </row>
    <row r="198" spans="1:10" x14ac:dyDescent="0.3">
      <c r="A198" s="7" t="s">
        <v>4565</v>
      </c>
      <c r="B198" s="7" t="s">
        <v>3799</v>
      </c>
      <c r="C198" s="7" t="str">
        <f>_xlfn.TEXTAFTER(Table3[[#This Row],[category]],"|",-1)</f>
        <v>JuicerMixerGrinders</v>
      </c>
      <c r="D198" s="21">
        <v>5890</v>
      </c>
      <c r="E198" s="21">
        <v>7506</v>
      </c>
      <c r="F198" s="21">
        <f>Table3[[#This Row],[actual_price]]-Table3[[#This Row],[discounted_price]]</f>
        <v>1616</v>
      </c>
      <c r="G198" s="23">
        <v>0.22</v>
      </c>
      <c r="H198" s="7">
        <v>4.5</v>
      </c>
      <c r="I198" s="8">
        <v>7241</v>
      </c>
      <c r="J198" s="21">
        <f>Table3[[#This Row],[actual_price]]*Table3[[#This Row],[rating_count]]</f>
        <v>54350946</v>
      </c>
    </row>
    <row r="199" spans="1:10" x14ac:dyDescent="0.3">
      <c r="A199" s="7" t="s">
        <v>5192</v>
      </c>
      <c r="B199" s="7" t="s">
        <v>3799</v>
      </c>
      <c r="C199" s="7" t="str">
        <f>_xlfn.TEXTAFTER(Table3[[#This Row],[category]],"|",-1)</f>
        <v>JuicerMixerGrinders</v>
      </c>
      <c r="D199" s="21">
        <v>5865</v>
      </c>
      <c r="E199" s="21">
        <v>7776</v>
      </c>
      <c r="F199" s="21">
        <f>Table3[[#This Row],[actual_price]]-Table3[[#This Row],[discounted_price]]</f>
        <v>1911</v>
      </c>
      <c r="G199" s="23">
        <v>0.25</v>
      </c>
      <c r="H199" s="7">
        <v>4.4000000000000004</v>
      </c>
      <c r="I199" s="8">
        <v>2737</v>
      </c>
      <c r="J199" s="21">
        <f>Table3[[#This Row],[actual_price]]*Table3[[#This Row],[rating_count]]</f>
        <v>21282912</v>
      </c>
    </row>
    <row r="200" spans="1:10" x14ac:dyDescent="0.3">
      <c r="A200" s="7" t="s">
        <v>2903</v>
      </c>
      <c r="B200" s="7" t="s">
        <v>2209</v>
      </c>
      <c r="C200" s="7" t="str">
        <f>_xlfn.TEXTAFTER(Table3[[#This Row],[category]],"|",-1)</f>
        <v>ExternalHardDisks</v>
      </c>
      <c r="D200" s="21">
        <v>5799</v>
      </c>
      <c r="E200" s="21">
        <v>7999</v>
      </c>
      <c r="F200" s="21">
        <f>Table3[[#This Row],[actual_price]]-Table3[[#This Row],[discounted_price]]</f>
        <v>2200</v>
      </c>
      <c r="G200" s="23">
        <v>0.28000000000000003</v>
      </c>
      <c r="H200" s="7">
        <v>4.5</v>
      </c>
      <c r="I200" s="8">
        <v>50273</v>
      </c>
      <c r="J200" s="21">
        <f>Table3[[#This Row],[actual_price]]*Table3[[#This Row],[rating_count]]</f>
        <v>402133727</v>
      </c>
    </row>
    <row r="201" spans="1:10" x14ac:dyDescent="0.3">
      <c r="A201" s="7" t="s">
        <v>791</v>
      </c>
      <c r="B201" s="7" t="s">
        <v>252</v>
      </c>
      <c r="C201" s="7" t="str">
        <f>_xlfn.TEXTAFTER(Table3[[#This Row],[category]],"|",-1)</f>
        <v>StandardTelevisions</v>
      </c>
      <c r="D201" s="21">
        <v>5699</v>
      </c>
      <c r="E201" s="21">
        <v>11000</v>
      </c>
      <c r="F201" s="21">
        <f>Table3[[#This Row],[actual_price]]-Table3[[#This Row],[discounted_price]]</f>
        <v>5301</v>
      </c>
      <c r="G201" s="23">
        <v>0.48</v>
      </c>
      <c r="H201" s="7">
        <v>4.2</v>
      </c>
      <c r="I201" s="8">
        <v>4003</v>
      </c>
      <c r="J201" s="21">
        <f>Table3[[#This Row],[actual_price]]*Table3[[#This Row],[rating_count]]</f>
        <v>44033000</v>
      </c>
    </row>
    <row r="202" spans="1:10" x14ac:dyDescent="0.3">
      <c r="A202" s="7" t="s">
        <v>2809</v>
      </c>
      <c r="B202" s="7" t="s">
        <v>2209</v>
      </c>
      <c r="C202" s="7" t="str">
        <f>_xlfn.TEXTAFTER(Table3[[#This Row],[category]],"|",-1)</f>
        <v>ExternalHardDisks</v>
      </c>
      <c r="D202" s="21">
        <v>5599</v>
      </c>
      <c r="E202" s="21">
        <v>7350</v>
      </c>
      <c r="F202" s="21">
        <f>Table3[[#This Row],[actual_price]]-Table3[[#This Row],[discounted_price]]</f>
        <v>1751</v>
      </c>
      <c r="G202" s="23">
        <v>0.24</v>
      </c>
      <c r="H202" s="7">
        <v>4.4000000000000004</v>
      </c>
      <c r="I202" s="8">
        <v>73005</v>
      </c>
      <c r="J202" s="21">
        <f>Table3[[#This Row],[actual_price]]*Table3[[#This Row],[rating_count]]</f>
        <v>536586750</v>
      </c>
    </row>
    <row r="203" spans="1:10" x14ac:dyDescent="0.3">
      <c r="A203" s="7" t="s">
        <v>3728</v>
      </c>
      <c r="B203" s="7" t="s">
        <v>3730</v>
      </c>
      <c r="C203" s="7" t="str">
        <f>_xlfn.TEXTAFTER(Table3[[#This Row],[category]],"|",-1)</f>
        <v>StorageWaterHeaters</v>
      </c>
      <c r="D203" s="21">
        <v>5499</v>
      </c>
      <c r="E203" s="21">
        <v>13150</v>
      </c>
      <c r="F203" s="21">
        <f>Table3[[#This Row],[actual_price]]-Table3[[#This Row],[discounted_price]]</f>
        <v>7651</v>
      </c>
      <c r="G203" s="23">
        <v>0.57999999999999996</v>
      </c>
      <c r="H203" s="7">
        <v>4.2</v>
      </c>
      <c r="I203" s="8">
        <v>6398</v>
      </c>
      <c r="J203" s="21">
        <f>Table3[[#This Row],[actual_price]]*Table3[[#This Row],[rating_count]]</f>
        <v>84133700</v>
      </c>
    </row>
    <row r="204" spans="1:10" x14ac:dyDescent="0.3">
      <c r="A204" s="7" t="s">
        <v>5245</v>
      </c>
      <c r="B204" s="7" t="s">
        <v>3702</v>
      </c>
      <c r="C204" s="7" t="str">
        <f>_xlfn.TEXTAFTER(Table3[[#This Row],[category]],"|",-1)</f>
        <v>MixerGrinders</v>
      </c>
      <c r="D204" s="21">
        <v>5490</v>
      </c>
      <c r="E204" s="21">
        <v>7200</v>
      </c>
      <c r="F204" s="21">
        <f>Table3[[#This Row],[actual_price]]-Table3[[#This Row],[discounted_price]]</f>
        <v>1710</v>
      </c>
      <c r="G204" s="23">
        <v>0.24</v>
      </c>
      <c r="H204" s="7">
        <v>4.5</v>
      </c>
      <c r="I204" s="8">
        <v>1408</v>
      </c>
      <c r="J204" s="21">
        <f>Table3[[#This Row],[actual_price]]*Table3[[#This Row],[rating_count]]</f>
        <v>10137600</v>
      </c>
    </row>
    <row r="205" spans="1:10" x14ac:dyDescent="0.3">
      <c r="A205" s="7" t="s">
        <v>4865</v>
      </c>
      <c r="B205" s="7" t="s">
        <v>4278</v>
      </c>
      <c r="C205" s="7" t="str">
        <f>_xlfn.TEXTAFTER(Table3[[#This Row],[category]],"|",-1)</f>
        <v>WaterFilters&amp;Purifiers</v>
      </c>
      <c r="D205" s="21">
        <v>5395</v>
      </c>
      <c r="E205" s="21">
        <v>19990</v>
      </c>
      <c r="F205" s="21">
        <f>Table3[[#This Row],[actual_price]]-Table3[[#This Row],[discounted_price]]</f>
        <v>14595</v>
      </c>
      <c r="G205" s="23">
        <v>0.73</v>
      </c>
      <c r="H205" s="7">
        <v>4.4000000000000004</v>
      </c>
      <c r="I205" s="7">
        <v>535</v>
      </c>
      <c r="J205" s="21">
        <f>Table3[[#This Row],[actual_price]]*Table3[[#This Row],[rating_count]]</f>
        <v>10694650</v>
      </c>
    </row>
    <row r="206" spans="1:10" x14ac:dyDescent="0.3">
      <c r="A206" s="7" t="s">
        <v>3247</v>
      </c>
      <c r="B206" s="7" t="s">
        <v>3249</v>
      </c>
      <c r="C206" s="7" t="str">
        <f>_xlfn.TEXTAFTER(Table3[[#This Row],[category]],"|",-1)</f>
        <v>SoundbarSpeakers</v>
      </c>
      <c r="D206" s="21">
        <v>4999</v>
      </c>
      <c r="E206" s="21">
        <v>12499</v>
      </c>
      <c r="F206" s="21">
        <f>Table3[[#This Row],[actual_price]]-Table3[[#This Row],[discounted_price]]</f>
        <v>7500</v>
      </c>
      <c r="G206" s="23">
        <v>0.6</v>
      </c>
      <c r="H206" s="7">
        <v>4.2</v>
      </c>
      <c r="I206" s="8">
        <v>4541</v>
      </c>
      <c r="J206" s="21">
        <f>Table3[[#This Row],[actual_price]]*Table3[[#This Row],[rating_count]]</f>
        <v>56757959</v>
      </c>
    </row>
    <row r="207" spans="1:10" x14ac:dyDescent="0.3">
      <c r="A207" s="7" t="s">
        <v>3927</v>
      </c>
      <c r="B207" s="7" t="s">
        <v>3730</v>
      </c>
      <c r="C207" s="7" t="str">
        <f>_xlfn.TEXTAFTER(Table3[[#This Row],[category]],"|",-1)</f>
        <v>StorageWaterHeaters</v>
      </c>
      <c r="D207" s="21">
        <v>4999</v>
      </c>
      <c r="E207" s="21">
        <v>9650</v>
      </c>
      <c r="F207" s="21">
        <f>Table3[[#This Row],[actual_price]]-Table3[[#This Row],[discounted_price]]</f>
        <v>4651</v>
      </c>
      <c r="G207" s="23">
        <v>0.48</v>
      </c>
      <c r="H207" s="7">
        <v>4.2</v>
      </c>
      <c r="I207" s="8">
        <v>1772</v>
      </c>
      <c r="J207" s="21">
        <f>Table3[[#This Row],[actual_price]]*Table3[[#This Row],[rating_count]]</f>
        <v>17099800</v>
      </c>
    </row>
    <row r="208" spans="1:10" x14ac:dyDescent="0.3">
      <c r="A208" s="7" t="s">
        <v>5269</v>
      </c>
      <c r="B208" s="7" t="s">
        <v>4278</v>
      </c>
      <c r="C208" s="7" t="str">
        <f>_xlfn.TEXTAFTER(Table3[[#This Row],[category]],"|",-1)</f>
        <v>WaterFilters&amp;Purifiers</v>
      </c>
      <c r="D208" s="21">
        <v>4999</v>
      </c>
      <c r="E208" s="21">
        <v>24999</v>
      </c>
      <c r="F208" s="21">
        <f>Table3[[#This Row],[actual_price]]-Table3[[#This Row],[discounted_price]]</f>
        <v>20000</v>
      </c>
      <c r="G208" s="23">
        <v>0.8</v>
      </c>
      <c r="H208" s="7">
        <v>4.5</v>
      </c>
      <c r="I208" s="7">
        <v>287</v>
      </c>
      <c r="J208" s="21">
        <f>Table3[[#This Row],[actual_price]]*Table3[[#This Row],[rating_count]]</f>
        <v>7174713</v>
      </c>
    </row>
    <row r="209" spans="1:10" x14ac:dyDescent="0.3">
      <c r="A209" s="7" t="s">
        <v>4751</v>
      </c>
      <c r="B209" s="7" t="s">
        <v>4278</v>
      </c>
      <c r="C209" s="7" t="str">
        <f>_xlfn.TEXTAFTER(Table3[[#This Row],[category]],"|",-1)</f>
        <v>WaterFilters&amp;Purifiers</v>
      </c>
      <c r="D209" s="21">
        <v>4999</v>
      </c>
      <c r="E209" s="21">
        <v>24999</v>
      </c>
      <c r="F209" s="21">
        <f>Table3[[#This Row],[actual_price]]-Table3[[#This Row],[discounted_price]]</f>
        <v>20000</v>
      </c>
      <c r="G209" s="23">
        <v>0.8</v>
      </c>
      <c r="H209" s="7">
        <v>4.5999999999999996</v>
      </c>
      <c r="I209" s="7">
        <v>124</v>
      </c>
      <c r="J209" s="21">
        <f>Table3[[#This Row],[actual_price]]*Table3[[#This Row],[rating_count]]</f>
        <v>3099876</v>
      </c>
    </row>
    <row r="210" spans="1:10" x14ac:dyDescent="0.3">
      <c r="A210" s="7" t="s">
        <v>4791</v>
      </c>
      <c r="B210" s="7" t="s">
        <v>3772</v>
      </c>
      <c r="C210" s="7" t="str">
        <f>_xlfn.TEXTAFTER(Table3[[#This Row],[category]],"|",-1)</f>
        <v>AirFryers</v>
      </c>
      <c r="D210" s="21">
        <v>4995</v>
      </c>
      <c r="E210" s="21">
        <v>20049</v>
      </c>
      <c r="F210" s="21">
        <f>Table3[[#This Row],[actual_price]]-Table3[[#This Row],[discounted_price]]</f>
        <v>15054</v>
      </c>
      <c r="G210" s="23">
        <v>0.75</v>
      </c>
      <c r="H210" s="7">
        <v>4.8</v>
      </c>
      <c r="I210" s="8">
        <v>3964</v>
      </c>
      <c r="J210" s="21">
        <f>Table3[[#This Row],[actual_price]]*Table3[[#This Row],[rating_count]]</f>
        <v>79474236</v>
      </c>
    </row>
    <row r="211" spans="1:10" x14ac:dyDescent="0.3">
      <c r="A211" s="7" t="s">
        <v>5225</v>
      </c>
      <c r="B211" s="7" t="s">
        <v>3984</v>
      </c>
      <c r="C211" s="7" t="str">
        <f>_xlfn.TEXTAFTER(Table3[[#This Row],[category]],"|",-1)</f>
        <v>PressureWashers,Steam&amp;WindowCleaners</v>
      </c>
      <c r="D211" s="21">
        <v>4899</v>
      </c>
      <c r="E211" s="21">
        <v>8999</v>
      </c>
      <c r="F211" s="21">
        <f>Table3[[#This Row],[actual_price]]-Table3[[#This Row],[discounted_price]]</f>
        <v>4100</v>
      </c>
      <c r="G211" s="23">
        <v>0.46</v>
      </c>
      <c r="H211" s="7">
        <v>4.0999999999999996</v>
      </c>
      <c r="I211" s="7">
        <v>297</v>
      </c>
      <c r="J211" s="21">
        <f>Table3[[#This Row],[actual_price]]*Table3[[#This Row],[rating_count]]</f>
        <v>2672703</v>
      </c>
    </row>
    <row r="212" spans="1:10" x14ac:dyDescent="0.3">
      <c r="A212" s="7" t="s">
        <v>1555</v>
      </c>
      <c r="B212" s="7" t="s">
        <v>1380</v>
      </c>
      <c r="C212" s="7" t="str">
        <f>_xlfn.TEXTAFTER(Table3[[#This Row],[category]],"|",-1)</f>
        <v>In-Ear</v>
      </c>
      <c r="D212" s="21">
        <v>4790</v>
      </c>
      <c r="E212" s="21">
        <v>15990</v>
      </c>
      <c r="F212" s="21">
        <f>Table3[[#This Row],[actual_price]]-Table3[[#This Row],[discounted_price]]</f>
        <v>11200</v>
      </c>
      <c r="G212" s="23">
        <v>0.7</v>
      </c>
      <c r="H212" s="7">
        <v>4</v>
      </c>
      <c r="I212" s="8">
        <v>4390</v>
      </c>
      <c r="J212" s="21">
        <f>Table3[[#This Row],[actual_price]]*Table3[[#This Row],[rating_count]]</f>
        <v>70196100</v>
      </c>
    </row>
    <row r="213" spans="1:10" x14ac:dyDescent="0.3">
      <c r="A213" s="7" t="s">
        <v>3982</v>
      </c>
      <c r="B213" s="7" t="s">
        <v>3984</v>
      </c>
      <c r="C213" s="7" t="str">
        <f>_xlfn.TEXTAFTER(Table3[[#This Row],[category]],"|",-1)</f>
        <v>PressureWashers,Steam&amp;WindowCleaners</v>
      </c>
      <c r="D213" s="21">
        <v>4789</v>
      </c>
      <c r="E213" s="21">
        <v>8990</v>
      </c>
      <c r="F213" s="21">
        <f>Table3[[#This Row],[actual_price]]-Table3[[#This Row],[discounted_price]]</f>
        <v>4201</v>
      </c>
      <c r="G213" s="23">
        <v>0.47</v>
      </c>
      <c r="H213" s="7">
        <v>4.3</v>
      </c>
      <c r="I213" s="8">
        <v>1017</v>
      </c>
      <c r="J213" s="21">
        <f>Table3[[#This Row],[actual_price]]*Table3[[#This Row],[rating_count]]</f>
        <v>9142830</v>
      </c>
    </row>
    <row r="214" spans="1:10" x14ac:dyDescent="0.3">
      <c r="A214" s="7" t="s">
        <v>1072</v>
      </c>
      <c r="B214" s="7" t="s">
        <v>1074</v>
      </c>
      <c r="C214" s="7" t="str">
        <f>_xlfn.TEXTAFTER(Table3[[#This Row],[category]],"|",-1)</f>
        <v>StreamingClients</v>
      </c>
      <c r="D214" s="21">
        <v>4699</v>
      </c>
      <c r="E214" s="21">
        <v>4699</v>
      </c>
      <c r="F214" s="21">
        <f>Table3[[#This Row],[actual_price]]-Table3[[#This Row],[discounted_price]]</f>
        <v>0</v>
      </c>
      <c r="G214" s="23">
        <v>0</v>
      </c>
      <c r="H214" s="7">
        <v>4.5</v>
      </c>
      <c r="I214" s="7">
        <v>224</v>
      </c>
      <c r="J214" s="21">
        <f>Table3[[#This Row],[actual_price]]*Table3[[#This Row],[rating_count]]</f>
        <v>1052576</v>
      </c>
    </row>
    <row r="215" spans="1:10" x14ac:dyDescent="0.3">
      <c r="A215" s="7" t="s">
        <v>3260</v>
      </c>
      <c r="B215" s="7" t="s">
        <v>2532</v>
      </c>
      <c r="C215" s="7" t="str">
        <f>_xlfn.TEXTAFTER(Table3[[#This Row],[category]],"|",-1)</f>
        <v>DomeCameras</v>
      </c>
      <c r="D215" s="21">
        <v>4499</v>
      </c>
      <c r="E215" s="21">
        <v>5999</v>
      </c>
      <c r="F215" s="21">
        <f>Table3[[#This Row],[actual_price]]-Table3[[#This Row],[discounted_price]]</f>
        <v>1500</v>
      </c>
      <c r="G215" s="23">
        <v>0.25</v>
      </c>
      <c r="H215" s="7">
        <v>4.3</v>
      </c>
      <c r="I215" s="8">
        <v>44696</v>
      </c>
      <c r="J215" s="21">
        <f>Table3[[#This Row],[actual_price]]*Table3[[#This Row],[rating_count]]</f>
        <v>268131304</v>
      </c>
    </row>
    <row r="216" spans="1:10" x14ac:dyDescent="0.3">
      <c r="A216" s="7" t="s">
        <v>2917</v>
      </c>
      <c r="B216" s="7" t="s">
        <v>2209</v>
      </c>
      <c r="C216" s="7" t="str">
        <f>_xlfn.TEXTAFTER(Table3[[#This Row],[category]],"|",-1)</f>
        <v>ExternalHardDisks</v>
      </c>
      <c r="D216" s="21">
        <v>4449</v>
      </c>
      <c r="E216" s="21">
        <v>5734</v>
      </c>
      <c r="F216" s="21">
        <f>Table3[[#This Row],[actual_price]]-Table3[[#This Row],[discounted_price]]</f>
        <v>1285</v>
      </c>
      <c r="G216" s="23">
        <v>0.22</v>
      </c>
      <c r="H216" s="7">
        <v>4.4000000000000004</v>
      </c>
      <c r="I216" s="8">
        <v>25006</v>
      </c>
      <c r="J216" s="21">
        <f>Table3[[#This Row],[actual_price]]*Table3[[#This Row],[rating_count]]</f>
        <v>143384404</v>
      </c>
    </row>
    <row r="217" spans="1:10" x14ac:dyDescent="0.3">
      <c r="A217" s="7" t="s">
        <v>2207</v>
      </c>
      <c r="B217" s="7" t="s">
        <v>2209</v>
      </c>
      <c r="C217" s="7" t="str">
        <f>_xlfn.TEXTAFTER(Table3[[#This Row],[category]],"|",-1)</f>
        <v>ExternalHardDisks</v>
      </c>
      <c r="D217" s="21">
        <v>4098</v>
      </c>
      <c r="E217" s="21">
        <v>4999</v>
      </c>
      <c r="F217" s="21">
        <f>Table3[[#This Row],[actual_price]]-Table3[[#This Row],[discounted_price]]</f>
        <v>901</v>
      </c>
      <c r="G217" s="23">
        <v>0.18</v>
      </c>
      <c r="H217" s="7">
        <v>4.5</v>
      </c>
      <c r="I217" s="8">
        <v>50810</v>
      </c>
      <c r="J217" s="21">
        <f>Table3[[#This Row],[actual_price]]*Table3[[#This Row],[rating_count]]</f>
        <v>253999190</v>
      </c>
    </row>
    <row r="218" spans="1:10" hidden="1" x14ac:dyDescent="0.3">
      <c r="A218" s="7" t="s">
        <v>2286</v>
      </c>
      <c r="B218" s="7" t="s">
        <v>1380</v>
      </c>
      <c r="C218" s="7" t="str">
        <f>_xlfn.TEXTAFTER(Table3[[#This Row],[category]],"|",-1)</f>
        <v>In-Ear</v>
      </c>
      <c r="D218" s="8">
        <v>1499</v>
      </c>
      <c r="E218" s="8">
        <v>8999</v>
      </c>
      <c r="F218" s="8">
        <f>Table3[[#This Row],[actual_price]]-Table3[[#This Row],[discounted_price]]</f>
        <v>7500</v>
      </c>
      <c r="G218" s="18">
        <v>0.83</v>
      </c>
      <c r="H218" s="7">
        <v>3.7</v>
      </c>
      <c r="I218" s="8">
        <v>28324</v>
      </c>
      <c r="J218" s="8">
        <f>Table3[[#This Row],[actual_price]]*Table3[[#This Row],[rating_count]]</f>
        <v>254887676</v>
      </c>
    </row>
    <row r="219" spans="1:10" x14ac:dyDescent="0.3">
      <c r="A219" s="7" t="s">
        <v>1467</v>
      </c>
      <c r="B219" s="7" t="s">
        <v>1329</v>
      </c>
      <c r="C219" s="7" t="str">
        <f>_xlfn.TEXTAFTER(Table3[[#This Row],[category]],"|",-1)</f>
        <v>SmartWatches</v>
      </c>
      <c r="D219" s="21">
        <v>3999</v>
      </c>
      <c r="E219" s="21">
        <v>16999</v>
      </c>
      <c r="F219" s="21">
        <f>Table3[[#This Row],[actual_price]]-Table3[[#This Row],[discounted_price]]</f>
        <v>13000</v>
      </c>
      <c r="G219" s="23">
        <v>0.76</v>
      </c>
      <c r="H219" s="7">
        <v>4.3</v>
      </c>
      <c r="I219" s="8">
        <v>17162</v>
      </c>
      <c r="J219" s="21">
        <f>Table3[[#This Row],[actual_price]]*Table3[[#This Row],[rating_count]]</f>
        <v>291736838</v>
      </c>
    </row>
    <row r="220" spans="1:10" x14ac:dyDescent="0.3">
      <c r="A220" s="7" t="s">
        <v>2052</v>
      </c>
      <c r="B220" s="7" t="s">
        <v>1329</v>
      </c>
      <c r="C220" s="7" t="str">
        <f>_xlfn.TEXTAFTER(Table3[[#This Row],[category]],"|",-1)</f>
        <v>SmartWatches</v>
      </c>
      <c r="D220" s="21">
        <v>3999</v>
      </c>
      <c r="E220" s="21">
        <v>17999</v>
      </c>
      <c r="F220" s="21">
        <f>Table3[[#This Row],[actual_price]]-Table3[[#This Row],[discounted_price]]</f>
        <v>14000</v>
      </c>
      <c r="G220" s="23">
        <v>0.78</v>
      </c>
      <c r="H220" s="7">
        <v>4.3</v>
      </c>
      <c r="I220" s="8">
        <v>17161</v>
      </c>
      <c r="J220" s="21">
        <f>Table3[[#This Row],[actual_price]]*Table3[[#This Row],[rating_count]]</f>
        <v>308880839</v>
      </c>
    </row>
    <row r="221" spans="1:10" x14ac:dyDescent="0.3">
      <c r="A221" s="7" t="s">
        <v>1467</v>
      </c>
      <c r="B221" s="7" t="s">
        <v>1329</v>
      </c>
      <c r="C221" s="7" t="str">
        <f>_xlfn.TEXTAFTER(Table3[[#This Row],[category]],"|",-1)</f>
        <v>SmartWatches</v>
      </c>
      <c r="D221" s="21">
        <v>3999</v>
      </c>
      <c r="E221" s="21">
        <v>16999</v>
      </c>
      <c r="F221" s="21">
        <f>Table3[[#This Row],[actual_price]]-Table3[[#This Row],[discounted_price]]</f>
        <v>13000</v>
      </c>
      <c r="G221" s="23">
        <v>0.76</v>
      </c>
      <c r="H221" s="7">
        <v>4.3</v>
      </c>
      <c r="I221" s="8">
        <v>17159</v>
      </c>
      <c r="J221" s="21">
        <f>Table3[[#This Row],[actual_price]]*Table3[[#This Row],[rating_count]]</f>
        <v>291685841</v>
      </c>
    </row>
    <row r="222" spans="1:10" x14ac:dyDescent="0.3">
      <c r="A222" s="7" t="s">
        <v>1994</v>
      </c>
      <c r="B222" s="7" t="s">
        <v>1329</v>
      </c>
      <c r="C222" s="7" t="str">
        <f>_xlfn.TEXTAFTER(Table3[[#This Row],[category]],"|",-1)</f>
        <v>SmartWatches</v>
      </c>
      <c r="D222" s="21">
        <v>3999</v>
      </c>
      <c r="E222" s="21">
        <v>6999</v>
      </c>
      <c r="F222" s="21">
        <f>Table3[[#This Row],[actual_price]]-Table3[[#This Row],[discounted_price]]</f>
        <v>3000</v>
      </c>
      <c r="G222" s="23">
        <v>0.43</v>
      </c>
      <c r="H222" s="7">
        <v>4.0999999999999996</v>
      </c>
      <c r="I222" s="8">
        <v>10229</v>
      </c>
      <c r="J222" s="21">
        <f>Table3[[#This Row],[actual_price]]*Table3[[#This Row],[rating_count]]</f>
        <v>71592771</v>
      </c>
    </row>
    <row r="223" spans="1:10" x14ac:dyDescent="0.3">
      <c r="A223" s="7" t="s">
        <v>1544</v>
      </c>
      <c r="B223" s="7" t="s">
        <v>1329</v>
      </c>
      <c r="C223" s="7" t="str">
        <f>_xlfn.TEXTAFTER(Table3[[#This Row],[category]],"|",-1)</f>
        <v>SmartWatches</v>
      </c>
      <c r="D223" s="21">
        <v>3999</v>
      </c>
      <c r="E223" s="21">
        <v>9999</v>
      </c>
      <c r="F223" s="21">
        <f>Table3[[#This Row],[actual_price]]-Table3[[#This Row],[discounted_price]]</f>
        <v>6000</v>
      </c>
      <c r="G223" s="23">
        <v>0.6</v>
      </c>
      <c r="H223" s="7">
        <v>4.4000000000000004</v>
      </c>
      <c r="I223" s="7">
        <v>73</v>
      </c>
      <c r="J223" s="21">
        <f>Table3[[#This Row],[actual_price]]*Table3[[#This Row],[rating_count]]</f>
        <v>729927</v>
      </c>
    </row>
    <row r="224" spans="1:10" x14ac:dyDescent="0.3">
      <c r="A224" s="7" t="s">
        <v>4951</v>
      </c>
      <c r="B224" s="7" t="s">
        <v>3959</v>
      </c>
      <c r="C224" s="7" t="str">
        <f>_xlfn.TEXTAFTER(Table3[[#This Row],[category]],"|",-1)</f>
        <v>CanisterVacuums</v>
      </c>
      <c r="D224" s="21">
        <v>3799</v>
      </c>
      <c r="E224" s="21">
        <v>6000</v>
      </c>
      <c r="F224" s="21">
        <f>Table3[[#This Row],[actual_price]]-Table3[[#This Row],[discounted_price]]</f>
        <v>2201</v>
      </c>
      <c r="G224" s="23">
        <v>0.37</v>
      </c>
      <c r="H224" s="7">
        <v>4.2</v>
      </c>
      <c r="I224" s="8">
        <v>11935</v>
      </c>
      <c r="J224" s="21">
        <f>Table3[[#This Row],[actual_price]]*Table3[[#This Row],[rating_count]]</f>
        <v>71610000</v>
      </c>
    </row>
    <row r="225" spans="1:10" x14ac:dyDescent="0.3">
      <c r="A225" s="7" t="s">
        <v>4656</v>
      </c>
      <c r="B225" s="7" t="s">
        <v>3634</v>
      </c>
      <c r="C225" s="7" t="str">
        <f>_xlfn.TEXTAFTER(Table3[[#This Row],[category]],"|",-1)</f>
        <v>ElectricHeaters</v>
      </c>
      <c r="D225" s="21">
        <v>3711</v>
      </c>
      <c r="E225" s="21">
        <v>4495</v>
      </c>
      <c r="F225" s="21">
        <f>Table3[[#This Row],[actual_price]]-Table3[[#This Row],[discounted_price]]</f>
        <v>784</v>
      </c>
      <c r="G225" s="23">
        <v>0.17</v>
      </c>
      <c r="H225" s="7">
        <v>4.3</v>
      </c>
      <c r="I225" s="7">
        <v>356</v>
      </c>
      <c r="J225" s="21">
        <f>Table3[[#This Row],[actual_price]]*Table3[[#This Row],[rating_count]]</f>
        <v>1600220</v>
      </c>
    </row>
    <row r="226" spans="1:10" x14ac:dyDescent="0.3">
      <c r="A226" s="7" t="s">
        <v>4026</v>
      </c>
      <c r="B226" s="7" t="s">
        <v>3702</v>
      </c>
      <c r="C226" s="7" t="str">
        <f>_xlfn.TEXTAFTER(Table3[[#This Row],[category]],"|",-1)</f>
        <v>MixerGrinders</v>
      </c>
      <c r="D226" s="21">
        <v>3699</v>
      </c>
      <c r="E226" s="21">
        <v>4295</v>
      </c>
      <c r="F226" s="21">
        <f>Table3[[#This Row],[actual_price]]-Table3[[#This Row],[discounted_price]]</f>
        <v>596</v>
      </c>
      <c r="G226" s="23">
        <v>0.14000000000000001</v>
      </c>
      <c r="H226" s="7">
        <v>4.0999999999999996</v>
      </c>
      <c r="I226" s="8">
        <v>26543</v>
      </c>
      <c r="J226" s="21">
        <f>Table3[[#This Row],[actual_price]]*Table3[[#This Row],[rating_count]]</f>
        <v>114002185</v>
      </c>
    </row>
    <row r="227" spans="1:10" x14ac:dyDescent="0.3">
      <c r="A227" s="7" t="s">
        <v>5140</v>
      </c>
      <c r="B227" s="7" t="s">
        <v>4113</v>
      </c>
      <c r="C227" s="7" t="str">
        <f>_xlfn.TEXTAFTER(Table3[[#This Row],[category]],"|",-1)</f>
        <v>Rice&amp;PastaCookers</v>
      </c>
      <c r="D227" s="21">
        <v>3685</v>
      </c>
      <c r="E227" s="21">
        <v>5495</v>
      </c>
      <c r="F227" s="21">
        <f>Table3[[#This Row],[actual_price]]-Table3[[#This Row],[discounted_price]]</f>
        <v>1810</v>
      </c>
      <c r="G227" s="23">
        <v>0.33</v>
      </c>
      <c r="H227" s="7">
        <v>4.0999999999999996</v>
      </c>
      <c r="I227" s="7">
        <v>290</v>
      </c>
      <c r="J227" s="21">
        <f>Table3[[#This Row],[actual_price]]*Table3[[#This Row],[rating_count]]</f>
        <v>1593550</v>
      </c>
    </row>
    <row r="228" spans="1:10" x14ac:dyDescent="0.3">
      <c r="A228" s="7" t="s">
        <v>4901</v>
      </c>
      <c r="B228" s="7" t="s">
        <v>3707</v>
      </c>
      <c r="C228" s="7" t="str">
        <f>_xlfn.TEXTAFTER(Table3[[#This Row],[category]],"|",-1)</f>
        <v>InstantWaterHeaters</v>
      </c>
      <c r="D228" s="21">
        <v>3645</v>
      </c>
      <c r="E228" s="21">
        <v>6070</v>
      </c>
      <c r="F228" s="21">
        <f>Table3[[#This Row],[actual_price]]-Table3[[#This Row],[discounted_price]]</f>
        <v>2425</v>
      </c>
      <c r="G228" s="23">
        <v>0.4</v>
      </c>
      <c r="H228" s="7">
        <v>4.2</v>
      </c>
      <c r="I228" s="7">
        <v>561</v>
      </c>
      <c r="J228" s="21">
        <f>Table3[[#This Row],[actual_price]]*Table3[[#This Row],[rating_count]]</f>
        <v>3405270</v>
      </c>
    </row>
    <row r="229" spans="1:10" x14ac:dyDescent="0.3">
      <c r="A229" s="7" t="s">
        <v>3705</v>
      </c>
      <c r="B229" s="7" t="s">
        <v>3707</v>
      </c>
      <c r="C229" s="7" t="str">
        <f>_xlfn.TEXTAFTER(Table3[[#This Row],[category]],"|",-1)</f>
        <v>InstantWaterHeaters</v>
      </c>
      <c r="D229" s="21">
        <v>3600</v>
      </c>
      <c r="E229" s="21">
        <v>6190</v>
      </c>
      <c r="F229" s="21">
        <f>Table3[[#This Row],[actual_price]]-Table3[[#This Row],[discounted_price]]</f>
        <v>2590</v>
      </c>
      <c r="G229" s="23">
        <v>0.42</v>
      </c>
      <c r="H229" s="7">
        <v>4.3</v>
      </c>
      <c r="I229" s="8">
        <v>11924</v>
      </c>
      <c r="J229" s="21">
        <f>Table3[[#This Row],[actual_price]]*Table3[[#This Row],[rating_count]]</f>
        <v>73809560</v>
      </c>
    </row>
    <row r="230" spans="1:10" x14ac:dyDescent="0.3">
      <c r="A230" s="7" t="s">
        <v>4099</v>
      </c>
      <c r="B230" s="7" t="s">
        <v>3702</v>
      </c>
      <c r="C230" s="7" t="str">
        <f>_xlfn.TEXTAFTER(Table3[[#This Row],[category]],"|",-1)</f>
        <v>MixerGrinders</v>
      </c>
      <c r="D230" s="21">
        <v>3599</v>
      </c>
      <c r="E230" s="21">
        <v>9455</v>
      </c>
      <c r="F230" s="21">
        <f>Table3[[#This Row],[actual_price]]-Table3[[#This Row],[discounted_price]]</f>
        <v>5856</v>
      </c>
      <c r="G230" s="23">
        <v>0.62</v>
      </c>
      <c r="H230" s="7">
        <v>4.0999999999999996</v>
      </c>
      <c r="I230" s="8">
        <v>11828</v>
      </c>
      <c r="J230" s="21">
        <f>Table3[[#This Row],[actual_price]]*Table3[[#This Row],[rating_count]]</f>
        <v>111833740</v>
      </c>
    </row>
    <row r="231" spans="1:10" x14ac:dyDescent="0.3">
      <c r="A231" s="7" t="s">
        <v>3970</v>
      </c>
      <c r="B231" s="7" t="s">
        <v>3707</v>
      </c>
      <c r="C231" s="7" t="str">
        <f>_xlfn.TEXTAFTER(Table3[[#This Row],[category]],"|",-1)</f>
        <v>InstantWaterHeaters</v>
      </c>
      <c r="D231" s="21">
        <v>3599</v>
      </c>
      <c r="E231" s="21">
        <v>7299</v>
      </c>
      <c r="F231" s="21">
        <f>Table3[[#This Row],[actual_price]]-Table3[[#This Row],[discounted_price]]</f>
        <v>3700</v>
      </c>
      <c r="G231" s="23">
        <v>0.51</v>
      </c>
      <c r="H231" s="7">
        <v>4</v>
      </c>
      <c r="I231" s="8">
        <v>10324</v>
      </c>
      <c r="J231" s="21">
        <f>Table3[[#This Row],[actual_price]]*Table3[[#This Row],[rating_count]]</f>
        <v>75354876</v>
      </c>
    </row>
    <row r="232" spans="1:10" x14ac:dyDescent="0.3">
      <c r="A232" s="7" t="s">
        <v>3770</v>
      </c>
      <c r="B232" s="7" t="s">
        <v>3772</v>
      </c>
      <c r="C232" s="7" t="str">
        <f>_xlfn.TEXTAFTER(Table3[[#This Row],[category]],"|",-1)</f>
        <v>AirFryers</v>
      </c>
      <c r="D232" s="21">
        <v>3599</v>
      </c>
      <c r="E232" s="21">
        <v>7950</v>
      </c>
      <c r="F232" s="21">
        <f>Table3[[#This Row],[actual_price]]-Table3[[#This Row],[discounted_price]]</f>
        <v>4351</v>
      </c>
      <c r="G232" s="23">
        <v>0.55000000000000004</v>
      </c>
      <c r="H232" s="7">
        <v>4.2</v>
      </c>
      <c r="I232" s="7">
        <v>136</v>
      </c>
      <c r="J232" s="21">
        <f>Table3[[#This Row],[actual_price]]*Table3[[#This Row],[rating_count]]</f>
        <v>1081200</v>
      </c>
    </row>
    <row r="233" spans="1:10" x14ac:dyDescent="0.3">
      <c r="A233" s="7" t="s">
        <v>4192</v>
      </c>
      <c r="B233" s="7" t="s">
        <v>3946</v>
      </c>
      <c r="C233" s="7" t="str">
        <f>_xlfn.TEXTAFTER(Table3[[#This Row],[category]],"|",-1)</f>
        <v>CeilingFans</v>
      </c>
      <c r="D233" s="21">
        <v>3569</v>
      </c>
      <c r="E233" s="21">
        <v>5190</v>
      </c>
      <c r="F233" s="21">
        <f>Table3[[#This Row],[actual_price]]-Table3[[#This Row],[discounted_price]]</f>
        <v>1621</v>
      </c>
      <c r="G233" s="23">
        <v>0.31</v>
      </c>
      <c r="H233" s="7">
        <v>4.3</v>
      </c>
      <c r="I233" s="8">
        <v>28629</v>
      </c>
      <c r="J233" s="21">
        <f>Table3[[#This Row],[actual_price]]*Table3[[#This Row],[rating_count]]</f>
        <v>148584510</v>
      </c>
    </row>
    <row r="234" spans="1:10" x14ac:dyDescent="0.3">
      <c r="A234" s="7" t="s">
        <v>5430</v>
      </c>
      <c r="B234" s="7" t="s">
        <v>3634</v>
      </c>
      <c r="C234" s="7" t="str">
        <f>_xlfn.TEXTAFTER(Table3[[#This Row],[category]],"|",-1)</f>
        <v>ElectricHeaters</v>
      </c>
      <c r="D234" s="21">
        <v>3487.77</v>
      </c>
      <c r="E234" s="21">
        <v>4990</v>
      </c>
      <c r="F234" s="21">
        <f>Table3[[#This Row],[actual_price]]-Table3[[#This Row],[discounted_price]]</f>
        <v>1502.23</v>
      </c>
      <c r="G234" s="23">
        <v>0.3</v>
      </c>
      <c r="H234" s="7">
        <v>4.0999999999999996</v>
      </c>
      <c r="I234" s="8">
        <v>1127</v>
      </c>
      <c r="J234" s="21">
        <f>Table3[[#This Row],[actual_price]]*Table3[[#This Row],[rating_count]]</f>
        <v>5623730</v>
      </c>
    </row>
    <row r="235" spans="1:10" x14ac:dyDescent="0.3">
      <c r="A235" s="7" t="s">
        <v>4677</v>
      </c>
      <c r="B235" s="7" t="s">
        <v>3782</v>
      </c>
      <c r="C235" s="7" t="str">
        <f>_xlfn.TEXTAFTER(Table3[[#This Row],[category]],"|",-1)</f>
        <v>SteamIrons</v>
      </c>
      <c r="D235" s="21">
        <v>3349</v>
      </c>
      <c r="E235" s="21">
        <v>3995</v>
      </c>
      <c r="F235" s="21">
        <f>Table3[[#This Row],[actual_price]]-Table3[[#This Row],[discounted_price]]</f>
        <v>646</v>
      </c>
      <c r="G235" s="23">
        <v>0.16</v>
      </c>
      <c r="H235" s="7">
        <v>4.3</v>
      </c>
      <c r="I235" s="8">
        <v>1954</v>
      </c>
      <c r="J235" s="21">
        <f>Table3[[#This Row],[actual_price]]*Table3[[#This Row],[rating_count]]</f>
        <v>7806230</v>
      </c>
    </row>
    <row r="236" spans="1:10" x14ac:dyDescent="0.3">
      <c r="A236" s="7" t="s">
        <v>3589</v>
      </c>
      <c r="B236" s="7" t="s">
        <v>2883</v>
      </c>
      <c r="C236" s="7" t="str">
        <f>_xlfn.TEXTAFTER(Table3[[#This Row],[category]],"|",-1)</f>
        <v>InternalSolidStateDrives</v>
      </c>
      <c r="D236" s="21">
        <v>3307</v>
      </c>
      <c r="E236" s="21">
        <v>6100</v>
      </c>
      <c r="F236" s="21">
        <f>Table3[[#This Row],[actual_price]]-Table3[[#This Row],[discounted_price]]</f>
        <v>2793</v>
      </c>
      <c r="G236" s="23">
        <v>0.46</v>
      </c>
      <c r="H236" s="7">
        <v>4.3</v>
      </c>
      <c r="I236" s="8">
        <v>2515</v>
      </c>
      <c r="J236" s="21">
        <f>Table3[[#This Row],[actual_price]]*Table3[[#This Row],[rating_count]]</f>
        <v>15341500</v>
      </c>
    </row>
    <row r="237" spans="1:10" x14ac:dyDescent="0.3">
      <c r="A237" s="7" t="s">
        <v>3126</v>
      </c>
      <c r="B237" s="7" t="s">
        <v>2105</v>
      </c>
      <c r="C237" s="7" t="str">
        <f>_xlfn.TEXTAFTER(Table3[[#This Row],[category]],"|",-1)</f>
        <v>GraphicTablets</v>
      </c>
      <c r="D237" s="21">
        <v>3303</v>
      </c>
      <c r="E237" s="21">
        <v>4699</v>
      </c>
      <c r="F237" s="21">
        <f>Table3[[#This Row],[actual_price]]-Table3[[#This Row],[discounted_price]]</f>
        <v>1396</v>
      </c>
      <c r="G237" s="23">
        <v>0.3</v>
      </c>
      <c r="H237" s="7">
        <v>4.4000000000000004</v>
      </c>
      <c r="I237" s="8">
        <v>13544</v>
      </c>
      <c r="J237" s="21">
        <f>Table3[[#This Row],[actual_price]]*Table3[[#This Row],[rating_count]]</f>
        <v>63643256</v>
      </c>
    </row>
    <row r="238" spans="1:10" x14ac:dyDescent="0.3">
      <c r="A238" s="7" t="s">
        <v>5233</v>
      </c>
      <c r="B238" s="7" t="s">
        <v>4691</v>
      </c>
      <c r="C238" s="7" t="str">
        <f>_xlfn.TEXTAFTER(Table3[[#This Row],[category]],"|",-1)</f>
        <v>Humidifiers</v>
      </c>
      <c r="D238" s="21">
        <v>3290</v>
      </c>
      <c r="E238" s="21">
        <v>5799</v>
      </c>
      <c r="F238" s="21">
        <f>Table3[[#This Row],[actual_price]]-Table3[[#This Row],[discounted_price]]</f>
        <v>2509</v>
      </c>
      <c r="G238" s="23">
        <v>0.43</v>
      </c>
      <c r="H238" s="7">
        <v>4.3</v>
      </c>
      <c r="I238" s="7">
        <v>168</v>
      </c>
      <c r="J238" s="21">
        <f>Table3[[#This Row],[actual_price]]*Table3[[#This Row],[rating_count]]</f>
        <v>974232</v>
      </c>
    </row>
    <row r="239" spans="1:10" x14ac:dyDescent="0.3">
      <c r="A239" s="7" t="s">
        <v>4322</v>
      </c>
      <c r="B239" s="7" t="s">
        <v>3702</v>
      </c>
      <c r="C239" s="7" t="str">
        <f>_xlfn.TEXTAFTER(Table3[[#This Row],[category]],"|",-1)</f>
        <v>MixerGrinders</v>
      </c>
      <c r="D239" s="21">
        <v>3249</v>
      </c>
      <c r="E239" s="21">
        <v>6375</v>
      </c>
      <c r="F239" s="21">
        <f>Table3[[#This Row],[actual_price]]-Table3[[#This Row],[discounted_price]]</f>
        <v>3126</v>
      </c>
      <c r="G239" s="23">
        <v>0.49</v>
      </c>
      <c r="H239" s="7">
        <v>4</v>
      </c>
      <c r="I239" s="8">
        <v>4978</v>
      </c>
      <c r="J239" s="21">
        <f>Table3[[#This Row],[actual_price]]*Table3[[#This Row],[rating_count]]</f>
        <v>31734750</v>
      </c>
    </row>
    <row r="240" spans="1:10" hidden="1" x14ac:dyDescent="0.3">
      <c r="A240" s="7" t="s">
        <v>2756</v>
      </c>
      <c r="B240" s="7" t="s">
        <v>1380</v>
      </c>
      <c r="C240" s="7" t="str">
        <f>_xlfn.TEXTAFTER(Table3[[#This Row],[category]],"|",-1)</f>
        <v>In-Ear</v>
      </c>
      <c r="D240" s="8">
        <v>1199</v>
      </c>
      <c r="E240" s="8">
        <v>7999</v>
      </c>
      <c r="F240" s="8">
        <f>Table3[[#This Row],[actual_price]]-Table3[[#This Row],[discounted_price]]</f>
        <v>6800</v>
      </c>
      <c r="G240" s="18">
        <v>0.85</v>
      </c>
      <c r="H240" s="7">
        <v>3.6</v>
      </c>
      <c r="I240" s="8">
        <v>25910</v>
      </c>
      <c r="J240" s="8">
        <f>Table3[[#This Row],[actual_price]]*Table3[[#This Row],[rating_count]]</f>
        <v>207254090</v>
      </c>
    </row>
    <row r="241" spans="1:10" x14ac:dyDescent="0.3">
      <c r="A241" s="7" t="s">
        <v>4363</v>
      </c>
      <c r="B241" s="7" t="s">
        <v>3702</v>
      </c>
      <c r="C241" s="7" t="str">
        <f>_xlfn.TEXTAFTER(Table3[[#This Row],[category]],"|",-1)</f>
        <v>MixerGrinders</v>
      </c>
      <c r="D241" s="21">
        <v>3249</v>
      </c>
      <c r="E241" s="21">
        <v>7795</v>
      </c>
      <c r="F241" s="21">
        <f>Table3[[#This Row],[actual_price]]-Table3[[#This Row],[discounted_price]]</f>
        <v>4546</v>
      </c>
      <c r="G241" s="23">
        <v>0.57999999999999996</v>
      </c>
      <c r="H241" s="7">
        <v>4.2</v>
      </c>
      <c r="I241" s="8">
        <v>4664</v>
      </c>
      <c r="J241" s="21">
        <f>Table3[[#This Row],[actual_price]]*Table3[[#This Row],[rating_count]]</f>
        <v>36355880</v>
      </c>
    </row>
    <row r="242" spans="1:10" x14ac:dyDescent="0.3">
      <c r="A242" s="7" t="s">
        <v>3815</v>
      </c>
      <c r="B242" s="7" t="s">
        <v>3675</v>
      </c>
      <c r="C242" s="7" t="str">
        <f>_xlfn.TEXTAFTER(Table3[[#This Row],[category]],"|",-1)</f>
        <v>InductionCooktop</v>
      </c>
      <c r="D242" s="21">
        <v>3229</v>
      </c>
      <c r="E242" s="21">
        <v>5295</v>
      </c>
      <c r="F242" s="21">
        <f>Table3[[#This Row],[actual_price]]-Table3[[#This Row],[discounted_price]]</f>
        <v>2066</v>
      </c>
      <c r="G242" s="23">
        <v>0.39</v>
      </c>
      <c r="H242" s="7">
        <v>4.2</v>
      </c>
      <c r="I242" s="8">
        <v>39724</v>
      </c>
      <c r="J242" s="21">
        <f>Table3[[#This Row],[actual_price]]*Table3[[#This Row],[rating_count]]</f>
        <v>210338580</v>
      </c>
    </row>
    <row r="243" spans="1:10" hidden="1" x14ac:dyDescent="0.3">
      <c r="A243" s="7" t="s">
        <v>1501</v>
      </c>
      <c r="B243" s="7" t="s">
        <v>1347</v>
      </c>
      <c r="C243" s="7" t="str">
        <f>_xlfn.TEXTAFTER(Table3[[#This Row],[category]],"|",-1)</f>
        <v>Smartphones</v>
      </c>
      <c r="D243" s="8">
        <v>19999</v>
      </c>
      <c r="E243" s="8">
        <v>24999</v>
      </c>
      <c r="F243" s="8">
        <f>Table3[[#This Row],[actual_price]]-Table3[[#This Row],[discounted_price]]</f>
        <v>5000</v>
      </c>
      <c r="G243" s="18">
        <v>0.2</v>
      </c>
      <c r="H243" s="7">
        <v>3.9</v>
      </c>
      <c r="I243" s="8">
        <v>25824</v>
      </c>
      <c r="J243" s="8">
        <f>Table3[[#This Row],[actual_price]]*Table3[[#This Row],[rating_count]]</f>
        <v>645574176</v>
      </c>
    </row>
    <row r="244" spans="1:10" hidden="1" x14ac:dyDescent="0.3">
      <c r="A244" s="7" t="s">
        <v>1620</v>
      </c>
      <c r="B244" s="7" t="s">
        <v>1347</v>
      </c>
      <c r="C244" s="7" t="str">
        <f>_xlfn.TEXTAFTER(Table3[[#This Row],[category]],"|",-1)</f>
        <v>Smartphones</v>
      </c>
      <c r="D244" s="8">
        <v>20999</v>
      </c>
      <c r="E244" s="8">
        <v>26999</v>
      </c>
      <c r="F244" s="8">
        <f>Table3[[#This Row],[actual_price]]-Table3[[#This Row],[discounted_price]]</f>
        <v>6000</v>
      </c>
      <c r="G244" s="18">
        <v>0.22</v>
      </c>
      <c r="H244" s="7">
        <v>3.9</v>
      </c>
      <c r="I244" s="8">
        <v>25824</v>
      </c>
      <c r="J244" s="8">
        <f>Table3[[#This Row],[actual_price]]*Table3[[#This Row],[rating_count]]</f>
        <v>697222176</v>
      </c>
    </row>
    <row r="245" spans="1:10" hidden="1" x14ac:dyDescent="0.3">
      <c r="A245" s="7" t="s">
        <v>1642</v>
      </c>
      <c r="B245" s="7" t="s">
        <v>1347</v>
      </c>
      <c r="C245" s="7" t="str">
        <f>_xlfn.TEXTAFTER(Table3[[#This Row],[category]],"|",-1)</f>
        <v>Smartphones</v>
      </c>
      <c r="D245" s="8">
        <v>22999</v>
      </c>
      <c r="E245" s="8">
        <v>28999</v>
      </c>
      <c r="F245" s="8">
        <f>Table3[[#This Row],[actual_price]]-Table3[[#This Row],[discounted_price]]</f>
        <v>6000</v>
      </c>
      <c r="G245" s="18">
        <v>0.21</v>
      </c>
      <c r="H245" s="7">
        <v>3.9</v>
      </c>
      <c r="I245" s="8">
        <v>25824</v>
      </c>
      <c r="J245" s="8">
        <f>Table3[[#This Row],[actual_price]]*Table3[[#This Row],[rating_count]]</f>
        <v>748870176</v>
      </c>
    </row>
    <row r="246" spans="1:10" x14ac:dyDescent="0.3">
      <c r="A246" s="7" t="s">
        <v>4107</v>
      </c>
      <c r="B246" s="7" t="s">
        <v>3702</v>
      </c>
      <c r="C246" s="7" t="str">
        <f>_xlfn.TEXTAFTER(Table3[[#This Row],[category]],"|",-1)</f>
        <v>MixerGrinders</v>
      </c>
      <c r="D246" s="21">
        <v>3199</v>
      </c>
      <c r="E246" s="21">
        <v>4999</v>
      </c>
      <c r="F246" s="21">
        <f>Table3[[#This Row],[actual_price]]-Table3[[#This Row],[discounted_price]]</f>
        <v>1800</v>
      </c>
      <c r="G246" s="23">
        <v>0.36</v>
      </c>
      <c r="H246" s="7">
        <v>4</v>
      </c>
      <c r="I246" s="8">
        <v>20869</v>
      </c>
      <c r="J246" s="21">
        <f>Table3[[#This Row],[actual_price]]*Table3[[#This Row],[rating_count]]</f>
        <v>104324131</v>
      </c>
    </row>
    <row r="247" spans="1:10" x14ac:dyDescent="0.3">
      <c r="A247" s="7" t="s">
        <v>4251</v>
      </c>
      <c r="B247" s="7" t="s">
        <v>4216</v>
      </c>
      <c r="C247" s="7" t="str">
        <f>_xlfn.TEXTAFTER(Table3[[#This Row],[category]],"|",-1)</f>
        <v>Wet-DryVacuums</v>
      </c>
      <c r="D247" s="21">
        <v>3199</v>
      </c>
      <c r="E247" s="21">
        <v>5999</v>
      </c>
      <c r="F247" s="21">
        <f>Table3[[#This Row],[actual_price]]-Table3[[#This Row],[discounted_price]]</f>
        <v>2800</v>
      </c>
      <c r="G247" s="23">
        <v>0.47</v>
      </c>
      <c r="H247" s="7">
        <v>4</v>
      </c>
      <c r="I247" s="8">
        <v>3242</v>
      </c>
      <c r="J247" s="21">
        <f>Table3[[#This Row],[actual_price]]*Table3[[#This Row],[rating_count]]</f>
        <v>19448758</v>
      </c>
    </row>
    <row r="248" spans="1:10" x14ac:dyDescent="0.3">
      <c r="A248" s="7" t="s">
        <v>4967</v>
      </c>
      <c r="B248" s="7" t="s">
        <v>3782</v>
      </c>
      <c r="C248" s="7" t="str">
        <f>_xlfn.TEXTAFTER(Table3[[#This Row],[category]],"|",-1)</f>
        <v>SteamIrons</v>
      </c>
      <c r="D248" s="21">
        <v>3199</v>
      </c>
      <c r="E248" s="21">
        <v>3500</v>
      </c>
      <c r="F248" s="21">
        <f>Table3[[#This Row],[actual_price]]-Table3[[#This Row],[discounted_price]]</f>
        <v>301</v>
      </c>
      <c r="G248" s="23">
        <v>0.09</v>
      </c>
      <c r="H248" s="7">
        <v>4.2</v>
      </c>
      <c r="I248" s="8">
        <v>1899</v>
      </c>
      <c r="J248" s="21">
        <f>Table3[[#This Row],[actual_price]]*Table3[[#This Row],[rating_count]]</f>
        <v>6646500</v>
      </c>
    </row>
    <row r="249" spans="1:10" hidden="1" x14ac:dyDescent="0.3">
      <c r="A249" s="7" t="s">
        <v>3831</v>
      </c>
      <c r="B249" s="7" t="s">
        <v>3702</v>
      </c>
      <c r="C249" s="7" t="str">
        <f>_xlfn.TEXTAFTER(Table3[[#This Row],[category]],"|",-1)</f>
        <v>MixerGrinders</v>
      </c>
      <c r="D249" s="8">
        <v>3499</v>
      </c>
      <c r="E249" s="8">
        <v>5795</v>
      </c>
      <c r="F249" s="8">
        <f>Table3[[#This Row],[actual_price]]-Table3[[#This Row],[discounted_price]]</f>
        <v>2296</v>
      </c>
      <c r="G249" s="18">
        <v>0.4</v>
      </c>
      <c r="H249" s="7">
        <v>3.9</v>
      </c>
      <c r="I249" s="8">
        <v>25340</v>
      </c>
      <c r="J249" s="8">
        <f>Table3[[#This Row],[actual_price]]*Table3[[#This Row],[rating_count]]</f>
        <v>146845300</v>
      </c>
    </row>
    <row r="250" spans="1:10" x14ac:dyDescent="0.3">
      <c r="A250" s="7" t="s">
        <v>3877</v>
      </c>
      <c r="B250" s="7" t="s">
        <v>3782</v>
      </c>
      <c r="C250" s="7" t="str">
        <f>_xlfn.TEXTAFTER(Table3[[#This Row],[category]],"|",-1)</f>
        <v>SteamIrons</v>
      </c>
      <c r="D250" s="21">
        <v>3190</v>
      </c>
      <c r="E250" s="21">
        <v>4195</v>
      </c>
      <c r="F250" s="21">
        <f>Table3[[#This Row],[actual_price]]-Table3[[#This Row],[discounted_price]]</f>
        <v>1005</v>
      </c>
      <c r="G250" s="23">
        <v>0.24</v>
      </c>
      <c r="H250" s="7">
        <v>4</v>
      </c>
      <c r="I250" s="8">
        <v>1282</v>
      </c>
      <c r="J250" s="21">
        <f>Table3[[#This Row],[actual_price]]*Table3[[#This Row],[rating_count]]</f>
        <v>5377990</v>
      </c>
    </row>
    <row r="251" spans="1:10" x14ac:dyDescent="0.3">
      <c r="A251" s="7" t="s">
        <v>5265</v>
      </c>
      <c r="B251" s="7" t="s">
        <v>3675</v>
      </c>
      <c r="C251" s="7" t="str">
        <f>_xlfn.TEXTAFTER(Table3[[#This Row],[category]],"|",-1)</f>
        <v>InductionCooktop</v>
      </c>
      <c r="D251" s="21">
        <v>3180</v>
      </c>
      <c r="E251" s="21">
        <v>5295</v>
      </c>
      <c r="F251" s="21">
        <f>Table3[[#This Row],[actual_price]]-Table3[[#This Row],[discounted_price]]</f>
        <v>2115</v>
      </c>
      <c r="G251" s="23">
        <v>0.4</v>
      </c>
      <c r="H251" s="7">
        <v>4.2</v>
      </c>
      <c r="I251" s="8">
        <v>6919</v>
      </c>
      <c r="J251" s="21">
        <f>Table3[[#This Row],[actual_price]]*Table3[[#This Row],[rating_count]]</f>
        <v>36636105</v>
      </c>
    </row>
    <row r="252" spans="1:10" x14ac:dyDescent="0.3">
      <c r="A252" s="7" t="s">
        <v>4618</v>
      </c>
      <c r="B252" s="7" t="s">
        <v>3812</v>
      </c>
      <c r="C252" s="7" t="str">
        <f>_xlfn.TEXTAFTER(Table3[[#This Row],[category]],"|",-1)</f>
        <v>HandheldVacuums</v>
      </c>
      <c r="D252" s="21">
        <v>3179</v>
      </c>
      <c r="E252" s="21">
        <v>6999</v>
      </c>
      <c r="F252" s="21">
        <f>Table3[[#This Row],[actual_price]]-Table3[[#This Row],[discounted_price]]</f>
        <v>3820</v>
      </c>
      <c r="G252" s="23">
        <v>0.55000000000000004</v>
      </c>
      <c r="H252" s="7">
        <v>4</v>
      </c>
      <c r="I252" s="7">
        <v>743</v>
      </c>
      <c r="J252" s="21">
        <f>Table3[[#This Row],[actual_price]]*Table3[[#This Row],[rating_count]]</f>
        <v>5200257</v>
      </c>
    </row>
    <row r="253" spans="1:10" hidden="1" x14ac:dyDescent="0.3">
      <c r="A253" s="7" t="s">
        <v>37</v>
      </c>
      <c r="B253" s="7" t="s">
        <v>14</v>
      </c>
      <c r="C253" s="7" t="str">
        <f>_xlfn.TEXTAFTER(Table3[[#This Row],[category]],"|",-1)</f>
        <v>USBCables</v>
      </c>
      <c r="D253" s="7">
        <v>149</v>
      </c>
      <c r="E253" s="8">
        <v>1000</v>
      </c>
      <c r="F253" s="8">
        <f>Table3[[#This Row],[actual_price]]-Table3[[#This Row],[discounted_price]]</f>
        <v>851</v>
      </c>
      <c r="G253" s="18">
        <v>0.85</v>
      </c>
      <c r="H253" s="7">
        <v>3.9</v>
      </c>
      <c r="I253" s="8">
        <v>24871</v>
      </c>
      <c r="J253" s="8">
        <f>Table3[[#This Row],[actual_price]]*Table3[[#This Row],[rating_count]]</f>
        <v>24871000</v>
      </c>
    </row>
    <row r="254" spans="1:10" hidden="1" x14ac:dyDescent="0.3">
      <c r="A254" s="7" t="s">
        <v>175</v>
      </c>
      <c r="B254" s="7" t="s">
        <v>14</v>
      </c>
      <c r="C254" s="7" t="str">
        <f>_xlfn.TEXTAFTER(Table3[[#This Row],[category]],"|",-1)</f>
        <v>USBCables</v>
      </c>
      <c r="D254" s="7">
        <v>99</v>
      </c>
      <c r="E254" s="7">
        <v>666.66</v>
      </c>
      <c r="F254" s="21">
        <f>Table3[[#This Row],[actual_price]]-Table3[[#This Row],[discounted_price]]</f>
        <v>567.66</v>
      </c>
      <c r="G254" s="18">
        <v>0.85</v>
      </c>
      <c r="H254" s="7">
        <v>3.9</v>
      </c>
      <c r="I254" s="8">
        <v>24871</v>
      </c>
      <c r="J254" s="8">
        <f>Table3[[#This Row],[actual_price]]*Table3[[#This Row],[rating_count]]</f>
        <v>16580500.859999999</v>
      </c>
    </row>
    <row r="255" spans="1:10" hidden="1" x14ac:dyDescent="0.3">
      <c r="A255" s="7" t="s">
        <v>480</v>
      </c>
      <c r="B255" s="7" t="s">
        <v>14</v>
      </c>
      <c r="C255" s="7" t="str">
        <f>_xlfn.TEXTAFTER(Table3[[#This Row],[category]],"|",-1)</f>
        <v>USBCables</v>
      </c>
      <c r="D255" s="7">
        <v>99</v>
      </c>
      <c r="E255" s="7">
        <v>800</v>
      </c>
      <c r="F255" s="21">
        <f>Table3[[#This Row],[actual_price]]-Table3[[#This Row],[discounted_price]]</f>
        <v>701</v>
      </c>
      <c r="G255" s="18">
        <v>0.88</v>
      </c>
      <c r="H255" s="7">
        <v>3.9</v>
      </c>
      <c r="I255" s="8">
        <v>24871</v>
      </c>
      <c r="J255" s="8">
        <f>Table3[[#This Row],[actual_price]]*Table3[[#This Row],[rating_count]]</f>
        <v>19896800</v>
      </c>
    </row>
    <row r="256" spans="1:10" hidden="1" x14ac:dyDescent="0.3">
      <c r="A256" s="7" t="s">
        <v>37</v>
      </c>
      <c r="B256" s="7" t="s">
        <v>14</v>
      </c>
      <c r="C256" s="7" t="str">
        <f>_xlfn.TEXTAFTER(Table3[[#This Row],[category]],"|",-1)</f>
        <v>USBCables</v>
      </c>
      <c r="D256" s="7">
        <v>149</v>
      </c>
      <c r="E256" s="8">
        <v>1000</v>
      </c>
      <c r="F256" s="8">
        <f>Table3[[#This Row],[actual_price]]-Table3[[#This Row],[discounted_price]]</f>
        <v>851</v>
      </c>
      <c r="G256" s="18">
        <v>0.85</v>
      </c>
      <c r="H256" s="7">
        <v>3.9</v>
      </c>
      <c r="I256" s="8">
        <v>24870</v>
      </c>
      <c r="J256" s="8">
        <f>Table3[[#This Row],[actual_price]]*Table3[[#This Row],[rating_count]]</f>
        <v>24870000</v>
      </c>
    </row>
    <row r="257" spans="1:10" hidden="1" x14ac:dyDescent="0.3">
      <c r="A257" s="7" t="s">
        <v>175</v>
      </c>
      <c r="B257" s="7" t="s">
        <v>14</v>
      </c>
      <c r="C257" s="7" t="str">
        <f>_xlfn.TEXTAFTER(Table3[[#This Row],[category]],"|",-1)</f>
        <v>USBCables</v>
      </c>
      <c r="D257" s="7">
        <v>99</v>
      </c>
      <c r="E257" s="7">
        <v>666.66</v>
      </c>
      <c r="F257" s="21">
        <f>Table3[[#This Row],[actual_price]]-Table3[[#This Row],[discounted_price]]</f>
        <v>567.66</v>
      </c>
      <c r="G257" s="18">
        <v>0.85</v>
      </c>
      <c r="H257" s="7">
        <v>3.9</v>
      </c>
      <c r="I257" s="8">
        <v>24870</v>
      </c>
      <c r="J257" s="8">
        <f>Table3[[#This Row],[actual_price]]*Table3[[#This Row],[rating_count]]</f>
        <v>16579834.199999999</v>
      </c>
    </row>
    <row r="258" spans="1:10" hidden="1" x14ac:dyDescent="0.3">
      <c r="A258" s="7" t="s">
        <v>37</v>
      </c>
      <c r="B258" s="7" t="s">
        <v>14</v>
      </c>
      <c r="C258" s="7" t="str">
        <f>_xlfn.TEXTAFTER(Table3[[#This Row],[category]],"|",-1)</f>
        <v>USBCables</v>
      </c>
      <c r="D258" s="7">
        <v>149</v>
      </c>
      <c r="E258" s="8">
        <v>1000</v>
      </c>
      <c r="F258" s="8">
        <f>Table3[[#This Row],[actual_price]]-Table3[[#This Row],[discounted_price]]</f>
        <v>851</v>
      </c>
      <c r="G258" s="18">
        <v>0.85</v>
      </c>
      <c r="H258" s="7">
        <v>3.9</v>
      </c>
      <c r="I258" s="8">
        <v>24870</v>
      </c>
      <c r="J258" s="8">
        <f>Table3[[#This Row],[actual_price]]*Table3[[#This Row],[rating_count]]</f>
        <v>24870000</v>
      </c>
    </row>
    <row r="259" spans="1:10" x14ac:dyDescent="0.3">
      <c r="A259" s="7" t="s">
        <v>5257</v>
      </c>
      <c r="B259" s="7" t="s">
        <v>3702</v>
      </c>
      <c r="C259" s="7" t="str">
        <f>_xlfn.TEXTAFTER(Table3[[#This Row],[category]],"|",-1)</f>
        <v>MixerGrinders</v>
      </c>
      <c r="D259" s="21">
        <v>3041.67</v>
      </c>
      <c r="E259" s="21">
        <v>5999</v>
      </c>
      <c r="F259" s="21">
        <f>Table3[[#This Row],[actual_price]]-Table3[[#This Row],[discounted_price]]</f>
        <v>2957.33</v>
      </c>
      <c r="G259" s="23">
        <v>0.49</v>
      </c>
      <c r="H259" s="7">
        <v>4</v>
      </c>
      <c r="I259" s="7">
        <v>777</v>
      </c>
      <c r="J259" s="21">
        <f>Table3[[#This Row],[actual_price]]*Table3[[#This Row],[rating_count]]</f>
        <v>4661223</v>
      </c>
    </row>
    <row r="260" spans="1:10" x14ac:dyDescent="0.3">
      <c r="A260" s="7" t="s">
        <v>1600</v>
      </c>
      <c r="B260" s="7" t="s">
        <v>1329</v>
      </c>
      <c r="C260" s="7" t="str">
        <f>_xlfn.TEXTAFTER(Table3[[#This Row],[category]],"|",-1)</f>
        <v>SmartWatches</v>
      </c>
      <c r="D260" s="21">
        <v>2999</v>
      </c>
      <c r="E260" s="21">
        <v>7990</v>
      </c>
      <c r="F260" s="21">
        <f>Table3[[#This Row],[actual_price]]-Table3[[#This Row],[discounted_price]]</f>
        <v>4991</v>
      </c>
      <c r="G260" s="23">
        <v>0.62</v>
      </c>
      <c r="H260" s="7">
        <v>4.0999999999999996</v>
      </c>
      <c r="I260" s="8">
        <v>48449</v>
      </c>
      <c r="J260" s="21">
        <f>Table3[[#This Row],[actual_price]]*Table3[[#This Row],[rating_count]]</f>
        <v>387107510</v>
      </c>
    </row>
    <row r="261" spans="1:10" x14ac:dyDescent="0.3">
      <c r="A261" s="7" t="s">
        <v>1600</v>
      </c>
      <c r="B261" s="7" t="s">
        <v>1329</v>
      </c>
      <c r="C261" s="7" t="str">
        <f>_xlfn.TEXTAFTER(Table3[[#This Row],[category]],"|",-1)</f>
        <v>SmartWatches</v>
      </c>
      <c r="D261" s="21">
        <v>2999</v>
      </c>
      <c r="E261" s="21">
        <v>7990</v>
      </c>
      <c r="F261" s="21">
        <f>Table3[[#This Row],[actual_price]]-Table3[[#This Row],[discounted_price]]</f>
        <v>4991</v>
      </c>
      <c r="G261" s="23">
        <v>0.62</v>
      </c>
      <c r="H261" s="7">
        <v>4.0999999999999996</v>
      </c>
      <c r="I261" s="8">
        <v>48448</v>
      </c>
      <c r="J261" s="21">
        <f>Table3[[#This Row],[actual_price]]*Table3[[#This Row],[rating_count]]</f>
        <v>387099520</v>
      </c>
    </row>
    <row r="262" spans="1:10" x14ac:dyDescent="0.3">
      <c r="A262" s="7" t="s">
        <v>1744</v>
      </c>
      <c r="B262" s="7" t="s">
        <v>1329</v>
      </c>
      <c r="C262" s="7" t="str">
        <f>_xlfn.TEXTAFTER(Table3[[#This Row],[category]],"|",-1)</f>
        <v>SmartWatches</v>
      </c>
      <c r="D262" s="21">
        <v>2999</v>
      </c>
      <c r="E262" s="21">
        <v>9999</v>
      </c>
      <c r="F262" s="21">
        <f>Table3[[#This Row],[actual_price]]-Table3[[#This Row],[discounted_price]]</f>
        <v>7000</v>
      </c>
      <c r="G262" s="23">
        <v>0.7</v>
      </c>
      <c r="H262" s="7">
        <v>4.2</v>
      </c>
      <c r="I262" s="8">
        <v>20881</v>
      </c>
      <c r="J262" s="21">
        <f>Table3[[#This Row],[actual_price]]*Table3[[#This Row],[rating_count]]</f>
        <v>208789119</v>
      </c>
    </row>
    <row r="263" spans="1:10" x14ac:dyDescent="0.3">
      <c r="A263" s="7" t="s">
        <v>1744</v>
      </c>
      <c r="B263" s="7" t="s">
        <v>1329</v>
      </c>
      <c r="C263" s="7" t="str">
        <f>_xlfn.TEXTAFTER(Table3[[#This Row],[category]],"|",-1)</f>
        <v>SmartWatches</v>
      </c>
      <c r="D263" s="21">
        <v>2999</v>
      </c>
      <c r="E263" s="21">
        <v>9999</v>
      </c>
      <c r="F263" s="21">
        <f>Table3[[#This Row],[actual_price]]-Table3[[#This Row],[discounted_price]]</f>
        <v>7000</v>
      </c>
      <c r="G263" s="23">
        <v>0.7</v>
      </c>
      <c r="H263" s="7">
        <v>4.2</v>
      </c>
      <c r="I263" s="8">
        <v>20879</v>
      </c>
      <c r="J263" s="21">
        <f>Table3[[#This Row],[actual_price]]*Table3[[#This Row],[rating_count]]</f>
        <v>208769121</v>
      </c>
    </row>
    <row r="264" spans="1:10" x14ac:dyDescent="0.3">
      <c r="A264" s="7" t="s">
        <v>1829</v>
      </c>
      <c r="B264" s="7" t="s">
        <v>1329</v>
      </c>
      <c r="C264" s="7" t="str">
        <f>_xlfn.TEXTAFTER(Table3[[#This Row],[category]],"|",-1)</f>
        <v>SmartWatches</v>
      </c>
      <c r="D264" s="21">
        <v>2999</v>
      </c>
      <c r="E264" s="21">
        <v>5999</v>
      </c>
      <c r="F264" s="21">
        <f>Table3[[#This Row],[actual_price]]-Table3[[#This Row],[discounted_price]]</f>
        <v>3000</v>
      </c>
      <c r="G264" s="23">
        <v>0.5</v>
      </c>
      <c r="H264" s="7">
        <v>4.0999999999999996</v>
      </c>
      <c r="I264" s="8">
        <v>7148</v>
      </c>
      <c r="J264" s="21">
        <f>Table3[[#This Row],[actual_price]]*Table3[[#This Row],[rating_count]]</f>
        <v>42880852</v>
      </c>
    </row>
    <row r="265" spans="1:10" x14ac:dyDescent="0.3">
      <c r="A265" s="7" t="s">
        <v>2070</v>
      </c>
      <c r="B265" s="7" t="s">
        <v>1329</v>
      </c>
      <c r="C265" s="7" t="str">
        <f>_xlfn.TEXTAFTER(Table3[[#This Row],[category]],"|",-1)</f>
        <v>SmartWatches</v>
      </c>
      <c r="D265" s="21">
        <v>2999</v>
      </c>
      <c r="E265" s="21">
        <v>11999</v>
      </c>
      <c r="F265" s="21">
        <f>Table3[[#This Row],[actual_price]]-Table3[[#This Row],[discounted_price]]</f>
        <v>9000</v>
      </c>
      <c r="G265" s="23">
        <v>0.75</v>
      </c>
      <c r="H265" s="7">
        <v>4.4000000000000004</v>
      </c>
      <c r="I265" s="7">
        <v>768</v>
      </c>
      <c r="J265" s="21">
        <f>Table3[[#This Row],[actual_price]]*Table3[[#This Row],[rating_count]]</f>
        <v>9215232</v>
      </c>
    </row>
    <row r="266" spans="1:10" x14ac:dyDescent="0.3">
      <c r="A266" s="7" t="s">
        <v>5381</v>
      </c>
      <c r="B266" s="7" t="s">
        <v>4078</v>
      </c>
      <c r="C266" s="7" t="str">
        <f>_xlfn.TEXTAFTER(Table3[[#This Row],[category]],"|",-1)</f>
        <v>DripCoffeeMachines</v>
      </c>
      <c r="D266" s="21">
        <v>2999</v>
      </c>
      <c r="E266" s="21">
        <v>3595</v>
      </c>
      <c r="F266" s="21">
        <f>Table3[[#This Row],[actual_price]]-Table3[[#This Row],[discounted_price]]</f>
        <v>596</v>
      </c>
      <c r="G266" s="23">
        <v>0.17</v>
      </c>
      <c r="H266" s="7">
        <v>4</v>
      </c>
      <c r="I266" s="7">
        <v>178</v>
      </c>
      <c r="J266" s="21">
        <f>Table3[[#This Row],[actual_price]]*Table3[[#This Row],[rating_count]]</f>
        <v>639910</v>
      </c>
    </row>
    <row r="267" spans="1:10" x14ac:dyDescent="0.3">
      <c r="A267" s="7" t="s">
        <v>1714</v>
      </c>
      <c r="B267" s="7" t="s">
        <v>1329</v>
      </c>
      <c r="C267" s="7" t="str">
        <f>_xlfn.TEXTAFTER(Table3[[#This Row],[category]],"|",-1)</f>
        <v>SmartWatches</v>
      </c>
      <c r="D267" s="21">
        <v>2999</v>
      </c>
      <c r="E267" s="21">
        <v>7990</v>
      </c>
      <c r="F267" s="21">
        <f>Table3[[#This Row],[actual_price]]-Table3[[#This Row],[discounted_price]]</f>
        <v>4991</v>
      </c>
      <c r="G267" s="23">
        <v>0.62</v>
      </c>
      <c r="H267" s="7">
        <v>4.0999999999999996</v>
      </c>
      <c r="I267" s="7">
        <v>154</v>
      </c>
      <c r="J267" s="21">
        <f>Table3[[#This Row],[actual_price]]*Table3[[#This Row],[rating_count]]</f>
        <v>1230460</v>
      </c>
    </row>
    <row r="268" spans="1:10" x14ac:dyDescent="0.3">
      <c r="A268" s="7" t="s">
        <v>1471</v>
      </c>
      <c r="B268" s="7" t="s">
        <v>1329</v>
      </c>
      <c r="C268" s="7" t="str">
        <f>_xlfn.TEXTAFTER(Table3[[#This Row],[category]],"|",-1)</f>
        <v>SmartWatches</v>
      </c>
      <c r="D268" s="21">
        <v>2998</v>
      </c>
      <c r="E268" s="21">
        <v>5999</v>
      </c>
      <c r="F268" s="21">
        <f>Table3[[#This Row],[actual_price]]-Table3[[#This Row],[discounted_price]]</f>
        <v>3001</v>
      </c>
      <c r="G268" s="23">
        <v>0.5</v>
      </c>
      <c r="H268" s="7">
        <v>4.0999999999999996</v>
      </c>
      <c r="I268" s="8">
        <v>5179</v>
      </c>
      <c r="J268" s="21">
        <f>Table3[[#This Row],[actual_price]]*Table3[[#This Row],[rating_count]]</f>
        <v>31068821</v>
      </c>
    </row>
    <row r="269" spans="1:10" x14ac:dyDescent="0.3">
      <c r="A269" s="7" t="s">
        <v>1471</v>
      </c>
      <c r="B269" s="7" t="s">
        <v>1329</v>
      </c>
      <c r="C269" s="7" t="str">
        <f>_xlfn.TEXTAFTER(Table3[[#This Row],[category]],"|",-1)</f>
        <v>SmartWatches</v>
      </c>
      <c r="D269" s="21">
        <v>2998</v>
      </c>
      <c r="E269" s="21">
        <v>5999</v>
      </c>
      <c r="F269" s="21">
        <f>Table3[[#This Row],[actual_price]]-Table3[[#This Row],[discounted_price]]</f>
        <v>3001</v>
      </c>
      <c r="G269" s="23">
        <v>0.5</v>
      </c>
      <c r="H269" s="7">
        <v>4.0999999999999996</v>
      </c>
      <c r="I269" s="8">
        <v>5179</v>
      </c>
      <c r="J269" s="21">
        <f>Table3[[#This Row],[actual_price]]*Table3[[#This Row],[rating_count]]</f>
        <v>31068821</v>
      </c>
    </row>
    <row r="270" spans="1:10" x14ac:dyDescent="0.3">
      <c r="A270" s="7" t="s">
        <v>4909</v>
      </c>
      <c r="B270" s="7" t="s">
        <v>4113</v>
      </c>
      <c r="C270" s="7" t="str">
        <f>_xlfn.TEXTAFTER(Table3[[#This Row],[category]],"|",-1)</f>
        <v>Rice&amp;PastaCookers</v>
      </c>
      <c r="D270" s="21">
        <v>2976</v>
      </c>
      <c r="E270" s="21">
        <v>3945</v>
      </c>
      <c r="F270" s="21">
        <f>Table3[[#This Row],[actual_price]]-Table3[[#This Row],[discounted_price]]</f>
        <v>969</v>
      </c>
      <c r="G270" s="23">
        <v>0.25</v>
      </c>
      <c r="H270" s="7">
        <v>4.2</v>
      </c>
      <c r="I270" s="8">
        <v>3740</v>
      </c>
      <c r="J270" s="21">
        <f>Table3[[#This Row],[actual_price]]*Table3[[#This Row],[rating_count]]</f>
        <v>14754300</v>
      </c>
    </row>
    <row r="271" spans="1:10" x14ac:dyDescent="0.3">
      <c r="A271" s="7" t="s">
        <v>5066</v>
      </c>
      <c r="B271" s="7" t="s">
        <v>3707</v>
      </c>
      <c r="C271" s="7" t="str">
        <f>_xlfn.TEXTAFTER(Table3[[#This Row],[category]],"|",-1)</f>
        <v>InstantWaterHeaters</v>
      </c>
      <c r="D271" s="21">
        <v>2949</v>
      </c>
      <c r="E271" s="21">
        <v>4849</v>
      </c>
      <c r="F271" s="21">
        <f>Table3[[#This Row],[actual_price]]-Table3[[#This Row],[discounted_price]]</f>
        <v>1900</v>
      </c>
      <c r="G271" s="23">
        <v>0.39</v>
      </c>
      <c r="H271" s="7">
        <v>4.2</v>
      </c>
      <c r="I271" s="8">
        <v>7968</v>
      </c>
      <c r="J271" s="21">
        <f>Table3[[#This Row],[actual_price]]*Table3[[#This Row],[rating_count]]</f>
        <v>38636832</v>
      </c>
    </row>
    <row r="272" spans="1:10" x14ac:dyDescent="0.3">
      <c r="A272" s="7" t="s">
        <v>4598</v>
      </c>
      <c r="B272" s="7" t="s">
        <v>3782</v>
      </c>
      <c r="C272" s="7" t="str">
        <f>_xlfn.TEXTAFTER(Table3[[#This Row],[category]],"|",-1)</f>
        <v>SteamIrons</v>
      </c>
      <c r="D272" s="21">
        <v>2903</v>
      </c>
      <c r="E272" s="21">
        <v>3295</v>
      </c>
      <c r="F272" s="21">
        <f>Table3[[#This Row],[actual_price]]-Table3[[#This Row],[discounted_price]]</f>
        <v>392</v>
      </c>
      <c r="G272" s="23">
        <v>0.12</v>
      </c>
      <c r="H272" s="7">
        <v>4.3</v>
      </c>
      <c r="I272" s="8">
        <v>2299</v>
      </c>
      <c r="J272" s="21">
        <f>Table3[[#This Row],[actual_price]]*Table3[[#This Row],[rating_count]]</f>
        <v>7575205</v>
      </c>
    </row>
    <row r="273" spans="1:10" x14ac:dyDescent="0.3">
      <c r="A273" s="7" t="s">
        <v>4885</v>
      </c>
      <c r="B273" s="7" t="s">
        <v>3946</v>
      </c>
      <c r="C273" s="7" t="str">
        <f>_xlfn.TEXTAFTER(Table3[[#This Row],[category]],"|",-1)</f>
        <v>CeilingFans</v>
      </c>
      <c r="D273" s="21">
        <v>2899</v>
      </c>
      <c r="E273" s="21">
        <v>4005</v>
      </c>
      <c r="F273" s="21">
        <f>Table3[[#This Row],[actual_price]]-Table3[[#This Row],[discounted_price]]</f>
        <v>1106</v>
      </c>
      <c r="G273" s="23">
        <v>0.28000000000000003</v>
      </c>
      <c r="H273" s="7">
        <v>4.3</v>
      </c>
      <c r="I273" s="8">
        <v>7140</v>
      </c>
      <c r="J273" s="21">
        <f>Table3[[#This Row],[actual_price]]*Table3[[#This Row],[rating_count]]</f>
        <v>28595700</v>
      </c>
    </row>
    <row r="274" spans="1:10" x14ac:dyDescent="0.3">
      <c r="A274" s="7" t="s">
        <v>5466</v>
      </c>
      <c r="B274" s="7" t="s">
        <v>3850</v>
      </c>
      <c r="C274" s="7" t="str">
        <f>_xlfn.TEXTAFTER(Table3[[#This Row],[category]],"|",-1)</f>
        <v>SandwichMakers</v>
      </c>
      <c r="D274" s="21">
        <v>2863</v>
      </c>
      <c r="E274" s="21">
        <v>3690</v>
      </c>
      <c r="F274" s="21">
        <f>Table3[[#This Row],[actual_price]]-Table3[[#This Row],[discounted_price]]</f>
        <v>827</v>
      </c>
      <c r="G274" s="23">
        <v>0.22</v>
      </c>
      <c r="H274" s="7">
        <v>4.3</v>
      </c>
      <c r="I274" s="8">
        <v>6987</v>
      </c>
      <c r="J274" s="21">
        <f>Table3[[#This Row],[actual_price]]*Table3[[#This Row],[rating_count]]</f>
        <v>25782030</v>
      </c>
    </row>
    <row r="275" spans="1:10" x14ac:dyDescent="0.3">
      <c r="A275" s="7" t="s">
        <v>1925</v>
      </c>
      <c r="B275" s="7" t="s">
        <v>1329</v>
      </c>
      <c r="C275" s="7" t="str">
        <f>_xlfn.TEXTAFTER(Table3[[#This Row],[category]],"|",-1)</f>
        <v>SmartWatches</v>
      </c>
      <c r="D275" s="21">
        <v>2799</v>
      </c>
      <c r="E275" s="21">
        <v>6499</v>
      </c>
      <c r="F275" s="21">
        <f>Table3[[#This Row],[actual_price]]-Table3[[#This Row],[discounted_price]]</f>
        <v>3700</v>
      </c>
      <c r="G275" s="23">
        <v>0.56999999999999995</v>
      </c>
      <c r="H275" s="7">
        <v>4.0999999999999996</v>
      </c>
      <c r="I275" s="8">
        <v>38879</v>
      </c>
      <c r="J275" s="21">
        <f>Table3[[#This Row],[actual_price]]*Table3[[#This Row],[rating_count]]</f>
        <v>252674621</v>
      </c>
    </row>
    <row r="276" spans="1:10" x14ac:dyDescent="0.3">
      <c r="A276" s="7" t="s">
        <v>4160</v>
      </c>
      <c r="B276" s="7" t="s">
        <v>3692</v>
      </c>
      <c r="C276" s="7" t="str">
        <f>_xlfn.TEXTAFTER(Table3[[#This Row],[category]],"|",-1)</f>
        <v>HandBlenders</v>
      </c>
      <c r="D276" s="21">
        <v>2799</v>
      </c>
      <c r="E276" s="21">
        <v>3499</v>
      </c>
      <c r="F276" s="21">
        <f>Table3[[#This Row],[actual_price]]-Table3[[#This Row],[discounted_price]]</f>
        <v>700</v>
      </c>
      <c r="G276" s="23">
        <v>0.2</v>
      </c>
      <c r="H276" s="7">
        <v>4.5</v>
      </c>
      <c r="I276" s="7">
        <v>546</v>
      </c>
      <c r="J276" s="21">
        <f>Table3[[#This Row],[actual_price]]*Table3[[#This Row],[rating_count]]</f>
        <v>1910454</v>
      </c>
    </row>
    <row r="277" spans="1:10" x14ac:dyDescent="0.3">
      <c r="A277" s="7" t="s">
        <v>4590</v>
      </c>
      <c r="B277" s="7" t="s">
        <v>3692</v>
      </c>
      <c r="C277" s="7" t="str">
        <f>_xlfn.TEXTAFTER(Table3[[#This Row],[category]],"|",-1)</f>
        <v>HandBlenders</v>
      </c>
      <c r="D277" s="21">
        <v>2742</v>
      </c>
      <c r="E277" s="21">
        <v>3995</v>
      </c>
      <c r="F277" s="21">
        <f>Table3[[#This Row],[actual_price]]-Table3[[#This Row],[discounted_price]]</f>
        <v>1253</v>
      </c>
      <c r="G277" s="23">
        <v>0.31</v>
      </c>
      <c r="H277" s="7">
        <v>4.4000000000000004</v>
      </c>
      <c r="I277" s="8">
        <v>11148</v>
      </c>
      <c r="J277" s="21">
        <f>Table3[[#This Row],[actual_price]]*Table3[[#This Row],[rating_count]]</f>
        <v>44536260</v>
      </c>
    </row>
    <row r="278" spans="1:10" x14ac:dyDescent="0.3">
      <c r="A278" s="7" t="s">
        <v>3885</v>
      </c>
      <c r="B278" s="7" t="s">
        <v>3799</v>
      </c>
      <c r="C278" s="7" t="str">
        <f>_xlfn.TEXTAFTER(Table3[[#This Row],[category]],"|",-1)</f>
        <v>JuicerMixerGrinders</v>
      </c>
      <c r="D278" s="21">
        <v>2699</v>
      </c>
      <c r="E278" s="21">
        <v>5000</v>
      </c>
      <c r="F278" s="21">
        <f>Table3[[#This Row],[actual_price]]-Table3[[#This Row],[discounted_price]]</f>
        <v>2301</v>
      </c>
      <c r="G278" s="23">
        <v>0.46</v>
      </c>
      <c r="H278" s="7">
        <v>4</v>
      </c>
      <c r="I278" s="8">
        <v>26164</v>
      </c>
      <c r="J278" s="21">
        <f>Table3[[#This Row],[actual_price]]*Table3[[#This Row],[rating_count]]</f>
        <v>130820000</v>
      </c>
    </row>
    <row r="279" spans="1:10" x14ac:dyDescent="0.3">
      <c r="A279" s="7" t="s">
        <v>4231</v>
      </c>
      <c r="B279" s="7" t="s">
        <v>3707</v>
      </c>
      <c r="C279" s="7" t="str">
        <f>_xlfn.TEXTAFTER(Table3[[#This Row],[category]],"|",-1)</f>
        <v>InstantWaterHeaters</v>
      </c>
      <c r="D279" s="21">
        <v>2699</v>
      </c>
      <c r="E279" s="21">
        <v>4700</v>
      </c>
      <c r="F279" s="21">
        <f>Table3[[#This Row],[actual_price]]-Table3[[#This Row],[discounted_price]]</f>
        <v>2001</v>
      </c>
      <c r="G279" s="23">
        <v>0.43</v>
      </c>
      <c r="H279" s="7">
        <v>4.2</v>
      </c>
      <c r="I279" s="8">
        <v>1296</v>
      </c>
      <c r="J279" s="21">
        <f>Table3[[#This Row],[actual_price]]*Table3[[#This Row],[rating_count]]</f>
        <v>6091200</v>
      </c>
    </row>
    <row r="280" spans="1:10" x14ac:dyDescent="0.3">
      <c r="A280" s="7" t="s">
        <v>5045</v>
      </c>
      <c r="B280" s="7" t="s">
        <v>3707</v>
      </c>
      <c r="C280" s="7" t="str">
        <f>_xlfn.TEXTAFTER(Table3[[#This Row],[category]],"|",-1)</f>
        <v>InstantWaterHeaters</v>
      </c>
      <c r="D280" s="21">
        <v>2699</v>
      </c>
      <c r="E280" s="21">
        <v>3799</v>
      </c>
      <c r="F280" s="21">
        <f>Table3[[#This Row],[actual_price]]-Table3[[#This Row],[discounted_price]]</f>
        <v>1100</v>
      </c>
      <c r="G280" s="23">
        <v>0.28999999999999998</v>
      </c>
      <c r="H280" s="7">
        <v>4</v>
      </c>
      <c r="I280" s="7">
        <v>727</v>
      </c>
      <c r="J280" s="21">
        <f>Table3[[#This Row],[actual_price]]*Table3[[#This Row],[rating_count]]</f>
        <v>2761873</v>
      </c>
    </row>
    <row r="281" spans="1:10" x14ac:dyDescent="0.3">
      <c r="A281" s="7" t="s">
        <v>4247</v>
      </c>
      <c r="B281" s="7" t="s">
        <v>3675</v>
      </c>
      <c r="C281" s="7" t="str">
        <f>_xlfn.TEXTAFTER(Table3[[#This Row],[category]],"|",-1)</f>
        <v>InductionCooktop</v>
      </c>
      <c r="D281" s="21">
        <v>2698</v>
      </c>
      <c r="E281" s="21">
        <v>3945</v>
      </c>
      <c r="F281" s="21">
        <f>Table3[[#This Row],[actual_price]]-Table3[[#This Row],[discounted_price]]</f>
        <v>1247</v>
      </c>
      <c r="G281" s="23">
        <v>0.32</v>
      </c>
      <c r="H281" s="7">
        <v>4</v>
      </c>
      <c r="I281" s="8">
        <v>15034</v>
      </c>
      <c r="J281" s="21">
        <f>Table3[[#This Row],[actual_price]]*Table3[[#This Row],[rating_count]]</f>
        <v>59309130</v>
      </c>
    </row>
    <row r="282" spans="1:10" x14ac:dyDescent="0.3">
      <c r="A282" s="7" t="s">
        <v>5438</v>
      </c>
      <c r="B282" s="7" t="s">
        <v>3629</v>
      </c>
      <c r="C282" s="7" t="str">
        <f>_xlfn.TEXTAFTER(Table3[[#This Row],[category]],"|",-1)</f>
        <v>ElectricKettles</v>
      </c>
      <c r="D282" s="21">
        <v>2695</v>
      </c>
      <c r="E282" s="21">
        <v>2695</v>
      </c>
      <c r="F282" s="21">
        <f>Table3[[#This Row],[actual_price]]-Table3[[#This Row],[discounted_price]]</f>
        <v>0</v>
      </c>
      <c r="G282" s="23">
        <v>0</v>
      </c>
      <c r="H282" s="7">
        <v>4.4000000000000004</v>
      </c>
      <c r="I282" s="8">
        <v>2518</v>
      </c>
      <c r="J282" s="21">
        <f>Table3[[#This Row],[actual_price]]*Table3[[#This Row],[rating_count]]</f>
        <v>6786010</v>
      </c>
    </row>
    <row r="283" spans="1:10" x14ac:dyDescent="0.3">
      <c r="A283" s="7" t="s">
        <v>3236</v>
      </c>
      <c r="B283" s="7" t="s">
        <v>3238</v>
      </c>
      <c r="C283" s="7" t="str">
        <f>_xlfn.TEXTAFTER(Table3[[#This Row],[category]],"|",-1)</f>
        <v>GamingKeyboards</v>
      </c>
      <c r="D283" s="21">
        <v>2649</v>
      </c>
      <c r="E283" s="21">
        <v>3499</v>
      </c>
      <c r="F283" s="21">
        <f>Table3[[#This Row],[actual_price]]-Table3[[#This Row],[discounted_price]]</f>
        <v>850</v>
      </c>
      <c r="G283" s="23">
        <v>0.24</v>
      </c>
      <c r="H283" s="7">
        <v>4.5</v>
      </c>
      <c r="I283" s="8">
        <v>1271</v>
      </c>
      <c r="J283" s="21">
        <f>Table3[[#This Row],[actual_price]]*Table3[[#This Row],[rating_count]]</f>
        <v>4447229</v>
      </c>
    </row>
    <row r="284" spans="1:10" x14ac:dyDescent="0.3">
      <c r="A284" s="7" t="s">
        <v>3443</v>
      </c>
      <c r="B284" s="7" t="s">
        <v>2163</v>
      </c>
      <c r="C284" s="7" t="str">
        <f>_xlfn.TEXTAFTER(Table3[[#This Row],[category]],"|",-1)</f>
        <v>Keyboards</v>
      </c>
      <c r="D284" s="21">
        <v>2640</v>
      </c>
      <c r="E284" s="21">
        <v>3195</v>
      </c>
      <c r="F284" s="21">
        <f>Table3[[#This Row],[actual_price]]-Table3[[#This Row],[discounted_price]]</f>
        <v>555</v>
      </c>
      <c r="G284" s="23">
        <v>0.17</v>
      </c>
      <c r="H284" s="7">
        <v>4.5</v>
      </c>
      <c r="I284" s="8">
        <v>16146</v>
      </c>
      <c r="J284" s="21">
        <f>Table3[[#This Row],[actual_price]]*Table3[[#This Row],[rating_count]]</f>
        <v>51586470</v>
      </c>
    </row>
    <row r="285" spans="1:10" x14ac:dyDescent="0.3">
      <c r="A285" s="7" t="s">
        <v>3719</v>
      </c>
      <c r="B285" s="7" t="s">
        <v>3707</v>
      </c>
      <c r="C285" s="7" t="str">
        <f>_xlfn.TEXTAFTER(Table3[[#This Row],[category]],"|",-1)</f>
        <v>InstantWaterHeaters</v>
      </c>
      <c r="D285" s="21">
        <v>2599</v>
      </c>
      <c r="E285" s="21">
        <v>5890</v>
      </c>
      <c r="F285" s="21">
        <f>Table3[[#This Row],[actual_price]]-Table3[[#This Row],[discounted_price]]</f>
        <v>3291</v>
      </c>
      <c r="G285" s="23">
        <v>0.56000000000000005</v>
      </c>
      <c r="H285" s="7">
        <v>4.0999999999999996</v>
      </c>
      <c r="I285" s="8">
        <v>21783</v>
      </c>
      <c r="J285" s="21">
        <f>Table3[[#This Row],[actual_price]]*Table3[[#This Row],[rating_count]]</f>
        <v>128301870</v>
      </c>
    </row>
    <row r="286" spans="1:10" x14ac:dyDescent="0.3">
      <c r="A286" s="7" t="s">
        <v>4176</v>
      </c>
      <c r="B286" s="7" t="s">
        <v>3707</v>
      </c>
      <c r="C286" s="7" t="str">
        <f>_xlfn.TEXTAFTER(Table3[[#This Row],[category]],"|",-1)</f>
        <v>InstantWaterHeaters</v>
      </c>
      <c r="D286" s="21">
        <v>2599</v>
      </c>
      <c r="E286" s="21">
        <v>4400</v>
      </c>
      <c r="F286" s="21">
        <f>Table3[[#This Row],[actual_price]]-Table3[[#This Row],[discounted_price]]</f>
        <v>1801</v>
      </c>
      <c r="G286" s="23">
        <v>0.41</v>
      </c>
      <c r="H286" s="7">
        <v>4.0999999999999996</v>
      </c>
      <c r="I286" s="8">
        <v>14947</v>
      </c>
      <c r="J286" s="21">
        <f>Table3[[#This Row],[actual_price]]*Table3[[#This Row],[rating_count]]</f>
        <v>65766800</v>
      </c>
    </row>
    <row r="287" spans="1:10" x14ac:dyDescent="0.3">
      <c r="A287" s="7" t="s">
        <v>4484</v>
      </c>
      <c r="B287" s="7" t="s">
        <v>4486</v>
      </c>
      <c r="C287" s="7" t="str">
        <f>_xlfn.TEXTAFTER(Table3[[#This Row],[category]],"|",-1)</f>
        <v>SmallKitchenAppliances</v>
      </c>
      <c r="D287" s="21">
        <v>2599</v>
      </c>
      <c r="E287" s="21">
        <v>4290</v>
      </c>
      <c r="F287" s="21">
        <f>Table3[[#This Row],[actual_price]]-Table3[[#This Row],[discounted_price]]</f>
        <v>1691</v>
      </c>
      <c r="G287" s="23">
        <v>0.39</v>
      </c>
      <c r="H287" s="7">
        <v>4.4000000000000004</v>
      </c>
      <c r="I287" s="8">
        <v>2116</v>
      </c>
      <c r="J287" s="21">
        <f>Table3[[#This Row],[actual_price]]*Table3[[#This Row],[rating_count]]</f>
        <v>9077640</v>
      </c>
    </row>
    <row r="288" spans="1:10" x14ac:dyDescent="0.3">
      <c r="A288" s="7" t="s">
        <v>2082</v>
      </c>
      <c r="B288" s="7" t="s">
        <v>1707</v>
      </c>
      <c r="C288" s="7" t="str">
        <f>_xlfn.TEXTAFTER(Table3[[#This Row],[category]],"|",-1)</f>
        <v>StylusPens</v>
      </c>
      <c r="D288" s="21">
        <v>2599</v>
      </c>
      <c r="E288" s="21">
        <v>6999</v>
      </c>
      <c r="F288" s="21">
        <f>Table3[[#This Row],[actual_price]]-Table3[[#This Row],[discounted_price]]</f>
        <v>4400</v>
      </c>
      <c r="G288" s="23">
        <v>0.63</v>
      </c>
      <c r="H288" s="7">
        <v>4.5</v>
      </c>
      <c r="I288" s="8">
        <v>1526</v>
      </c>
      <c r="J288" s="21">
        <f>Table3[[#This Row],[actual_price]]*Table3[[#This Row],[rating_count]]</f>
        <v>10680474</v>
      </c>
    </row>
    <row r="289" spans="1:10" x14ac:dyDescent="0.3">
      <c r="A289" s="7" t="s">
        <v>2082</v>
      </c>
      <c r="B289" s="7" t="s">
        <v>1707</v>
      </c>
      <c r="C289" s="7" t="str">
        <f>_xlfn.TEXTAFTER(Table3[[#This Row],[category]],"|",-1)</f>
        <v>StylusPens</v>
      </c>
      <c r="D289" s="21">
        <v>2599</v>
      </c>
      <c r="E289" s="21">
        <v>6999</v>
      </c>
      <c r="F289" s="21">
        <f>Table3[[#This Row],[actual_price]]-Table3[[#This Row],[discounted_price]]</f>
        <v>4400</v>
      </c>
      <c r="G289" s="23">
        <v>0.63</v>
      </c>
      <c r="H289" s="7">
        <v>4.5</v>
      </c>
      <c r="I289" s="8">
        <v>1526</v>
      </c>
      <c r="J289" s="21">
        <f>Table3[[#This Row],[actual_price]]*Table3[[#This Row],[rating_count]]</f>
        <v>10680474</v>
      </c>
    </row>
    <row r="290" spans="1:10" x14ac:dyDescent="0.3">
      <c r="A290" s="7" t="s">
        <v>4505</v>
      </c>
      <c r="B290" s="7" t="s">
        <v>3707</v>
      </c>
      <c r="C290" s="7" t="str">
        <f>_xlfn.TEXTAFTER(Table3[[#This Row],[category]],"|",-1)</f>
        <v>InstantWaterHeaters</v>
      </c>
      <c r="D290" s="21">
        <v>2599</v>
      </c>
      <c r="E290" s="21">
        <v>4560</v>
      </c>
      <c r="F290" s="21">
        <f>Table3[[#This Row],[actual_price]]-Table3[[#This Row],[discounted_price]]</f>
        <v>1961</v>
      </c>
      <c r="G290" s="23">
        <v>0.43</v>
      </c>
      <c r="H290" s="7">
        <v>4.4000000000000004</v>
      </c>
      <c r="I290" s="7">
        <v>646</v>
      </c>
      <c r="J290" s="21">
        <f>Table3[[#This Row],[actual_price]]*Table3[[#This Row],[rating_count]]</f>
        <v>2945760</v>
      </c>
    </row>
    <row r="291" spans="1:10" hidden="1" x14ac:dyDescent="0.3">
      <c r="A291" s="7" t="s">
        <v>1374</v>
      </c>
      <c r="B291" s="7" t="s">
        <v>1329</v>
      </c>
      <c r="C291" s="7" t="str">
        <f>_xlfn.TEXTAFTER(Table3[[#This Row],[category]],"|",-1)</f>
        <v>SmartWatches</v>
      </c>
      <c r="D291" s="8">
        <v>1499</v>
      </c>
      <c r="E291" s="8">
        <v>6990</v>
      </c>
      <c r="F291" s="8">
        <f>Table3[[#This Row],[actual_price]]-Table3[[#This Row],[discounted_price]]</f>
        <v>5491</v>
      </c>
      <c r="G291" s="18">
        <v>0.79</v>
      </c>
      <c r="H291" s="7">
        <v>3.9</v>
      </c>
      <c r="I291" s="8">
        <v>21797</v>
      </c>
      <c r="J291" s="8">
        <f>Table3[[#This Row],[actual_price]]*Table3[[#This Row],[rating_count]]</f>
        <v>152361030</v>
      </c>
    </row>
    <row r="292" spans="1:10" hidden="1" x14ac:dyDescent="0.3">
      <c r="A292" s="7" t="s">
        <v>1374</v>
      </c>
      <c r="B292" s="7" t="s">
        <v>1329</v>
      </c>
      <c r="C292" s="7" t="str">
        <f>_xlfn.TEXTAFTER(Table3[[#This Row],[category]],"|",-1)</f>
        <v>SmartWatches</v>
      </c>
      <c r="D292" s="8">
        <v>1499</v>
      </c>
      <c r="E292" s="8">
        <v>6990</v>
      </c>
      <c r="F292" s="8">
        <f>Table3[[#This Row],[actual_price]]-Table3[[#This Row],[discounted_price]]</f>
        <v>5491</v>
      </c>
      <c r="G292" s="18">
        <v>0.79</v>
      </c>
      <c r="H292" s="7">
        <v>3.9</v>
      </c>
      <c r="I292" s="8">
        <v>21796</v>
      </c>
      <c r="J292" s="8">
        <f>Table3[[#This Row],[actual_price]]*Table3[[#This Row],[rating_count]]</f>
        <v>152354040</v>
      </c>
    </row>
    <row r="293" spans="1:10" hidden="1" x14ac:dyDescent="0.3">
      <c r="A293" s="7" t="s">
        <v>1697</v>
      </c>
      <c r="B293" s="7" t="s">
        <v>1329</v>
      </c>
      <c r="C293" s="7" t="str">
        <f>_xlfn.TEXTAFTER(Table3[[#This Row],[category]],"|",-1)</f>
        <v>SmartWatches</v>
      </c>
      <c r="D293" s="8">
        <v>1499</v>
      </c>
      <c r="E293" s="8">
        <v>6990</v>
      </c>
      <c r="F293" s="8">
        <f>Table3[[#This Row],[actual_price]]-Table3[[#This Row],[discounted_price]]</f>
        <v>5491</v>
      </c>
      <c r="G293" s="18">
        <v>0.79</v>
      </c>
      <c r="H293" s="7">
        <v>3.9</v>
      </c>
      <c r="I293" s="8">
        <v>21796</v>
      </c>
      <c r="J293" s="8">
        <f>Table3[[#This Row],[actual_price]]*Table3[[#This Row],[rating_count]]</f>
        <v>152354040</v>
      </c>
    </row>
    <row r="294" spans="1:10" hidden="1" x14ac:dyDescent="0.3">
      <c r="A294" s="7" t="s">
        <v>1813</v>
      </c>
      <c r="B294" s="7" t="s">
        <v>1329</v>
      </c>
      <c r="C294" s="7" t="str">
        <f>_xlfn.TEXTAFTER(Table3[[#This Row],[category]],"|",-1)</f>
        <v>SmartWatches</v>
      </c>
      <c r="D294" s="8">
        <v>1499</v>
      </c>
      <c r="E294" s="8">
        <v>6990</v>
      </c>
      <c r="F294" s="8">
        <f>Table3[[#This Row],[actual_price]]-Table3[[#This Row],[discounted_price]]</f>
        <v>5491</v>
      </c>
      <c r="G294" s="18">
        <v>0.79</v>
      </c>
      <c r="H294" s="7">
        <v>3.9</v>
      </c>
      <c r="I294" s="8">
        <v>21796</v>
      </c>
      <c r="J294" s="8">
        <f>Table3[[#This Row],[actual_price]]*Table3[[#This Row],[rating_count]]</f>
        <v>152354040</v>
      </c>
    </row>
    <row r="295" spans="1:10" x14ac:dyDescent="0.3">
      <c r="A295" s="7" t="s">
        <v>2929</v>
      </c>
      <c r="B295" s="7" t="s">
        <v>2163</v>
      </c>
      <c r="C295" s="7" t="str">
        <f>_xlfn.TEXTAFTER(Table3[[#This Row],[category]],"|",-1)</f>
        <v>Keyboards</v>
      </c>
      <c r="D295" s="21">
        <v>2595</v>
      </c>
      <c r="E295" s="21">
        <v>3295</v>
      </c>
      <c r="F295" s="21">
        <f>Table3[[#This Row],[actual_price]]-Table3[[#This Row],[discounted_price]]</f>
        <v>700</v>
      </c>
      <c r="G295" s="23">
        <v>0.21</v>
      </c>
      <c r="H295" s="7">
        <v>4.4000000000000004</v>
      </c>
      <c r="I295" s="8">
        <v>22618</v>
      </c>
      <c r="J295" s="21">
        <f>Table3[[#This Row],[actual_price]]*Table3[[#This Row],[rating_count]]</f>
        <v>74526310</v>
      </c>
    </row>
    <row r="296" spans="1:10" hidden="1" x14ac:dyDescent="0.3">
      <c r="A296" s="7" t="s">
        <v>2126</v>
      </c>
      <c r="B296" s="7" t="s">
        <v>1380</v>
      </c>
      <c r="C296" s="7" t="str">
        <f>_xlfn.TEXTAFTER(Table3[[#This Row],[category]],"|",-1)</f>
        <v>In-Ear</v>
      </c>
      <c r="D296" s="7">
        <v>149</v>
      </c>
      <c r="E296" s="7">
        <v>399</v>
      </c>
      <c r="F296" s="21">
        <f>Table3[[#This Row],[actual_price]]-Table3[[#This Row],[discounted_price]]</f>
        <v>250</v>
      </c>
      <c r="G296" s="18">
        <v>0.63</v>
      </c>
      <c r="H296" s="7">
        <v>3.5</v>
      </c>
      <c r="I296" s="8">
        <v>21764</v>
      </c>
      <c r="J296" s="8">
        <f>Table3[[#This Row],[actual_price]]*Table3[[#This Row],[rating_count]]</f>
        <v>8683836</v>
      </c>
    </row>
    <row r="297" spans="1:10" hidden="1" x14ac:dyDescent="0.3">
      <c r="A297" s="7" t="s">
        <v>3112</v>
      </c>
      <c r="B297" s="7" t="s">
        <v>3114</v>
      </c>
      <c r="C297" s="7" t="str">
        <f>_xlfn.TEXTAFTER(Table3[[#This Row],[category]],"|",-1)</f>
        <v>Printers</v>
      </c>
      <c r="D297" s="8">
        <v>3999</v>
      </c>
      <c r="E297" s="11">
        <v>4332.96</v>
      </c>
      <c r="F297" s="11">
        <f>Table3[[#This Row],[actual_price]]-Table3[[#This Row],[discounted_price]]</f>
        <v>333.96000000000004</v>
      </c>
      <c r="G297" s="18">
        <v>0.08</v>
      </c>
      <c r="H297" s="7">
        <v>3.5</v>
      </c>
      <c r="I297" s="8">
        <v>21762</v>
      </c>
      <c r="J297" s="8">
        <f>Table3[[#This Row],[actual_price]]*Table3[[#This Row],[rating_count]]</f>
        <v>94293875.519999996</v>
      </c>
    </row>
    <row r="298" spans="1:10" hidden="1" x14ac:dyDescent="0.3">
      <c r="A298" s="7" t="s">
        <v>2256</v>
      </c>
      <c r="B298" s="7" t="s">
        <v>2258</v>
      </c>
      <c r="C298" s="7" t="str">
        <f>_xlfn.TEXTAFTER(Table3[[#This Row],[category]],"|",-1)</f>
        <v>TripodLegs</v>
      </c>
      <c r="D298" s="7">
        <v>399</v>
      </c>
      <c r="E298" s="7">
        <v>995</v>
      </c>
      <c r="F298" s="21">
        <f>Table3[[#This Row],[actual_price]]-Table3[[#This Row],[discounted_price]]</f>
        <v>596</v>
      </c>
      <c r="G298" s="18">
        <v>0.6</v>
      </c>
      <c r="H298" s="7">
        <v>3.9</v>
      </c>
      <c r="I298" s="8">
        <v>21372</v>
      </c>
      <c r="J298" s="8">
        <f>Table3[[#This Row],[actual_price]]*Table3[[#This Row],[rating_count]]</f>
        <v>21265140</v>
      </c>
    </row>
    <row r="299" spans="1:10" x14ac:dyDescent="0.3">
      <c r="A299" s="7" t="s">
        <v>4759</v>
      </c>
      <c r="B299" s="7" t="s">
        <v>3639</v>
      </c>
      <c r="C299" s="7" t="str">
        <f>_xlfn.TEXTAFTER(Table3[[#This Row],[category]],"|",-1)</f>
        <v>FanHeaters</v>
      </c>
      <c r="D299" s="21">
        <v>2590</v>
      </c>
      <c r="E299" s="21">
        <v>4200</v>
      </c>
      <c r="F299" s="21">
        <f>Table3[[#This Row],[actual_price]]-Table3[[#This Row],[discounted_price]]</f>
        <v>1610</v>
      </c>
      <c r="G299" s="23">
        <v>0.38</v>
      </c>
      <c r="H299" s="7">
        <v>4.0999999999999996</v>
      </c>
      <c r="I299" s="7">
        <v>63</v>
      </c>
      <c r="J299" s="21">
        <f>Table3[[#This Row],[actual_price]]*Table3[[#This Row],[rating_count]]</f>
        <v>264600</v>
      </c>
    </row>
    <row r="300" spans="1:10" x14ac:dyDescent="0.3">
      <c r="A300" s="7" t="s">
        <v>4917</v>
      </c>
      <c r="B300" s="7" t="s">
        <v>3782</v>
      </c>
      <c r="C300" s="7" t="str">
        <f>_xlfn.TEXTAFTER(Table3[[#This Row],[category]],"|",-1)</f>
        <v>SteamIrons</v>
      </c>
      <c r="D300" s="21">
        <v>2575</v>
      </c>
      <c r="E300" s="21">
        <v>6700</v>
      </c>
      <c r="F300" s="21">
        <f>Table3[[#This Row],[actual_price]]-Table3[[#This Row],[discounted_price]]</f>
        <v>4125</v>
      </c>
      <c r="G300" s="23">
        <v>0.62</v>
      </c>
      <c r="H300" s="7">
        <v>4.2</v>
      </c>
      <c r="I300" s="7">
        <v>611</v>
      </c>
      <c r="J300" s="21">
        <f>Table3[[#This Row],[actual_price]]*Table3[[#This Row],[rating_count]]</f>
        <v>4093700</v>
      </c>
    </row>
    <row r="301" spans="1:10" x14ac:dyDescent="0.3">
      <c r="A301" s="7" t="s">
        <v>2530</v>
      </c>
      <c r="B301" s="7" t="s">
        <v>2532</v>
      </c>
      <c r="C301" s="7" t="str">
        <f>_xlfn.TEXTAFTER(Table3[[#This Row],[category]],"|",-1)</f>
        <v>DomeCameras</v>
      </c>
      <c r="D301" s="21">
        <v>2499</v>
      </c>
      <c r="E301" s="21">
        <v>3299</v>
      </c>
      <c r="F301" s="21">
        <f>Table3[[#This Row],[actual_price]]-Table3[[#This Row],[discounted_price]]</f>
        <v>800</v>
      </c>
      <c r="G301" s="23">
        <v>0.24</v>
      </c>
      <c r="H301" s="7">
        <v>4.2</v>
      </c>
      <c r="I301" s="8">
        <v>93112</v>
      </c>
      <c r="J301" s="21">
        <f>Table3[[#This Row],[actual_price]]*Table3[[#This Row],[rating_count]]</f>
        <v>307176488</v>
      </c>
    </row>
    <row r="302" spans="1:10" x14ac:dyDescent="0.3">
      <c r="A302" s="7" t="s">
        <v>2632</v>
      </c>
      <c r="B302" s="7" t="s">
        <v>1329</v>
      </c>
      <c r="C302" s="7" t="str">
        <f>_xlfn.TEXTAFTER(Table3[[#This Row],[category]],"|",-1)</f>
        <v>SmartWatches</v>
      </c>
      <c r="D302" s="21">
        <v>2499</v>
      </c>
      <c r="E302" s="21">
        <v>9999</v>
      </c>
      <c r="F302" s="21">
        <f>Table3[[#This Row],[actual_price]]-Table3[[#This Row],[discounted_price]]</f>
        <v>7500</v>
      </c>
      <c r="G302" s="23">
        <v>0.75</v>
      </c>
      <c r="H302" s="7">
        <v>4.0999999999999996</v>
      </c>
      <c r="I302" s="8">
        <v>42139</v>
      </c>
      <c r="J302" s="21">
        <f>Table3[[#This Row],[actual_price]]*Table3[[#This Row],[rating_count]]</f>
        <v>421347861</v>
      </c>
    </row>
    <row r="303" spans="1:10" x14ac:dyDescent="0.3">
      <c r="A303" s="7" t="s">
        <v>3245</v>
      </c>
      <c r="B303" s="7" t="s">
        <v>1329</v>
      </c>
      <c r="C303" s="7" t="str">
        <f>_xlfn.TEXTAFTER(Table3[[#This Row],[category]],"|",-1)</f>
        <v>SmartWatches</v>
      </c>
      <c r="D303" s="21">
        <v>2499</v>
      </c>
      <c r="E303" s="21">
        <v>5999</v>
      </c>
      <c r="F303" s="21">
        <f>Table3[[#This Row],[actual_price]]-Table3[[#This Row],[discounted_price]]</f>
        <v>3500</v>
      </c>
      <c r="G303" s="23">
        <v>0.57999999999999996</v>
      </c>
      <c r="H303" s="7">
        <v>4.0999999999999996</v>
      </c>
      <c r="I303" s="8">
        <v>38879</v>
      </c>
      <c r="J303" s="21">
        <f>Table3[[#This Row],[actual_price]]*Table3[[#This Row],[rating_count]]</f>
        <v>233235121</v>
      </c>
    </row>
    <row r="304" spans="1:10" x14ac:dyDescent="0.3">
      <c r="A304" s="7" t="s">
        <v>2342</v>
      </c>
      <c r="B304" s="7" t="s">
        <v>2344</v>
      </c>
      <c r="C304" s="7" t="str">
        <f>_xlfn.TEXTAFTER(Table3[[#This Row],[category]],"|",-1)</f>
        <v>Routers</v>
      </c>
      <c r="D304" s="21">
        <v>2499</v>
      </c>
      <c r="E304" s="21">
        <v>4999</v>
      </c>
      <c r="F304" s="21">
        <f>Table3[[#This Row],[actual_price]]-Table3[[#This Row],[discounted_price]]</f>
        <v>2500</v>
      </c>
      <c r="G304" s="23">
        <v>0.5</v>
      </c>
      <c r="H304" s="7">
        <v>4.4000000000000004</v>
      </c>
      <c r="I304" s="8">
        <v>35024</v>
      </c>
      <c r="J304" s="21">
        <f>Table3[[#This Row],[actual_price]]*Table3[[#This Row],[rating_count]]</f>
        <v>175084976</v>
      </c>
    </row>
    <row r="305" spans="1:10" x14ac:dyDescent="0.3">
      <c r="A305" s="7" t="s">
        <v>3414</v>
      </c>
      <c r="B305" s="7" t="s">
        <v>2344</v>
      </c>
      <c r="C305" s="7" t="str">
        <f>_xlfn.TEXTAFTER(Table3[[#This Row],[category]],"|",-1)</f>
        <v>Routers</v>
      </c>
      <c r="D305" s="21">
        <v>2499</v>
      </c>
      <c r="E305" s="21">
        <v>3999</v>
      </c>
      <c r="F305" s="21">
        <f>Table3[[#This Row],[actual_price]]-Table3[[#This Row],[discounted_price]]</f>
        <v>1500</v>
      </c>
      <c r="G305" s="23">
        <v>0.38</v>
      </c>
      <c r="H305" s="7">
        <v>4.4000000000000004</v>
      </c>
      <c r="I305" s="8">
        <v>12679</v>
      </c>
      <c r="J305" s="21">
        <f>Table3[[#This Row],[actual_price]]*Table3[[#This Row],[rating_count]]</f>
        <v>50703321</v>
      </c>
    </row>
    <row r="306" spans="1:10" x14ac:dyDescent="0.3">
      <c r="A306" s="7" t="s">
        <v>3082</v>
      </c>
      <c r="B306" s="7" t="s">
        <v>1329</v>
      </c>
      <c r="C306" s="7" t="str">
        <f>_xlfn.TEXTAFTER(Table3[[#This Row],[category]],"|",-1)</f>
        <v>SmartWatches</v>
      </c>
      <c r="D306" s="21">
        <v>2499</v>
      </c>
      <c r="E306" s="21">
        <v>9999</v>
      </c>
      <c r="F306" s="21">
        <f>Table3[[#This Row],[actual_price]]-Table3[[#This Row],[discounted_price]]</f>
        <v>7500</v>
      </c>
      <c r="G306" s="23">
        <v>0.75</v>
      </c>
      <c r="H306" s="7">
        <v>4</v>
      </c>
      <c r="I306" s="8">
        <v>9090</v>
      </c>
      <c r="J306" s="21">
        <f>Table3[[#This Row],[actual_price]]*Table3[[#This Row],[rating_count]]</f>
        <v>90890910</v>
      </c>
    </row>
    <row r="307" spans="1:10" x14ac:dyDescent="0.3">
      <c r="A307" s="7" t="s">
        <v>3069</v>
      </c>
      <c r="B307" s="7" t="s">
        <v>1329</v>
      </c>
      <c r="C307" s="7" t="str">
        <f>_xlfn.TEXTAFTER(Table3[[#This Row],[category]],"|",-1)</f>
        <v>SmartWatches</v>
      </c>
      <c r="D307" s="21">
        <v>2499</v>
      </c>
      <c r="E307" s="21">
        <v>5999</v>
      </c>
      <c r="F307" s="21">
        <f>Table3[[#This Row],[actual_price]]-Table3[[#This Row],[discounted_price]]</f>
        <v>3500</v>
      </c>
      <c r="G307" s="23">
        <v>0.57999999999999996</v>
      </c>
      <c r="H307" s="7">
        <v>4.0999999999999996</v>
      </c>
      <c r="I307" s="8">
        <v>5852</v>
      </c>
      <c r="J307" s="21">
        <f>Table3[[#This Row],[actual_price]]*Table3[[#This Row],[rating_count]]</f>
        <v>35106148</v>
      </c>
    </row>
    <row r="308" spans="1:10" x14ac:dyDescent="0.3">
      <c r="A308" s="7" t="s">
        <v>2061</v>
      </c>
      <c r="B308" s="7" t="s">
        <v>1342</v>
      </c>
      <c r="C308" s="7" t="str">
        <f>_xlfn.TEXTAFTER(Table3[[#This Row],[category]],"|",-1)</f>
        <v>PowerBanks</v>
      </c>
      <c r="D308" s="21">
        <v>2499</v>
      </c>
      <c r="E308" s="21">
        <v>2999</v>
      </c>
      <c r="F308" s="21">
        <f>Table3[[#This Row],[actual_price]]-Table3[[#This Row],[discounted_price]]</f>
        <v>500</v>
      </c>
      <c r="G308" s="23">
        <v>0.17</v>
      </c>
      <c r="H308" s="7">
        <v>4.0999999999999996</v>
      </c>
      <c r="I308" s="8">
        <v>3156</v>
      </c>
      <c r="J308" s="21">
        <f>Table3[[#This Row],[actual_price]]*Table3[[#This Row],[rating_count]]</f>
        <v>9464844</v>
      </c>
    </row>
    <row r="309" spans="1:10" x14ac:dyDescent="0.3">
      <c r="A309" s="7" t="s">
        <v>1888</v>
      </c>
      <c r="B309" s="7" t="s">
        <v>1329</v>
      </c>
      <c r="C309" s="7" t="str">
        <f>_xlfn.TEXTAFTER(Table3[[#This Row],[category]],"|",-1)</f>
        <v>SmartWatches</v>
      </c>
      <c r="D309" s="21">
        <v>2499</v>
      </c>
      <c r="E309" s="21">
        <v>7990</v>
      </c>
      <c r="F309" s="21">
        <f>Table3[[#This Row],[actual_price]]-Table3[[#This Row],[discounted_price]]</f>
        <v>5491</v>
      </c>
      <c r="G309" s="23">
        <v>0.69</v>
      </c>
      <c r="H309" s="7">
        <v>4.0999999999999996</v>
      </c>
      <c r="I309" s="7">
        <v>154</v>
      </c>
      <c r="J309" s="21">
        <f>Table3[[#This Row],[actual_price]]*Table3[[#This Row],[rating_count]]</f>
        <v>1230460</v>
      </c>
    </row>
    <row r="310" spans="1:10" x14ac:dyDescent="0.3">
      <c r="A310" s="7" t="s">
        <v>3214</v>
      </c>
      <c r="B310" s="7" t="s">
        <v>2532</v>
      </c>
      <c r="C310" s="7" t="str">
        <f>_xlfn.TEXTAFTER(Table3[[#This Row],[category]],"|",-1)</f>
        <v>DomeCameras</v>
      </c>
      <c r="D310" s="21">
        <v>2490</v>
      </c>
      <c r="E310" s="21">
        <v>3990</v>
      </c>
      <c r="F310" s="21">
        <f>Table3[[#This Row],[actual_price]]-Table3[[#This Row],[discounted_price]]</f>
        <v>1500</v>
      </c>
      <c r="G310" s="23">
        <v>0.38</v>
      </c>
      <c r="H310" s="7">
        <v>4.0999999999999996</v>
      </c>
      <c r="I310" s="8">
        <v>3606</v>
      </c>
      <c r="J310" s="21">
        <f>Table3[[#This Row],[actual_price]]*Table3[[#This Row],[rating_count]]</f>
        <v>14387940</v>
      </c>
    </row>
    <row r="311" spans="1:10" x14ac:dyDescent="0.3">
      <c r="A311" s="7" t="s">
        <v>4148</v>
      </c>
      <c r="B311" s="7" t="s">
        <v>3702</v>
      </c>
      <c r="C311" s="7" t="str">
        <f>_xlfn.TEXTAFTER(Table3[[#This Row],[category]],"|",-1)</f>
        <v>MixerGrinders</v>
      </c>
      <c r="D311" s="21">
        <v>2464</v>
      </c>
      <c r="E311" s="21">
        <v>6000</v>
      </c>
      <c r="F311" s="21">
        <f>Table3[[#This Row],[actual_price]]-Table3[[#This Row],[discounted_price]]</f>
        <v>3536</v>
      </c>
      <c r="G311" s="23">
        <v>0.59</v>
      </c>
      <c r="H311" s="7">
        <v>4.0999999999999996</v>
      </c>
      <c r="I311" s="8">
        <v>8866</v>
      </c>
      <c r="J311" s="21">
        <f>Table3[[#This Row],[actual_price]]*Table3[[#This Row],[rating_count]]</f>
        <v>53196000</v>
      </c>
    </row>
    <row r="312" spans="1:10" x14ac:dyDescent="0.3">
      <c r="A312" s="7" t="s">
        <v>4837</v>
      </c>
      <c r="B312" s="7" t="s">
        <v>3702</v>
      </c>
      <c r="C312" s="7" t="str">
        <f>_xlfn.TEXTAFTER(Table3[[#This Row],[category]],"|",-1)</f>
        <v>MixerGrinders</v>
      </c>
      <c r="D312" s="21">
        <v>2449</v>
      </c>
      <c r="E312" s="21">
        <v>3390</v>
      </c>
      <c r="F312" s="21">
        <f>Table3[[#This Row],[actual_price]]-Table3[[#This Row],[discounted_price]]</f>
        <v>941</v>
      </c>
      <c r="G312" s="23">
        <v>0.28000000000000003</v>
      </c>
      <c r="H312" s="7">
        <v>4</v>
      </c>
      <c r="I312" s="8">
        <v>5206</v>
      </c>
      <c r="J312" s="21">
        <f>Table3[[#This Row],[actual_price]]*Table3[[#This Row],[rating_count]]</f>
        <v>17648340</v>
      </c>
    </row>
    <row r="313" spans="1:10" x14ac:dyDescent="0.3">
      <c r="A313" s="7" t="s">
        <v>4537</v>
      </c>
      <c r="B313" s="7" t="s">
        <v>3634</v>
      </c>
      <c r="C313" s="7" t="str">
        <f>_xlfn.TEXTAFTER(Table3[[#This Row],[category]],"|",-1)</f>
        <v>ElectricHeaters</v>
      </c>
      <c r="D313" s="21">
        <v>2439</v>
      </c>
      <c r="E313" s="21">
        <v>2545</v>
      </c>
      <c r="F313" s="21">
        <f>Table3[[#This Row],[actual_price]]-Table3[[#This Row],[discounted_price]]</f>
        <v>106</v>
      </c>
      <c r="G313" s="23">
        <v>0.04</v>
      </c>
      <c r="H313" s="7">
        <v>4.0999999999999996</v>
      </c>
      <c r="I313" s="7">
        <v>25</v>
      </c>
      <c r="J313" s="21">
        <f>Table3[[#This Row],[actual_price]]*Table3[[#This Row],[rating_count]]</f>
        <v>63625</v>
      </c>
    </row>
    <row r="314" spans="1:10" x14ac:dyDescent="0.3">
      <c r="A314" s="7" t="s">
        <v>4168</v>
      </c>
      <c r="B314" s="7" t="s">
        <v>3707</v>
      </c>
      <c r="C314" s="7" t="str">
        <f>_xlfn.TEXTAFTER(Table3[[#This Row],[category]],"|",-1)</f>
        <v>InstantWaterHeaters</v>
      </c>
      <c r="D314" s="21">
        <v>2399</v>
      </c>
      <c r="E314" s="21">
        <v>4590</v>
      </c>
      <c r="F314" s="21">
        <f>Table3[[#This Row],[actual_price]]-Table3[[#This Row],[discounted_price]]</f>
        <v>2191</v>
      </c>
      <c r="G314" s="23">
        <v>0.48</v>
      </c>
      <c r="H314" s="7">
        <v>4.0999999999999996</v>
      </c>
      <c r="I314" s="7">
        <v>444</v>
      </c>
      <c r="J314" s="21">
        <f>Table3[[#This Row],[actual_price]]*Table3[[#This Row],[rating_count]]</f>
        <v>2037960</v>
      </c>
    </row>
    <row r="315" spans="1:10" x14ac:dyDescent="0.3">
      <c r="A315" s="7" t="s">
        <v>1521</v>
      </c>
      <c r="B315" s="7" t="s">
        <v>1329</v>
      </c>
      <c r="C315" s="7" t="str">
        <f>_xlfn.TEXTAFTER(Table3[[#This Row],[category]],"|",-1)</f>
        <v>SmartWatches</v>
      </c>
      <c r="D315" s="21">
        <v>2299</v>
      </c>
      <c r="E315" s="21">
        <v>7990</v>
      </c>
      <c r="F315" s="21">
        <f>Table3[[#This Row],[actual_price]]-Table3[[#This Row],[discounted_price]]</f>
        <v>5691</v>
      </c>
      <c r="G315" s="23">
        <v>0.71</v>
      </c>
      <c r="H315" s="7">
        <v>4.2</v>
      </c>
      <c r="I315" s="8">
        <v>69622</v>
      </c>
      <c r="J315" s="21">
        <f>Table3[[#This Row],[actual_price]]*Table3[[#This Row],[rating_count]]</f>
        <v>556279780</v>
      </c>
    </row>
    <row r="316" spans="1:10" x14ac:dyDescent="0.3">
      <c r="A316" s="7" t="s">
        <v>1521</v>
      </c>
      <c r="B316" s="7" t="s">
        <v>1329</v>
      </c>
      <c r="C316" s="7" t="str">
        <f>_xlfn.TEXTAFTER(Table3[[#This Row],[category]],"|",-1)</f>
        <v>SmartWatches</v>
      </c>
      <c r="D316" s="21">
        <v>2299</v>
      </c>
      <c r="E316" s="21">
        <v>7990</v>
      </c>
      <c r="F316" s="21">
        <f>Table3[[#This Row],[actual_price]]-Table3[[#This Row],[discounted_price]]</f>
        <v>5691</v>
      </c>
      <c r="G316" s="23">
        <v>0.71</v>
      </c>
      <c r="H316" s="7">
        <v>4.2</v>
      </c>
      <c r="I316" s="8">
        <v>69619</v>
      </c>
      <c r="J316" s="21">
        <f>Table3[[#This Row],[actual_price]]*Table3[[#This Row],[rating_count]]</f>
        <v>556255810</v>
      </c>
    </row>
    <row r="317" spans="1:10" x14ac:dyDescent="0.3">
      <c r="A317" s="7" t="s">
        <v>3468</v>
      </c>
      <c r="B317" s="7" t="s">
        <v>2532</v>
      </c>
      <c r="C317" s="7" t="str">
        <f>_xlfn.TEXTAFTER(Table3[[#This Row],[category]],"|",-1)</f>
        <v>DomeCameras</v>
      </c>
      <c r="D317" s="21">
        <v>2299</v>
      </c>
      <c r="E317" s="21">
        <v>7500</v>
      </c>
      <c r="F317" s="21">
        <f>Table3[[#This Row],[actual_price]]-Table3[[#This Row],[discounted_price]]</f>
        <v>5201</v>
      </c>
      <c r="G317" s="23">
        <v>0.69</v>
      </c>
      <c r="H317" s="7">
        <v>4.0999999999999996</v>
      </c>
      <c r="I317" s="8">
        <v>5554</v>
      </c>
      <c r="J317" s="21">
        <f>Table3[[#This Row],[actual_price]]*Table3[[#This Row],[rating_count]]</f>
        <v>41655000</v>
      </c>
    </row>
    <row r="318" spans="1:10" hidden="1" x14ac:dyDescent="0.3">
      <c r="A318" s="7" t="s">
        <v>2840</v>
      </c>
      <c r="B318" s="7" t="s">
        <v>2174</v>
      </c>
      <c r="C318" s="7" t="str">
        <f>_xlfn.TEXTAFTER(Table3[[#This Row],[category]],"|",-1)</f>
        <v>Condenser</v>
      </c>
      <c r="D318" s="7">
        <v>478</v>
      </c>
      <c r="E318" s="7">
        <v>699</v>
      </c>
      <c r="F318" s="21">
        <f>Table3[[#This Row],[actual_price]]-Table3[[#This Row],[discounted_price]]</f>
        <v>221</v>
      </c>
      <c r="G318" s="18">
        <v>0.32</v>
      </c>
      <c r="H318" s="7">
        <v>3.8</v>
      </c>
      <c r="I318" s="8">
        <v>20218</v>
      </c>
      <c r="J318" s="8">
        <f>Table3[[#This Row],[actual_price]]*Table3[[#This Row],[rating_count]]</f>
        <v>14132382</v>
      </c>
    </row>
    <row r="319" spans="1:10" x14ac:dyDescent="0.3">
      <c r="A319" s="7" t="s">
        <v>5454</v>
      </c>
      <c r="B319" s="7" t="s">
        <v>4113</v>
      </c>
      <c r="C319" s="7" t="str">
        <f>_xlfn.TEXTAFTER(Table3[[#This Row],[category]],"|",-1)</f>
        <v>Rice&amp;PastaCookers</v>
      </c>
      <c r="D319" s="21">
        <v>2280</v>
      </c>
      <c r="E319" s="21">
        <v>3045</v>
      </c>
      <c r="F319" s="21">
        <f>Table3[[#This Row],[actual_price]]-Table3[[#This Row],[discounted_price]]</f>
        <v>765</v>
      </c>
      <c r="G319" s="23">
        <v>0.25</v>
      </c>
      <c r="H319" s="7">
        <v>4.0999999999999996</v>
      </c>
      <c r="I319" s="8">
        <v>4118</v>
      </c>
      <c r="J319" s="21">
        <f>Table3[[#This Row],[actual_price]]*Table3[[#This Row],[rating_count]]</f>
        <v>12539310</v>
      </c>
    </row>
    <row r="320" spans="1:10" x14ac:dyDescent="0.3">
      <c r="A320" s="7" t="s">
        <v>4689</v>
      </c>
      <c r="B320" s="7" t="s">
        <v>4691</v>
      </c>
      <c r="C320" s="7" t="str">
        <f>_xlfn.TEXTAFTER(Table3[[#This Row],[category]],"|",-1)</f>
        <v>Humidifiers</v>
      </c>
      <c r="D320" s="21">
        <v>2249</v>
      </c>
      <c r="E320" s="21">
        <v>3550</v>
      </c>
      <c r="F320" s="21">
        <f>Table3[[#This Row],[actual_price]]-Table3[[#This Row],[discounted_price]]</f>
        <v>1301</v>
      </c>
      <c r="G320" s="23">
        <v>0.37</v>
      </c>
      <c r="H320" s="7">
        <v>4</v>
      </c>
      <c r="I320" s="8">
        <v>3973</v>
      </c>
      <c r="J320" s="21">
        <f>Table3[[#This Row],[actual_price]]*Table3[[#This Row],[rating_count]]</f>
        <v>14104150</v>
      </c>
    </row>
    <row r="321" spans="1:10" x14ac:dyDescent="0.3">
      <c r="A321" s="7" t="s">
        <v>1443</v>
      </c>
      <c r="B321" s="7" t="s">
        <v>1329</v>
      </c>
      <c r="C321" s="7" t="str">
        <f>_xlfn.TEXTAFTER(Table3[[#This Row],[category]],"|",-1)</f>
        <v>SmartWatches</v>
      </c>
      <c r="D321" s="21">
        <v>2199</v>
      </c>
      <c r="E321" s="21">
        <v>9999</v>
      </c>
      <c r="F321" s="21">
        <f>Table3[[#This Row],[actual_price]]-Table3[[#This Row],[discounted_price]]</f>
        <v>7800</v>
      </c>
      <c r="G321" s="23">
        <v>0.78</v>
      </c>
      <c r="H321" s="7">
        <v>4.2</v>
      </c>
      <c r="I321" s="8">
        <v>29478</v>
      </c>
      <c r="J321" s="21">
        <f>Table3[[#This Row],[actual_price]]*Table3[[#This Row],[rating_count]]</f>
        <v>294750522</v>
      </c>
    </row>
    <row r="322" spans="1:10" x14ac:dyDescent="0.3">
      <c r="A322" s="7" t="s">
        <v>1774</v>
      </c>
      <c r="B322" s="7" t="s">
        <v>1329</v>
      </c>
      <c r="C322" s="7" t="str">
        <f>_xlfn.TEXTAFTER(Table3[[#This Row],[category]],"|",-1)</f>
        <v>SmartWatches</v>
      </c>
      <c r="D322" s="21">
        <v>2199</v>
      </c>
      <c r="E322" s="21">
        <v>9999</v>
      </c>
      <c r="F322" s="21">
        <f>Table3[[#This Row],[actual_price]]-Table3[[#This Row],[discounted_price]]</f>
        <v>7800</v>
      </c>
      <c r="G322" s="23">
        <v>0.78</v>
      </c>
      <c r="H322" s="7">
        <v>4.2</v>
      </c>
      <c r="I322" s="8">
        <v>29472</v>
      </c>
      <c r="J322" s="21">
        <f>Table3[[#This Row],[actual_price]]*Table3[[#This Row],[rating_count]]</f>
        <v>294690528</v>
      </c>
    </row>
    <row r="323" spans="1:10" x14ac:dyDescent="0.3">
      <c r="A323" s="7" t="s">
        <v>1443</v>
      </c>
      <c r="B323" s="7" t="s">
        <v>1329</v>
      </c>
      <c r="C323" s="7" t="str">
        <f>_xlfn.TEXTAFTER(Table3[[#This Row],[category]],"|",-1)</f>
        <v>SmartWatches</v>
      </c>
      <c r="D323" s="21">
        <v>2199</v>
      </c>
      <c r="E323" s="21">
        <v>9999</v>
      </c>
      <c r="F323" s="21">
        <f>Table3[[#This Row],[actual_price]]-Table3[[#This Row],[discounted_price]]</f>
        <v>7800</v>
      </c>
      <c r="G323" s="23">
        <v>0.78</v>
      </c>
      <c r="H323" s="7">
        <v>4.2</v>
      </c>
      <c r="I323" s="8">
        <v>29471</v>
      </c>
      <c r="J323" s="21">
        <f>Table3[[#This Row],[actual_price]]*Table3[[#This Row],[rating_count]]</f>
        <v>294680529</v>
      </c>
    </row>
    <row r="324" spans="1:10" x14ac:dyDescent="0.3">
      <c r="A324" s="7" t="s">
        <v>4281</v>
      </c>
      <c r="B324" s="7" t="s">
        <v>3946</v>
      </c>
      <c r="C324" s="7" t="str">
        <f>_xlfn.TEXTAFTER(Table3[[#This Row],[category]],"|",-1)</f>
        <v>CeilingFans</v>
      </c>
      <c r="D324" s="21">
        <v>2199</v>
      </c>
      <c r="E324" s="21">
        <v>3190</v>
      </c>
      <c r="F324" s="21">
        <f>Table3[[#This Row],[actual_price]]-Table3[[#This Row],[discounted_price]]</f>
        <v>991</v>
      </c>
      <c r="G324" s="23">
        <v>0.31</v>
      </c>
      <c r="H324" s="7">
        <v>4.3</v>
      </c>
      <c r="I324" s="8">
        <v>9650</v>
      </c>
      <c r="J324" s="21">
        <f>Table3[[#This Row],[actual_price]]*Table3[[#This Row],[rating_count]]</f>
        <v>30783500</v>
      </c>
    </row>
    <row r="325" spans="1:10" x14ac:dyDescent="0.3">
      <c r="A325" s="7" t="s">
        <v>5377</v>
      </c>
      <c r="B325" s="7" t="s">
        <v>3946</v>
      </c>
      <c r="C325" s="7" t="str">
        <f>_xlfn.TEXTAFTER(Table3[[#This Row],[category]],"|",-1)</f>
        <v>CeilingFans</v>
      </c>
      <c r="D325" s="21">
        <v>2199</v>
      </c>
      <c r="E325" s="21">
        <v>3045</v>
      </c>
      <c r="F325" s="21">
        <f>Table3[[#This Row],[actual_price]]-Table3[[#This Row],[discounted_price]]</f>
        <v>846</v>
      </c>
      <c r="G325" s="23">
        <v>0.28000000000000003</v>
      </c>
      <c r="H325" s="7">
        <v>4.2</v>
      </c>
      <c r="I325" s="8">
        <v>2686</v>
      </c>
      <c r="J325" s="21">
        <f>Table3[[#This Row],[actual_price]]*Table3[[#This Row],[rating_count]]</f>
        <v>8178870</v>
      </c>
    </row>
    <row r="326" spans="1:10" x14ac:dyDescent="0.3">
      <c r="A326" s="7" t="s">
        <v>1911</v>
      </c>
      <c r="B326" s="7" t="s">
        <v>1342</v>
      </c>
      <c r="C326" s="7" t="str">
        <f>_xlfn.TEXTAFTER(Table3[[#This Row],[category]],"|",-1)</f>
        <v>PowerBanks</v>
      </c>
      <c r="D326" s="21">
        <v>2179</v>
      </c>
      <c r="E326" s="21">
        <v>3999</v>
      </c>
      <c r="F326" s="21">
        <f>Table3[[#This Row],[actual_price]]-Table3[[#This Row],[discounted_price]]</f>
        <v>1820</v>
      </c>
      <c r="G326" s="23">
        <v>0.46</v>
      </c>
      <c r="H326" s="7">
        <v>4</v>
      </c>
      <c r="I326" s="8">
        <v>8380</v>
      </c>
      <c r="J326" s="21">
        <f>Table3[[#This Row],[actual_price]]*Table3[[#This Row],[rating_count]]</f>
        <v>33511620</v>
      </c>
    </row>
    <row r="327" spans="1:10" x14ac:dyDescent="0.3">
      <c r="A327" s="7" t="s">
        <v>3953</v>
      </c>
      <c r="B327" s="7" t="s">
        <v>3634</v>
      </c>
      <c r="C327" s="7" t="str">
        <f>_xlfn.TEXTAFTER(Table3[[#This Row],[category]],"|",-1)</f>
        <v>ElectricHeaters</v>
      </c>
      <c r="D327" s="21">
        <v>2169</v>
      </c>
      <c r="E327" s="21">
        <v>3279</v>
      </c>
      <c r="F327" s="21">
        <f>Table3[[#This Row],[actual_price]]-Table3[[#This Row],[discounted_price]]</f>
        <v>1110</v>
      </c>
      <c r="G327" s="23">
        <v>0.34</v>
      </c>
      <c r="H327" s="7">
        <v>4.0999999999999996</v>
      </c>
      <c r="I327" s="8">
        <v>1716</v>
      </c>
      <c r="J327" s="21">
        <f>Table3[[#This Row],[actual_price]]*Table3[[#This Row],[rating_count]]</f>
        <v>5626764</v>
      </c>
    </row>
    <row r="328" spans="1:10" x14ac:dyDescent="0.3">
      <c r="A328" s="7" t="s">
        <v>3766</v>
      </c>
      <c r="B328" s="7" t="s">
        <v>3675</v>
      </c>
      <c r="C328" s="7" t="str">
        <f>_xlfn.TEXTAFTER(Table3[[#This Row],[category]],"|",-1)</f>
        <v>InductionCooktop</v>
      </c>
      <c r="D328" s="21">
        <v>2148</v>
      </c>
      <c r="E328" s="21">
        <v>3645</v>
      </c>
      <c r="F328" s="21">
        <f>Table3[[#This Row],[actual_price]]-Table3[[#This Row],[discounted_price]]</f>
        <v>1497</v>
      </c>
      <c r="G328" s="23">
        <v>0.41</v>
      </c>
      <c r="H328" s="7">
        <v>4.0999999999999996</v>
      </c>
      <c r="I328" s="8">
        <v>31388</v>
      </c>
      <c r="J328" s="21">
        <f>Table3[[#This Row],[actual_price]]*Table3[[#This Row],[rating_count]]</f>
        <v>114409260</v>
      </c>
    </row>
    <row r="329" spans="1:10" x14ac:dyDescent="0.3">
      <c r="A329" s="7" t="s">
        <v>1705</v>
      </c>
      <c r="B329" s="7" t="s">
        <v>1707</v>
      </c>
      <c r="C329" s="7" t="str">
        <f>_xlfn.TEXTAFTER(Table3[[#This Row],[category]],"|",-1)</f>
        <v>StylusPens</v>
      </c>
      <c r="D329" s="21">
        <v>2099</v>
      </c>
      <c r="E329" s="21">
        <v>5999</v>
      </c>
      <c r="F329" s="21">
        <f>Table3[[#This Row],[actual_price]]-Table3[[#This Row],[discounted_price]]</f>
        <v>3900</v>
      </c>
      <c r="G329" s="23">
        <v>0.65</v>
      </c>
      <c r="H329" s="7">
        <v>4.3</v>
      </c>
      <c r="I329" s="8">
        <v>17129</v>
      </c>
      <c r="J329" s="21">
        <f>Table3[[#This Row],[actual_price]]*Table3[[#This Row],[rating_count]]</f>
        <v>102756871</v>
      </c>
    </row>
    <row r="330" spans="1:10" x14ac:dyDescent="0.3">
      <c r="A330" s="7" t="s">
        <v>1705</v>
      </c>
      <c r="B330" s="7" t="s">
        <v>1707</v>
      </c>
      <c r="C330" s="7" t="str">
        <f>_xlfn.TEXTAFTER(Table3[[#This Row],[category]],"|",-1)</f>
        <v>StylusPens</v>
      </c>
      <c r="D330" s="21">
        <v>2099</v>
      </c>
      <c r="E330" s="21">
        <v>5999</v>
      </c>
      <c r="F330" s="21">
        <f>Table3[[#This Row],[actual_price]]-Table3[[#This Row],[discounted_price]]</f>
        <v>3900</v>
      </c>
      <c r="G330" s="23">
        <v>0.65</v>
      </c>
      <c r="H330" s="7">
        <v>4.3</v>
      </c>
      <c r="I330" s="8">
        <v>17129</v>
      </c>
      <c r="J330" s="21">
        <f>Table3[[#This Row],[actual_price]]*Table3[[#This Row],[rating_count]]</f>
        <v>102756871</v>
      </c>
    </row>
    <row r="331" spans="1:10" x14ac:dyDescent="0.3">
      <c r="A331" s="7" t="s">
        <v>4012</v>
      </c>
      <c r="B331" s="7" t="s">
        <v>4014</v>
      </c>
      <c r="C331" s="7" t="str">
        <f>_xlfn.TEXTAFTER(Table3[[#This Row],[category]],"|",-1)</f>
        <v>Pop-upToasters</v>
      </c>
      <c r="D331" s="21">
        <v>2095</v>
      </c>
      <c r="E331" s="21">
        <v>2095</v>
      </c>
      <c r="F331" s="21">
        <f>Table3[[#This Row],[actual_price]]-Table3[[#This Row],[discounted_price]]</f>
        <v>0</v>
      </c>
      <c r="G331" s="23">
        <v>0</v>
      </c>
      <c r="H331" s="7">
        <v>4.5</v>
      </c>
      <c r="I331" s="8">
        <v>7949</v>
      </c>
      <c r="J331" s="21">
        <f>Table3[[#This Row],[actual_price]]*Table3[[#This Row],[rating_count]]</f>
        <v>16653155</v>
      </c>
    </row>
    <row r="332" spans="1:10" x14ac:dyDescent="0.3">
      <c r="A332" s="7" t="s">
        <v>4731</v>
      </c>
      <c r="B332" s="7" t="s">
        <v>3850</v>
      </c>
      <c r="C332" s="7" t="str">
        <f>_xlfn.TEXTAFTER(Table3[[#This Row],[category]],"|",-1)</f>
        <v>SandwichMakers</v>
      </c>
      <c r="D332" s="21">
        <v>2092</v>
      </c>
      <c r="E332" s="21">
        <v>4600</v>
      </c>
      <c r="F332" s="21">
        <f>Table3[[#This Row],[actual_price]]-Table3[[#This Row],[discounted_price]]</f>
        <v>2508</v>
      </c>
      <c r="G332" s="23">
        <v>0.55000000000000004</v>
      </c>
      <c r="H332" s="7">
        <v>4.3</v>
      </c>
      <c r="I332" s="7">
        <v>562</v>
      </c>
      <c r="J332" s="21">
        <f>Table3[[#This Row],[actual_price]]*Table3[[#This Row],[rating_count]]</f>
        <v>2585200</v>
      </c>
    </row>
    <row r="333" spans="1:10" x14ac:dyDescent="0.3">
      <c r="A333" s="7" t="s">
        <v>4200</v>
      </c>
      <c r="B333" s="7" t="s">
        <v>3675</v>
      </c>
      <c r="C333" s="7" t="str">
        <f>_xlfn.TEXTAFTER(Table3[[#This Row],[category]],"|",-1)</f>
        <v>InductionCooktop</v>
      </c>
      <c r="D333" s="21">
        <v>2089</v>
      </c>
      <c r="E333" s="21">
        <v>4000</v>
      </c>
      <c r="F333" s="21">
        <f>Table3[[#This Row],[actual_price]]-Table3[[#This Row],[discounted_price]]</f>
        <v>1911</v>
      </c>
      <c r="G333" s="23">
        <v>0.48</v>
      </c>
      <c r="H333" s="7">
        <v>4.2</v>
      </c>
      <c r="I333" s="8">
        <v>11199</v>
      </c>
      <c r="J333" s="21">
        <f>Table3[[#This Row],[actual_price]]*Table3[[#This Row],[rating_count]]</f>
        <v>44796000</v>
      </c>
    </row>
    <row r="334" spans="1:10" x14ac:dyDescent="0.3">
      <c r="A334" s="7" t="s">
        <v>4164</v>
      </c>
      <c r="B334" s="7" t="s">
        <v>3707</v>
      </c>
      <c r="C334" s="7" t="str">
        <f>_xlfn.TEXTAFTER(Table3[[#This Row],[category]],"|",-1)</f>
        <v>InstantWaterHeaters</v>
      </c>
      <c r="D334" s="21">
        <v>2088</v>
      </c>
      <c r="E334" s="21">
        <v>5550</v>
      </c>
      <c r="F334" s="21">
        <f>Table3[[#This Row],[actual_price]]-Table3[[#This Row],[discounted_price]]</f>
        <v>3462</v>
      </c>
      <c r="G334" s="23">
        <v>0.62</v>
      </c>
      <c r="H334" s="7">
        <v>4</v>
      </c>
      <c r="I334" s="8">
        <v>5292</v>
      </c>
      <c r="J334" s="21">
        <f>Table3[[#This Row],[actual_price]]*Table3[[#This Row],[rating_count]]</f>
        <v>29370600</v>
      </c>
    </row>
    <row r="335" spans="1:10" x14ac:dyDescent="0.3">
      <c r="A335" s="7" t="s">
        <v>4610</v>
      </c>
      <c r="B335" s="7" t="s">
        <v>3850</v>
      </c>
      <c r="C335" s="7" t="str">
        <f>_xlfn.TEXTAFTER(Table3[[#This Row],[category]],"|",-1)</f>
        <v>SandwichMakers</v>
      </c>
      <c r="D335" s="21">
        <v>2079</v>
      </c>
      <c r="E335" s="21">
        <v>3099</v>
      </c>
      <c r="F335" s="21">
        <f>Table3[[#This Row],[actual_price]]-Table3[[#This Row],[discounted_price]]</f>
        <v>1020</v>
      </c>
      <c r="G335" s="23">
        <v>0.33</v>
      </c>
      <c r="H335" s="7">
        <v>4.0999999999999996</v>
      </c>
      <c r="I335" s="7">
        <v>282</v>
      </c>
      <c r="J335" s="21">
        <f>Table3[[#This Row],[actual_price]]*Table3[[#This Row],[rating_count]]</f>
        <v>873918</v>
      </c>
    </row>
    <row r="336" spans="1:10" x14ac:dyDescent="0.3">
      <c r="A336" s="7" t="s">
        <v>1340</v>
      </c>
      <c r="B336" s="7" t="s">
        <v>1342</v>
      </c>
      <c r="C336" s="7" t="str">
        <f>_xlfn.TEXTAFTER(Table3[[#This Row],[category]],"|",-1)</f>
        <v>PowerBanks</v>
      </c>
      <c r="D336" s="21">
        <v>2049</v>
      </c>
      <c r="E336" s="21">
        <v>2199</v>
      </c>
      <c r="F336" s="21">
        <f>Table3[[#This Row],[actual_price]]-Table3[[#This Row],[discounted_price]]</f>
        <v>150</v>
      </c>
      <c r="G336" s="23">
        <v>7.0000000000000007E-2</v>
      </c>
      <c r="H336" s="7">
        <v>4.3</v>
      </c>
      <c r="I336" s="8">
        <v>178912</v>
      </c>
      <c r="J336" s="21">
        <f>Table3[[#This Row],[actual_price]]*Table3[[#This Row],[rating_count]]</f>
        <v>393427488</v>
      </c>
    </row>
    <row r="337" spans="1:10" x14ac:dyDescent="0.3">
      <c r="A337" s="7" t="s">
        <v>3194</v>
      </c>
      <c r="B337" s="7" t="s">
        <v>1707</v>
      </c>
      <c r="C337" s="7" t="str">
        <f>_xlfn.TEXTAFTER(Table3[[#This Row],[category]],"|",-1)</f>
        <v>StylusPens</v>
      </c>
      <c r="D337" s="21">
        <v>2025</v>
      </c>
      <c r="E337" s="21">
        <v>5999</v>
      </c>
      <c r="F337" s="21">
        <f>Table3[[#This Row],[actual_price]]-Table3[[#This Row],[discounted_price]]</f>
        <v>3974</v>
      </c>
      <c r="G337" s="23">
        <v>0.66</v>
      </c>
      <c r="H337" s="7">
        <v>4.2</v>
      </c>
      <c r="I337" s="8">
        <v>6233</v>
      </c>
      <c r="J337" s="21">
        <f>Table3[[#This Row],[actual_price]]*Table3[[#This Row],[rating_count]]</f>
        <v>37391767</v>
      </c>
    </row>
    <row r="338" spans="1:10" x14ac:dyDescent="0.3">
      <c r="A338" s="7" t="s">
        <v>2562</v>
      </c>
      <c r="B338" s="7" t="s">
        <v>2375</v>
      </c>
      <c r="C338" s="7" t="str">
        <f>_xlfn.TEXTAFTER(Table3[[#This Row],[category]],"|",-1)</f>
        <v>BluetoothSpeakers</v>
      </c>
      <c r="D338" s="21">
        <v>1999</v>
      </c>
      <c r="E338" s="21">
        <v>2999</v>
      </c>
      <c r="F338" s="21">
        <f>Table3[[#This Row],[actual_price]]-Table3[[#This Row],[discounted_price]]</f>
        <v>1000</v>
      </c>
      <c r="G338" s="23">
        <v>0.33</v>
      </c>
      <c r="H338" s="7">
        <v>4.3</v>
      </c>
      <c r="I338" s="8">
        <v>63899</v>
      </c>
      <c r="J338" s="21">
        <f>Table3[[#This Row],[actual_price]]*Table3[[#This Row],[rating_count]]</f>
        <v>191633101</v>
      </c>
    </row>
    <row r="339" spans="1:10" x14ac:dyDescent="0.3">
      <c r="A339" s="7" t="s">
        <v>3741</v>
      </c>
      <c r="B339" s="7" t="s">
        <v>3702</v>
      </c>
      <c r="C339" s="7" t="str">
        <f>_xlfn.TEXTAFTER(Table3[[#This Row],[category]],"|",-1)</f>
        <v>MixerGrinders</v>
      </c>
      <c r="D339" s="21">
        <v>1999</v>
      </c>
      <c r="E339" s="21">
        <v>3210</v>
      </c>
      <c r="F339" s="21">
        <f>Table3[[#This Row],[actual_price]]-Table3[[#This Row],[discounted_price]]</f>
        <v>1211</v>
      </c>
      <c r="G339" s="23">
        <v>0.38</v>
      </c>
      <c r="H339" s="7">
        <v>4.2</v>
      </c>
      <c r="I339" s="8">
        <v>41349</v>
      </c>
      <c r="J339" s="21">
        <f>Table3[[#This Row],[actual_price]]*Table3[[#This Row],[rating_count]]</f>
        <v>132730290</v>
      </c>
    </row>
    <row r="340" spans="1:10" x14ac:dyDescent="0.3">
      <c r="A340" s="7" t="s">
        <v>2945</v>
      </c>
      <c r="B340" s="7" t="s">
        <v>1329</v>
      </c>
      <c r="C340" s="7" t="str">
        <f>_xlfn.TEXTAFTER(Table3[[#This Row],[category]],"|",-1)</f>
        <v>SmartWatches</v>
      </c>
      <c r="D340" s="21">
        <v>1999</v>
      </c>
      <c r="E340" s="21">
        <v>7999</v>
      </c>
      <c r="F340" s="21">
        <f>Table3[[#This Row],[actual_price]]-Table3[[#This Row],[discounted_price]]</f>
        <v>6000</v>
      </c>
      <c r="G340" s="23">
        <v>0.75</v>
      </c>
      <c r="H340" s="7">
        <v>4.2</v>
      </c>
      <c r="I340" s="8">
        <v>31305</v>
      </c>
      <c r="J340" s="21">
        <f>Table3[[#This Row],[actual_price]]*Table3[[#This Row],[rating_count]]</f>
        <v>250408695</v>
      </c>
    </row>
    <row r="341" spans="1:10" x14ac:dyDescent="0.3">
      <c r="A341" s="7" t="s">
        <v>1513</v>
      </c>
      <c r="B341" s="7" t="s">
        <v>1329</v>
      </c>
      <c r="C341" s="7" t="str">
        <f>_xlfn.TEXTAFTER(Table3[[#This Row],[category]],"|",-1)</f>
        <v>SmartWatches</v>
      </c>
      <c r="D341" s="21">
        <v>1999</v>
      </c>
      <c r="E341" s="21">
        <v>3990</v>
      </c>
      <c r="F341" s="21">
        <f>Table3[[#This Row],[actual_price]]-Table3[[#This Row],[discounted_price]]</f>
        <v>1991</v>
      </c>
      <c r="G341" s="23">
        <v>0.5</v>
      </c>
      <c r="H341" s="7">
        <v>4</v>
      </c>
      <c r="I341" s="8">
        <v>30254</v>
      </c>
      <c r="J341" s="21">
        <f>Table3[[#This Row],[actual_price]]*Table3[[#This Row],[rating_count]]</f>
        <v>120713460</v>
      </c>
    </row>
    <row r="342" spans="1:10" x14ac:dyDescent="0.3">
      <c r="A342" s="7" t="s">
        <v>2048</v>
      </c>
      <c r="B342" s="7" t="s">
        <v>1329</v>
      </c>
      <c r="C342" s="7" t="str">
        <f>_xlfn.TEXTAFTER(Table3[[#This Row],[category]],"|",-1)</f>
        <v>SmartWatches</v>
      </c>
      <c r="D342" s="21">
        <v>1999</v>
      </c>
      <c r="E342" s="21">
        <v>3999</v>
      </c>
      <c r="F342" s="21">
        <f>Table3[[#This Row],[actual_price]]-Table3[[#This Row],[discounted_price]]</f>
        <v>2000</v>
      </c>
      <c r="G342" s="23">
        <v>0.5</v>
      </c>
      <c r="H342" s="7">
        <v>4</v>
      </c>
      <c r="I342" s="8">
        <v>30254</v>
      </c>
      <c r="J342" s="21">
        <f>Table3[[#This Row],[actual_price]]*Table3[[#This Row],[rating_count]]</f>
        <v>120985746</v>
      </c>
    </row>
    <row r="343" spans="1:10" x14ac:dyDescent="0.3">
      <c r="A343" s="7" t="s">
        <v>1843</v>
      </c>
      <c r="B343" s="7" t="s">
        <v>1329</v>
      </c>
      <c r="C343" s="7" t="str">
        <f>_xlfn.TEXTAFTER(Table3[[#This Row],[category]],"|",-1)</f>
        <v>SmartWatches</v>
      </c>
      <c r="D343" s="21">
        <v>1999</v>
      </c>
      <c r="E343" s="21">
        <v>9999</v>
      </c>
      <c r="F343" s="21">
        <f>Table3[[#This Row],[actual_price]]-Table3[[#This Row],[discounted_price]]</f>
        <v>8000</v>
      </c>
      <c r="G343" s="23">
        <v>0.8</v>
      </c>
      <c r="H343" s="7">
        <v>4.3</v>
      </c>
      <c r="I343" s="8">
        <v>27704</v>
      </c>
      <c r="J343" s="21">
        <f>Table3[[#This Row],[actual_price]]*Table3[[#This Row],[rating_count]]</f>
        <v>277012296</v>
      </c>
    </row>
    <row r="344" spans="1:10" x14ac:dyDescent="0.3">
      <c r="A344" s="7" t="s">
        <v>1496</v>
      </c>
      <c r="B344" s="7" t="s">
        <v>1329</v>
      </c>
      <c r="C344" s="7" t="str">
        <f>_xlfn.TEXTAFTER(Table3[[#This Row],[category]],"|",-1)</f>
        <v>SmartWatches</v>
      </c>
      <c r="D344" s="21">
        <v>1999</v>
      </c>
      <c r="E344" s="21">
        <v>9999</v>
      </c>
      <c r="F344" s="21">
        <f>Table3[[#This Row],[actual_price]]-Table3[[#This Row],[discounted_price]]</f>
        <v>8000</v>
      </c>
      <c r="G344" s="23">
        <v>0.8</v>
      </c>
      <c r="H344" s="7">
        <v>4.3</v>
      </c>
      <c r="I344" s="8">
        <v>27696</v>
      </c>
      <c r="J344" s="21">
        <f>Table3[[#This Row],[actual_price]]*Table3[[#This Row],[rating_count]]</f>
        <v>276932304</v>
      </c>
    </row>
    <row r="345" spans="1:10" x14ac:dyDescent="0.3">
      <c r="A345" s="7" t="s">
        <v>1365</v>
      </c>
      <c r="B345" s="7" t="s">
        <v>1329</v>
      </c>
      <c r="C345" s="7" t="str">
        <f>_xlfn.TEXTAFTER(Table3[[#This Row],[category]],"|",-1)</f>
        <v>SmartWatches</v>
      </c>
      <c r="D345" s="21">
        <v>1999</v>
      </c>
      <c r="E345" s="21">
        <v>4999</v>
      </c>
      <c r="F345" s="21">
        <f>Table3[[#This Row],[actual_price]]-Table3[[#This Row],[discounted_price]]</f>
        <v>3000</v>
      </c>
      <c r="G345" s="23">
        <v>0.6</v>
      </c>
      <c r="H345" s="7">
        <v>4.0999999999999996</v>
      </c>
      <c r="I345" s="8">
        <v>10689</v>
      </c>
      <c r="J345" s="21">
        <f>Table3[[#This Row],[actual_price]]*Table3[[#This Row],[rating_count]]</f>
        <v>53434311</v>
      </c>
    </row>
    <row r="346" spans="1:10" x14ac:dyDescent="0.3">
      <c r="A346" s="7" t="s">
        <v>5331</v>
      </c>
      <c r="B346" s="7" t="s">
        <v>4069</v>
      </c>
      <c r="C346" s="7" t="str">
        <f>_xlfn.TEXTAFTER(Table3[[#This Row],[category]],"|",-1)</f>
        <v>ExhaustFans</v>
      </c>
      <c r="D346" s="21">
        <v>1999</v>
      </c>
      <c r="E346" s="21">
        <v>2360</v>
      </c>
      <c r="F346" s="21">
        <f>Table3[[#This Row],[actual_price]]-Table3[[#This Row],[discounted_price]]</f>
        <v>361</v>
      </c>
      <c r="G346" s="23">
        <v>0.15</v>
      </c>
      <c r="H346" s="7">
        <v>4.2</v>
      </c>
      <c r="I346" s="8">
        <v>7801</v>
      </c>
      <c r="J346" s="21">
        <f>Table3[[#This Row],[actual_price]]*Table3[[#This Row],[rating_count]]</f>
        <v>18410360</v>
      </c>
    </row>
    <row r="347" spans="1:10" x14ac:dyDescent="0.3">
      <c r="A347" s="7" t="s">
        <v>4393</v>
      </c>
      <c r="B347" s="7" t="s">
        <v>3946</v>
      </c>
      <c r="C347" s="7" t="str">
        <f>_xlfn.TEXTAFTER(Table3[[#This Row],[category]],"|",-1)</f>
        <v>CeilingFans</v>
      </c>
      <c r="D347" s="21">
        <v>1999</v>
      </c>
      <c r="E347" s="21">
        <v>4775</v>
      </c>
      <c r="F347" s="21">
        <f>Table3[[#This Row],[actual_price]]-Table3[[#This Row],[discounted_price]]</f>
        <v>2776</v>
      </c>
      <c r="G347" s="23">
        <v>0.57999999999999996</v>
      </c>
      <c r="H347" s="7">
        <v>4.2</v>
      </c>
      <c r="I347" s="8">
        <v>1353</v>
      </c>
      <c r="J347" s="21">
        <f>Table3[[#This Row],[actual_price]]*Table3[[#This Row],[rating_count]]</f>
        <v>6460575</v>
      </c>
    </row>
    <row r="348" spans="1:10" x14ac:dyDescent="0.3">
      <c r="A348" s="7" t="s">
        <v>4116</v>
      </c>
      <c r="B348" s="7" t="s">
        <v>3692</v>
      </c>
      <c r="C348" s="7" t="str">
        <f>_xlfn.TEXTAFTER(Table3[[#This Row],[category]],"|",-1)</f>
        <v>HandBlenders</v>
      </c>
      <c r="D348" s="21">
        <v>1999</v>
      </c>
      <c r="E348" s="21">
        <v>2499</v>
      </c>
      <c r="F348" s="21">
        <f>Table3[[#This Row],[actual_price]]-Table3[[#This Row],[discounted_price]]</f>
        <v>500</v>
      </c>
      <c r="G348" s="23">
        <v>0.2</v>
      </c>
      <c r="H348" s="7">
        <v>4.0999999999999996</v>
      </c>
      <c r="I348" s="8">
        <v>1034</v>
      </c>
      <c r="J348" s="21">
        <f>Table3[[#This Row],[actual_price]]*Table3[[#This Row],[rating_count]]</f>
        <v>2583966</v>
      </c>
    </row>
    <row r="349" spans="1:10" hidden="1" x14ac:dyDescent="0.3">
      <c r="A349" s="7" t="s">
        <v>4427</v>
      </c>
      <c r="B349" s="7" t="s">
        <v>4278</v>
      </c>
      <c r="C349" s="7" t="str">
        <f>_xlfn.TEXTAFTER(Table3[[#This Row],[category]],"|",-1)</f>
        <v>WaterFilters&amp;Purifiers</v>
      </c>
      <c r="D349" s="8">
        <v>8199</v>
      </c>
      <c r="E349" s="8">
        <v>16000</v>
      </c>
      <c r="F349" s="8">
        <f>Table3[[#This Row],[actual_price]]-Table3[[#This Row],[discounted_price]]</f>
        <v>7801</v>
      </c>
      <c r="G349" s="18">
        <v>0.49</v>
      </c>
      <c r="H349" s="7">
        <v>3.9</v>
      </c>
      <c r="I349" s="8">
        <v>18497</v>
      </c>
      <c r="J349" s="8">
        <f>Table3[[#This Row],[actual_price]]*Table3[[#This Row],[rating_count]]</f>
        <v>295952000</v>
      </c>
    </row>
    <row r="350" spans="1:10" x14ac:dyDescent="0.3">
      <c r="A350" s="7" t="s">
        <v>4517</v>
      </c>
      <c r="B350" s="7" t="s">
        <v>3675</v>
      </c>
      <c r="C350" s="7" t="str">
        <f>_xlfn.TEXTAFTER(Table3[[#This Row],[category]],"|",-1)</f>
        <v>InductionCooktop</v>
      </c>
      <c r="D350" s="21">
        <v>1999</v>
      </c>
      <c r="E350" s="21">
        <v>3300</v>
      </c>
      <c r="F350" s="21">
        <f>Table3[[#This Row],[actual_price]]-Table3[[#This Row],[discounted_price]]</f>
        <v>1301</v>
      </c>
      <c r="G350" s="23">
        <v>0.39</v>
      </c>
      <c r="H350" s="7">
        <v>4.2</v>
      </c>
      <c r="I350" s="7">
        <v>780</v>
      </c>
      <c r="J350" s="21">
        <f>Table3[[#This Row],[actual_price]]*Table3[[#This Row],[rating_count]]</f>
        <v>2574000</v>
      </c>
    </row>
    <row r="351" spans="1:10" x14ac:dyDescent="0.3">
      <c r="A351" s="7" t="s">
        <v>5277</v>
      </c>
      <c r="B351" s="7" t="s">
        <v>5279</v>
      </c>
      <c r="C351" s="7" t="str">
        <f>_xlfn.TEXTAFTER(Table3[[#This Row],[category]],"|",-1)</f>
        <v>RotiMakers</v>
      </c>
      <c r="D351" s="21">
        <v>1999</v>
      </c>
      <c r="E351" s="21">
        <v>2999</v>
      </c>
      <c r="F351" s="21">
        <f>Table3[[#This Row],[actual_price]]-Table3[[#This Row],[discounted_price]]</f>
        <v>1000</v>
      </c>
      <c r="G351" s="23">
        <v>0.33</v>
      </c>
      <c r="H351" s="7">
        <v>4.4000000000000004</v>
      </c>
      <c r="I351" s="7">
        <v>388</v>
      </c>
      <c r="J351" s="21">
        <f>Table3[[#This Row],[actual_price]]*Table3[[#This Row],[rating_count]]</f>
        <v>1163612</v>
      </c>
    </row>
    <row r="352" spans="1:10" hidden="1" x14ac:dyDescent="0.3">
      <c r="A352" s="7" t="s">
        <v>1567</v>
      </c>
      <c r="B352" s="7" t="s">
        <v>1380</v>
      </c>
      <c r="C352" s="7" t="str">
        <f>_xlfn.TEXTAFTER(Table3[[#This Row],[category]],"|",-1)</f>
        <v>In-Ear</v>
      </c>
      <c r="D352" s="7">
        <v>299</v>
      </c>
      <c r="E352" s="8">
        <v>1900</v>
      </c>
      <c r="F352" s="8">
        <f>Table3[[#This Row],[actual_price]]-Table3[[#This Row],[discounted_price]]</f>
        <v>1601</v>
      </c>
      <c r="G352" s="18">
        <v>0.84</v>
      </c>
      <c r="H352" s="7">
        <v>3.6</v>
      </c>
      <c r="I352" s="8">
        <v>18202</v>
      </c>
      <c r="J352" s="8">
        <f>Table3[[#This Row],[actual_price]]*Table3[[#This Row],[rating_count]]</f>
        <v>34583800</v>
      </c>
    </row>
    <row r="353" spans="1:10" x14ac:dyDescent="0.3">
      <c r="A353" s="7" t="s">
        <v>1852</v>
      </c>
      <c r="B353" s="7" t="s">
        <v>1329</v>
      </c>
      <c r="C353" s="7" t="str">
        <f>_xlfn.TEXTAFTER(Table3[[#This Row],[category]],"|",-1)</f>
        <v>SmartWatches</v>
      </c>
      <c r="D353" s="21">
        <v>1999</v>
      </c>
      <c r="E353" s="21">
        <v>8499</v>
      </c>
      <c r="F353" s="21">
        <f>Table3[[#This Row],[actual_price]]-Table3[[#This Row],[discounted_price]]</f>
        <v>6500</v>
      </c>
      <c r="G353" s="23">
        <v>0.76</v>
      </c>
      <c r="H353" s="7">
        <v>4.3</v>
      </c>
      <c r="I353" s="7">
        <v>240</v>
      </c>
      <c r="J353" s="21">
        <f>Table3[[#This Row],[actual_price]]*Table3[[#This Row],[rating_count]]</f>
        <v>2039760</v>
      </c>
    </row>
    <row r="354" spans="1:10" x14ac:dyDescent="0.3">
      <c r="A354" s="7" t="s">
        <v>1332</v>
      </c>
      <c r="B354" s="7" t="s">
        <v>1329</v>
      </c>
      <c r="C354" s="7" t="str">
        <f>_xlfn.TEXTAFTER(Table3[[#This Row],[category]],"|",-1)</f>
        <v>SmartWatches</v>
      </c>
      <c r="D354" s="21">
        <v>1998</v>
      </c>
      <c r="E354" s="21">
        <v>9999</v>
      </c>
      <c r="F354" s="21">
        <f>Table3[[#This Row],[actual_price]]-Table3[[#This Row],[discounted_price]]</f>
        <v>8001</v>
      </c>
      <c r="G354" s="23">
        <v>0.8</v>
      </c>
      <c r="H354" s="7">
        <v>4.3</v>
      </c>
      <c r="I354" s="8">
        <v>27709</v>
      </c>
      <c r="J354" s="21">
        <f>Table3[[#This Row],[actual_price]]*Table3[[#This Row],[rating_count]]</f>
        <v>277062291</v>
      </c>
    </row>
    <row r="355" spans="1:10" hidden="1" x14ac:dyDescent="0.3">
      <c r="A355" s="7" t="s">
        <v>1699</v>
      </c>
      <c r="B355" s="7" t="s">
        <v>1329</v>
      </c>
      <c r="C355" s="7" t="str">
        <f>_xlfn.TEXTAFTER(Table3[[#This Row],[category]],"|",-1)</f>
        <v>SmartWatches</v>
      </c>
      <c r="D355" s="8">
        <v>1999</v>
      </c>
      <c r="E355" s="8">
        <v>7990</v>
      </c>
      <c r="F355" s="8">
        <f>Table3[[#This Row],[actual_price]]-Table3[[#This Row],[discounted_price]]</f>
        <v>5991</v>
      </c>
      <c r="G355" s="18">
        <v>0.75</v>
      </c>
      <c r="H355" s="7">
        <v>3.8</v>
      </c>
      <c r="I355" s="8">
        <v>17833</v>
      </c>
      <c r="J355" s="8">
        <f>Table3[[#This Row],[actual_price]]*Table3[[#This Row],[rating_count]]</f>
        <v>142485670</v>
      </c>
    </row>
    <row r="356" spans="1:10" hidden="1" x14ac:dyDescent="0.3">
      <c r="A356" s="7" t="s">
        <v>1336</v>
      </c>
      <c r="B356" s="7" t="s">
        <v>1329</v>
      </c>
      <c r="C356" s="7" t="str">
        <f>_xlfn.TEXTAFTER(Table3[[#This Row],[category]],"|",-1)</f>
        <v>SmartWatches</v>
      </c>
      <c r="D356" s="8">
        <v>1799</v>
      </c>
      <c r="E356" s="8">
        <v>7990</v>
      </c>
      <c r="F356" s="8">
        <f>Table3[[#This Row],[actual_price]]-Table3[[#This Row],[discounted_price]]</f>
        <v>6191</v>
      </c>
      <c r="G356" s="18">
        <v>0.77</v>
      </c>
      <c r="H356" s="7">
        <v>3.8</v>
      </c>
      <c r="I356" s="8">
        <v>17833</v>
      </c>
      <c r="J356" s="8">
        <f>Table3[[#This Row],[actual_price]]*Table3[[#This Row],[rating_count]]</f>
        <v>142485670</v>
      </c>
    </row>
    <row r="357" spans="1:10" hidden="1" x14ac:dyDescent="0.3">
      <c r="A357" s="7" t="s">
        <v>1336</v>
      </c>
      <c r="B357" s="7" t="s">
        <v>1329</v>
      </c>
      <c r="C357" s="7" t="str">
        <f>_xlfn.TEXTAFTER(Table3[[#This Row],[category]],"|",-1)</f>
        <v>SmartWatches</v>
      </c>
      <c r="D357" s="8">
        <v>1999</v>
      </c>
      <c r="E357" s="8">
        <v>7990</v>
      </c>
      <c r="F357" s="8">
        <f>Table3[[#This Row],[actual_price]]-Table3[[#This Row],[discounted_price]]</f>
        <v>5991</v>
      </c>
      <c r="G357" s="18">
        <v>0.75</v>
      </c>
      <c r="H357" s="7">
        <v>3.8</v>
      </c>
      <c r="I357" s="8">
        <v>17831</v>
      </c>
      <c r="J357" s="8">
        <f>Table3[[#This Row],[actual_price]]*Table3[[#This Row],[rating_count]]</f>
        <v>142469690</v>
      </c>
    </row>
    <row r="358" spans="1:10" hidden="1" x14ac:dyDescent="0.3">
      <c r="A358" s="7" t="s">
        <v>1515</v>
      </c>
      <c r="B358" s="7" t="s">
        <v>1329</v>
      </c>
      <c r="C358" s="7" t="str">
        <f>_xlfn.TEXTAFTER(Table3[[#This Row],[category]],"|",-1)</f>
        <v>SmartWatches</v>
      </c>
      <c r="D358" s="8">
        <v>1999</v>
      </c>
      <c r="E358" s="8">
        <v>7990</v>
      </c>
      <c r="F358" s="8">
        <f>Table3[[#This Row],[actual_price]]-Table3[[#This Row],[discounted_price]]</f>
        <v>5991</v>
      </c>
      <c r="G358" s="18">
        <v>0.75</v>
      </c>
      <c r="H358" s="7">
        <v>3.8</v>
      </c>
      <c r="I358" s="8">
        <v>17831</v>
      </c>
      <c r="J358" s="8">
        <f>Table3[[#This Row],[actual_price]]*Table3[[#This Row],[rating_count]]</f>
        <v>142469690</v>
      </c>
    </row>
    <row r="359" spans="1:10" hidden="1" x14ac:dyDescent="0.3">
      <c r="A359" s="7" t="s">
        <v>1604</v>
      </c>
      <c r="B359" s="7" t="s">
        <v>1329</v>
      </c>
      <c r="C359" s="7" t="str">
        <f>_xlfn.TEXTAFTER(Table3[[#This Row],[category]],"|",-1)</f>
        <v>SmartWatches</v>
      </c>
      <c r="D359" s="8">
        <v>1999</v>
      </c>
      <c r="E359" s="8">
        <v>7990</v>
      </c>
      <c r="F359" s="8">
        <f>Table3[[#This Row],[actual_price]]-Table3[[#This Row],[discounted_price]]</f>
        <v>5991</v>
      </c>
      <c r="G359" s="18">
        <v>0.75</v>
      </c>
      <c r="H359" s="7">
        <v>3.8</v>
      </c>
      <c r="I359" s="8">
        <v>17831</v>
      </c>
      <c r="J359" s="8">
        <f>Table3[[#This Row],[actual_price]]*Table3[[#This Row],[rating_count]]</f>
        <v>142469690</v>
      </c>
    </row>
    <row r="360" spans="1:10" x14ac:dyDescent="0.3">
      <c r="A360" s="7" t="s">
        <v>1332</v>
      </c>
      <c r="B360" s="7" t="s">
        <v>1329</v>
      </c>
      <c r="C360" s="7" t="str">
        <f>_xlfn.TEXTAFTER(Table3[[#This Row],[category]],"|",-1)</f>
        <v>SmartWatches</v>
      </c>
      <c r="D360" s="21">
        <v>1998</v>
      </c>
      <c r="E360" s="21">
        <v>9999</v>
      </c>
      <c r="F360" s="21">
        <f>Table3[[#This Row],[actual_price]]-Table3[[#This Row],[discounted_price]]</f>
        <v>8001</v>
      </c>
      <c r="G360" s="23">
        <v>0.8</v>
      </c>
      <c r="H360" s="7">
        <v>4.3</v>
      </c>
      <c r="I360" s="8">
        <v>27696</v>
      </c>
      <c r="J360" s="21">
        <f>Table3[[#This Row],[actual_price]]*Table3[[#This Row],[rating_count]]</f>
        <v>276932304</v>
      </c>
    </row>
    <row r="361" spans="1:10" hidden="1" x14ac:dyDescent="0.3">
      <c r="A361" s="7" t="s">
        <v>3962</v>
      </c>
      <c r="B361" s="7" t="s">
        <v>3629</v>
      </c>
      <c r="C361" s="7" t="str">
        <f>_xlfn.TEXTAFTER(Table3[[#This Row],[category]],"|",-1)</f>
        <v>ElectricKettles</v>
      </c>
      <c r="D361" s="7">
        <v>899</v>
      </c>
      <c r="E361" s="8">
        <v>1249</v>
      </c>
      <c r="F361" s="8">
        <f>Table3[[#This Row],[actual_price]]-Table3[[#This Row],[discounted_price]]</f>
        <v>350</v>
      </c>
      <c r="G361" s="18">
        <v>0.28000000000000003</v>
      </c>
      <c r="H361" s="7">
        <v>3.9</v>
      </c>
      <c r="I361" s="8">
        <v>17424</v>
      </c>
      <c r="J361" s="8">
        <f>Table3[[#This Row],[actual_price]]*Table3[[#This Row],[rating_count]]</f>
        <v>21762576</v>
      </c>
    </row>
    <row r="362" spans="1:10" x14ac:dyDescent="0.3">
      <c r="A362" s="7" t="s">
        <v>3435</v>
      </c>
      <c r="B362" s="7" t="s">
        <v>2296</v>
      </c>
      <c r="C362" s="7" t="str">
        <f>_xlfn.TEXTAFTER(Table3[[#This Row],[category]],"|",-1)</f>
        <v>GamingMice</v>
      </c>
      <c r="D362" s="21">
        <v>1995</v>
      </c>
      <c r="E362" s="21">
        <v>2895</v>
      </c>
      <c r="F362" s="21">
        <f>Table3[[#This Row],[actual_price]]-Table3[[#This Row],[discounted_price]]</f>
        <v>900</v>
      </c>
      <c r="G362" s="23">
        <v>0.31</v>
      </c>
      <c r="H362" s="7">
        <v>4.5999999999999996</v>
      </c>
      <c r="I362" s="8">
        <v>10760</v>
      </c>
      <c r="J362" s="21">
        <f>Table3[[#This Row],[actual_price]]*Table3[[#This Row],[rating_count]]</f>
        <v>31150200</v>
      </c>
    </row>
    <row r="363" spans="1:10" x14ac:dyDescent="0.3">
      <c r="A363" s="7" t="s">
        <v>2813</v>
      </c>
      <c r="B363" s="7" t="s">
        <v>2816</v>
      </c>
      <c r="C363" s="7" t="str">
        <f>_xlfn.TEXTAFTER(Table3[[#This Row],[category]],"|",-1)</f>
        <v>Webcams</v>
      </c>
      <c r="D363" s="21">
        <v>1990</v>
      </c>
      <c r="E363" s="21">
        <v>2595</v>
      </c>
      <c r="F363" s="21">
        <f>Table3[[#This Row],[actual_price]]-Table3[[#This Row],[discounted_price]]</f>
        <v>605</v>
      </c>
      <c r="G363" s="23">
        <v>0.23</v>
      </c>
      <c r="H363" s="7">
        <v>4.3</v>
      </c>
      <c r="I363" s="8">
        <v>20398</v>
      </c>
      <c r="J363" s="21">
        <f>Table3[[#This Row],[actual_price]]*Table3[[#This Row],[rating_count]]</f>
        <v>52932810</v>
      </c>
    </row>
    <row r="364" spans="1:10" x14ac:dyDescent="0.3">
      <c r="A364" s="7" t="s">
        <v>3451</v>
      </c>
      <c r="B364" s="7" t="s">
        <v>3327</v>
      </c>
      <c r="C364" s="7" t="str">
        <f>_xlfn.TEXTAFTER(Table3[[#This Row],[category]],"|",-1)</f>
        <v>Headsets</v>
      </c>
      <c r="D364" s="21">
        <v>1990</v>
      </c>
      <c r="E364" s="21">
        <v>2999</v>
      </c>
      <c r="F364" s="21">
        <f>Table3[[#This Row],[actual_price]]-Table3[[#This Row],[discounted_price]]</f>
        <v>1009</v>
      </c>
      <c r="G364" s="23">
        <v>0.34</v>
      </c>
      <c r="H364" s="7">
        <v>4.3</v>
      </c>
      <c r="I364" s="8">
        <v>14237</v>
      </c>
      <c r="J364" s="21">
        <f>Table3[[#This Row],[actual_price]]*Table3[[#This Row],[rating_count]]</f>
        <v>42696763</v>
      </c>
    </row>
    <row r="365" spans="1:10" x14ac:dyDescent="0.3">
      <c r="A365" s="7" t="s">
        <v>1087</v>
      </c>
      <c r="B365" s="7" t="s">
        <v>1089</v>
      </c>
      <c r="C365" s="7" t="str">
        <f>_xlfn.TEXTAFTER(Table3[[#This Row],[category]],"|",-1)</f>
        <v>AVReceivers&amp;Amplifiers</v>
      </c>
      <c r="D365" s="21">
        <v>1990</v>
      </c>
      <c r="E365" s="21">
        <v>3100</v>
      </c>
      <c r="F365" s="21">
        <f>Table3[[#This Row],[actual_price]]-Table3[[#This Row],[discounted_price]]</f>
        <v>1110</v>
      </c>
      <c r="G365" s="23">
        <v>0.36</v>
      </c>
      <c r="H365" s="7">
        <v>4</v>
      </c>
      <c r="I365" s="7">
        <v>897</v>
      </c>
      <c r="J365" s="21">
        <f>Table3[[#This Row],[actual_price]]*Table3[[#This Row],[rating_count]]</f>
        <v>2780700</v>
      </c>
    </row>
    <row r="366" spans="1:10" x14ac:dyDescent="0.3">
      <c r="A366" s="7" t="s">
        <v>1841</v>
      </c>
      <c r="B366" s="7" t="s">
        <v>1362</v>
      </c>
      <c r="C366" s="7" t="str">
        <f>_xlfn.TEXTAFTER(Table3[[#This Row],[category]],"|",-1)</f>
        <v>MicroSD</v>
      </c>
      <c r="D366" s="21">
        <v>1989</v>
      </c>
      <c r="E366" s="21">
        <v>3500</v>
      </c>
      <c r="F366" s="21">
        <f>Table3[[#This Row],[actual_price]]-Table3[[#This Row],[discounted_price]]</f>
        <v>1511</v>
      </c>
      <c r="G366" s="23">
        <v>0.43</v>
      </c>
      <c r="H366" s="7">
        <v>4.4000000000000004</v>
      </c>
      <c r="I366" s="8">
        <v>67260</v>
      </c>
      <c r="J366" s="21">
        <f>Table3[[#This Row],[actual_price]]*Table3[[#This Row],[rating_count]]</f>
        <v>235410000</v>
      </c>
    </row>
    <row r="367" spans="1:10" hidden="1" x14ac:dyDescent="0.3">
      <c r="A367" s="7" t="s">
        <v>2513</v>
      </c>
      <c r="B367" s="7" t="s">
        <v>2202</v>
      </c>
      <c r="C367" s="7" t="str">
        <f>_xlfn.TEXTAFTER(Table3[[#This Row],[category]],"|",-1)</f>
        <v>Keyboard&amp;MouseSets</v>
      </c>
      <c r="D367" s="7">
        <v>448</v>
      </c>
      <c r="E367" s="7">
        <v>699</v>
      </c>
      <c r="F367" s="21">
        <f>Table3[[#This Row],[actual_price]]-Table3[[#This Row],[discounted_price]]</f>
        <v>251</v>
      </c>
      <c r="G367" s="18">
        <v>0.36</v>
      </c>
      <c r="H367" s="7">
        <v>3.9</v>
      </c>
      <c r="I367" s="8">
        <v>17348</v>
      </c>
      <c r="J367" s="8">
        <f>Table3[[#This Row],[actual_price]]*Table3[[#This Row],[rating_count]]</f>
        <v>12126252</v>
      </c>
    </row>
    <row r="368" spans="1:10" x14ac:dyDescent="0.3">
      <c r="A368" s="7" t="s">
        <v>5364</v>
      </c>
      <c r="B368" s="7" t="s">
        <v>5366</v>
      </c>
      <c r="C368" s="7" t="str">
        <f>_xlfn.TEXTAFTER(Table3[[#This Row],[category]],"|",-1)</f>
        <v>PedestalFans</v>
      </c>
      <c r="D368" s="21">
        <v>1982.84</v>
      </c>
      <c r="E368" s="21">
        <v>3300</v>
      </c>
      <c r="F368" s="21">
        <f>Table3[[#This Row],[actual_price]]-Table3[[#This Row],[discounted_price]]</f>
        <v>1317.16</v>
      </c>
      <c r="G368" s="23">
        <v>0.4</v>
      </c>
      <c r="H368" s="7">
        <v>4.0999999999999996</v>
      </c>
      <c r="I368" s="8">
        <v>5873</v>
      </c>
      <c r="J368" s="21">
        <f>Table3[[#This Row],[actual_price]]*Table3[[#This Row],[rating_count]]</f>
        <v>19380900</v>
      </c>
    </row>
    <row r="369" spans="1:10" x14ac:dyDescent="0.3">
      <c r="A369" s="7" t="s">
        <v>3797</v>
      </c>
      <c r="B369" s="7" t="s">
        <v>3799</v>
      </c>
      <c r="C369" s="7" t="str">
        <f>_xlfn.TEXTAFTER(Table3[[#This Row],[category]],"|",-1)</f>
        <v>JuicerMixerGrinders</v>
      </c>
      <c r="D369" s="21">
        <v>1969</v>
      </c>
      <c r="E369" s="21">
        <v>5000</v>
      </c>
      <c r="F369" s="21">
        <f>Table3[[#This Row],[actual_price]]-Table3[[#This Row],[discounted_price]]</f>
        <v>3031</v>
      </c>
      <c r="G369" s="23">
        <v>0.61</v>
      </c>
      <c r="H369" s="7">
        <v>4.0999999999999996</v>
      </c>
      <c r="I369" s="8">
        <v>4927</v>
      </c>
      <c r="J369" s="21">
        <f>Table3[[#This Row],[actual_price]]*Table3[[#This Row],[rating_count]]</f>
        <v>24635000</v>
      </c>
    </row>
    <row r="370" spans="1:10" x14ac:dyDescent="0.3">
      <c r="A370" s="7" t="s">
        <v>4043</v>
      </c>
      <c r="B370" s="7" t="s">
        <v>3634</v>
      </c>
      <c r="C370" s="7" t="str">
        <f>_xlfn.TEXTAFTER(Table3[[#This Row],[category]],"|",-1)</f>
        <v>ElectricHeaters</v>
      </c>
      <c r="D370" s="21">
        <v>1959</v>
      </c>
      <c r="E370" s="21">
        <v>2400</v>
      </c>
      <c r="F370" s="21">
        <f>Table3[[#This Row],[actual_price]]-Table3[[#This Row],[discounted_price]]</f>
        <v>441</v>
      </c>
      <c r="G370" s="23">
        <v>0.18</v>
      </c>
      <c r="H370" s="7">
        <v>4</v>
      </c>
      <c r="I370" s="7">
        <v>237</v>
      </c>
      <c r="J370" s="21">
        <f>Table3[[#This Row],[actual_price]]*Table3[[#This Row],[rating_count]]</f>
        <v>568800</v>
      </c>
    </row>
    <row r="371" spans="1:10" x14ac:dyDescent="0.3">
      <c r="A371" s="7" t="s">
        <v>5205</v>
      </c>
      <c r="B371" s="7" t="s">
        <v>3850</v>
      </c>
      <c r="C371" s="7" t="str">
        <f>_xlfn.TEXTAFTER(Table3[[#This Row],[category]],"|",-1)</f>
        <v>SandwichMakers</v>
      </c>
      <c r="D371" s="21">
        <v>1928</v>
      </c>
      <c r="E371" s="21">
        <v>2590</v>
      </c>
      <c r="F371" s="21">
        <f>Table3[[#This Row],[actual_price]]-Table3[[#This Row],[discounted_price]]</f>
        <v>662</v>
      </c>
      <c r="G371" s="23">
        <v>0.26</v>
      </c>
      <c r="H371" s="7">
        <v>4</v>
      </c>
      <c r="I371" s="8">
        <v>2377</v>
      </c>
      <c r="J371" s="21">
        <f>Table3[[#This Row],[actual_price]]*Table3[[#This Row],[rating_count]]</f>
        <v>6156430</v>
      </c>
    </row>
    <row r="372" spans="1:10" x14ac:dyDescent="0.3">
      <c r="A372" s="7" t="s">
        <v>1365</v>
      </c>
      <c r="B372" s="7" t="s">
        <v>1329</v>
      </c>
      <c r="C372" s="7" t="str">
        <f>_xlfn.TEXTAFTER(Table3[[#This Row],[category]],"|",-1)</f>
        <v>SmartWatches</v>
      </c>
      <c r="D372" s="21">
        <v>1898</v>
      </c>
      <c r="E372" s="21">
        <v>4999</v>
      </c>
      <c r="F372" s="21">
        <f>Table3[[#This Row],[actual_price]]-Table3[[#This Row],[discounted_price]]</f>
        <v>3101</v>
      </c>
      <c r="G372" s="23">
        <v>0.62</v>
      </c>
      <c r="H372" s="7">
        <v>4.0999999999999996</v>
      </c>
      <c r="I372" s="8">
        <v>10689</v>
      </c>
      <c r="J372" s="21">
        <f>Table3[[#This Row],[actual_price]]*Table3[[#This Row],[rating_count]]</f>
        <v>53434311</v>
      </c>
    </row>
    <row r="373" spans="1:10" x14ac:dyDescent="0.3">
      <c r="A373" s="7" t="s">
        <v>3131</v>
      </c>
      <c r="B373" s="7" t="s">
        <v>2816</v>
      </c>
      <c r="C373" s="7" t="str">
        <f>_xlfn.TEXTAFTER(Table3[[#This Row],[category]],"|",-1)</f>
        <v>Webcams</v>
      </c>
      <c r="D373" s="21">
        <v>1890</v>
      </c>
      <c r="E373" s="21">
        <v>5490</v>
      </c>
      <c r="F373" s="21">
        <f>Table3[[#This Row],[actual_price]]-Table3[[#This Row],[discounted_price]]</f>
        <v>3600</v>
      </c>
      <c r="G373" s="23">
        <v>0.66</v>
      </c>
      <c r="H373" s="7">
        <v>4.0999999999999996</v>
      </c>
      <c r="I373" s="8">
        <v>10976</v>
      </c>
      <c r="J373" s="21">
        <f>Table3[[#This Row],[actual_price]]*Table3[[#This Row],[rating_count]]</f>
        <v>60258240</v>
      </c>
    </row>
    <row r="374" spans="1:10" x14ac:dyDescent="0.3">
      <c r="A374" s="7" t="s">
        <v>2247</v>
      </c>
      <c r="B374" s="7" t="s">
        <v>2249</v>
      </c>
      <c r="C374" s="7" t="str">
        <f>_xlfn.TEXTAFTER(Table3[[#This Row],[category]],"|",-1)</f>
        <v>Repeaters&amp;Extenders</v>
      </c>
      <c r="D374" s="21">
        <v>1889</v>
      </c>
      <c r="E374" s="21">
        <v>5499</v>
      </c>
      <c r="F374" s="21">
        <f>Table3[[#This Row],[actual_price]]-Table3[[#This Row],[discounted_price]]</f>
        <v>3610</v>
      </c>
      <c r="G374" s="23">
        <v>0.66</v>
      </c>
      <c r="H374" s="7">
        <v>4.2</v>
      </c>
      <c r="I374" s="8">
        <v>49551</v>
      </c>
      <c r="J374" s="21">
        <f>Table3[[#This Row],[actual_price]]*Table3[[#This Row],[rating_count]]</f>
        <v>272480949</v>
      </c>
    </row>
    <row r="375" spans="1:10" x14ac:dyDescent="0.3">
      <c r="A375" s="7" t="s">
        <v>2890</v>
      </c>
      <c r="B375" s="7" t="s">
        <v>2114</v>
      </c>
      <c r="C375" s="7" t="str">
        <f>_xlfn.TEXTAFTER(Table3[[#This Row],[category]],"|",-1)</f>
        <v>Lapdesks</v>
      </c>
      <c r="D375" s="21">
        <v>1889</v>
      </c>
      <c r="E375" s="21">
        <v>2699</v>
      </c>
      <c r="F375" s="21">
        <f>Table3[[#This Row],[actual_price]]-Table3[[#This Row],[discounted_price]]</f>
        <v>810</v>
      </c>
      <c r="G375" s="23">
        <v>0.3</v>
      </c>
      <c r="H375" s="7">
        <v>4.3</v>
      </c>
      <c r="I375" s="8">
        <v>17394</v>
      </c>
      <c r="J375" s="21">
        <f>Table3[[#This Row],[actual_price]]*Table3[[#This Row],[rating_count]]</f>
        <v>46946406</v>
      </c>
    </row>
    <row r="376" spans="1:10" x14ac:dyDescent="0.3">
      <c r="A376" s="7" t="s">
        <v>1192</v>
      </c>
      <c r="B376" s="7" t="s">
        <v>313</v>
      </c>
      <c r="C376" s="7" t="str">
        <f>_xlfn.TEXTAFTER(Table3[[#This Row],[category]],"|",-1)</f>
        <v>TVWall&amp;CeilingMounts</v>
      </c>
      <c r="D376" s="21">
        <v>1850</v>
      </c>
      <c r="E376" s="21">
        <v>4500</v>
      </c>
      <c r="F376" s="21">
        <f>Table3[[#This Row],[actual_price]]-Table3[[#This Row],[discounted_price]]</f>
        <v>2650</v>
      </c>
      <c r="G376" s="23">
        <v>0.59</v>
      </c>
      <c r="H376" s="7">
        <v>4</v>
      </c>
      <c r="I376" s="7">
        <v>184</v>
      </c>
      <c r="J376" s="21">
        <f>Table3[[#This Row],[actual_price]]*Table3[[#This Row],[rating_count]]</f>
        <v>828000</v>
      </c>
    </row>
    <row r="377" spans="1:10" x14ac:dyDescent="0.3">
      <c r="A377" s="7" t="s">
        <v>4415</v>
      </c>
      <c r="B377" s="7" t="s">
        <v>3782</v>
      </c>
      <c r="C377" s="7" t="str">
        <f>_xlfn.TEXTAFTER(Table3[[#This Row],[category]],"|",-1)</f>
        <v>SteamIrons</v>
      </c>
      <c r="D377" s="21">
        <v>1849</v>
      </c>
      <c r="E377" s="21">
        <v>2095</v>
      </c>
      <c r="F377" s="21">
        <f>Table3[[#This Row],[actual_price]]-Table3[[#This Row],[discounted_price]]</f>
        <v>246</v>
      </c>
      <c r="G377" s="23">
        <v>0.12</v>
      </c>
      <c r="H377" s="7">
        <v>4.3</v>
      </c>
      <c r="I377" s="8">
        <v>7681</v>
      </c>
      <c r="J377" s="21">
        <f>Table3[[#This Row],[actual_price]]*Table3[[#This Row],[rating_count]]</f>
        <v>16091695</v>
      </c>
    </row>
    <row r="378" spans="1:10" x14ac:dyDescent="0.3">
      <c r="A378" s="7" t="s">
        <v>3901</v>
      </c>
      <c r="B378" s="7" t="s">
        <v>3903</v>
      </c>
      <c r="C378" s="7" t="str">
        <f>_xlfn.TEXTAFTER(Table3[[#This Row],[category]],"|",-1)</f>
        <v>MiniFoodProcessors&amp;Choppers</v>
      </c>
      <c r="D378" s="21">
        <v>1819</v>
      </c>
      <c r="E378" s="21">
        <v>2490</v>
      </c>
      <c r="F378" s="21">
        <f>Table3[[#This Row],[actual_price]]-Table3[[#This Row],[discounted_price]]</f>
        <v>671</v>
      </c>
      <c r="G378" s="23">
        <v>0.27</v>
      </c>
      <c r="H378" s="7">
        <v>4.4000000000000004</v>
      </c>
      <c r="I378" s="8">
        <v>7946</v>
      </c>
      <c r="J378" s="21">
        <f>Table3[[#This Row],[actual_price]]*Table3[[#This Row],[rating_count]]</f>
        <v>19785540</v>
      </c>
    </row>
    <row r="379" spans="1:10" x14ac:dyDescent="0.3">
      <c r="A379" s="7" t="s">
        <v>2881</v>
      </c>
      <c r="B379" s="7" t="s">
        <v>2883</v>
      </c>
      <c r="C379" s="7" t="str">
        <f>_xlfn.TEXTAFTER(Table3[[#This Row],[category]],"|",-1)</f>
        <v>InternalSolidStateDrives</v>
      </c>
      <c r="D379" s="21">
        <v>1815</v>
      </c>
      <c r="E379" s="21">
        <v>3100</v>
      </c>
      <c r="F379" s="21">
        <f>Table3[[#This Row],[actual_price]]-Table3[[#This Row],[discounted_price]]</f>
        <v>1285</v>
      </c>
      <c r="G379" s="23">
        <v>0.41</v>
      </c>
      <c r="H379" s="7">
        <v>4.5</v>
      </c>
      <c r="I379" s="8">
        <v>92925</v>
      </c>
      <c r="J379" s="21">
        <f>Table3[[#This Row],[actual_price]]*Table3[[#This Row],[rating_count]]</f>
        <v>288067500</v>
      </c>
    </row>
    <row r="380" spans="1:10" hidden="1" x14ac:dyDescent="0.3">
      <c r="A380" s="7" t="s">
        <v>1763</v>
      </c>
      <c r="B380" s="7" t="s">
        <v>1707</v>
      </c>
      <c r="C380" s="7" t="str">
        <f>_xlfn.TEXTAFTER(Table3[[#This Row],[category]],"|",-1)</f>
        <v>StylusPens</v>
      </c>
      <c r="D380" s="7">
        <v>349</v>
      </c>
      <c r="E380" s="7">
        <v>999</v>
      </c>
      <c r="F380" s="21">
        <f>Table3[[#This Row],[actual_price]]-Table3[[#This Row],[discounted_price]]</f>
        <v>650</v>
      </c>
      <c r="G380" s="18">
        <v>0.65</v>
      </c>
      <c r="H380" s="7">
        <v>3.8</v>
      </c>
      <c r="I380" s="8">
        <v>16557</v>
      </c>
      <c r="J380" s="8">
        <f>Table3[[#This Row],[actual_price]]*Table3[[#This Row],[rating_count]]</f>
        <v>16540443</v>
      </c>
    </row>
    <row r="381" spans="1:10" hidden="1" x14ac:dyDescent="0.3">
      <c r="A381" s="7" t="s">
        <v>1768</v>
      </c>
      <c r="B381" s="7" t="s">
        <v>1707</v>
      </c>
      <c r="C381" s="7" t="str">
        <f>_xlfn.TEXTAFTER(Table3[[#This Row],[category]],"|",-1)</f>
        <v>StylusPens</v>
      </c>
      <c r="D381" s="7">
        <v>349</v>
      </c>
      <c r="E381" s="7">
        <v>999</v>
      </c>
      <c r="F381" s="21">
        <f>Table3[[#This Row],[actual_price]]-Table3[[#This Row],[discounted_price]]</f>
        <v>650</v>
      </c>
      <c r="G381" s="18">
        <v>0.65</v>
      </c>
      <c r="H381" s="7">
        <v>3.8</v>
      </c>
      <c r="I381" s="8">
        <v>16557</v>
      </c>
      <c r="J381" s="8">
        <f>Table3[[#This Row],[actual_price]]*Table3[[#This Row],[rating_count]]</f>
        <v>16540443</v>
      </c>
    </row>
    <row r="382" spans="1:10" hidden="1" x14ac:dyDescent="0.3">
      <c r="A382" s="7" t="s">
        <v>1763</v>
      </c>
      <c r="B382" s="7" t="s">
        <v>1707</v>
      </c>
      <c r="C382" s="7" t="str">
        <f>_xlfn.TEXTAFTER(Table3[[#This Row],[category]],"|",-1)</f>
        <v>StylusPens</v>
      </c>
      <c r="D382" s="7">
        <v>349</v>
      </c>
      <c r="E382" s="7">
        <v>999</v>
      </c>
      <c r="F382" s="21">
        <f>Table3[[#This Row],[actual_price]]-Table3[[#This Row],[discounted_price]]</f>
        <v>650</v>
      </c>
      <c r="G382" s="18">
        <v>0.65</v>
      </c>
      <c r="H382" s="7">
        <v>3.8</v>
      </c>
      <c r="I382" s="8">
        <v>16557</v>
      </c>
      <c r="J382" s="8">
        <f>Table3[[#This Row],[actual_price]]*Table3[[#This Row],[rating_count]]</f>
        <v>16540443</v>
      </c>
    </row>
    <row r="383" spans="1:10" x14ac:dyDescent="0.3">
      <c r="A383" s="7" t="s">
        <v>4743</v>
      </c>
      <c r="B383" s="7" t="s">
        <v>3946</v>
      </c>
      <c r="C383" s="7" t="str">
        <f>_xlfn.TEXTAFTER(Table3[[#This Row],[category]],"|",-1)</f>
        <v>CeilingFans</v>
      </c>
      <c r="D383" s="21">
        <v>1804</v>
      </c>
      <c r="E383" s="21">
        <v>2380</v>
      </c>
      <c r="F383" s="21">
        <f>Table3[[#This Row],[actual_price]]-Table3[[#This Row],[discounted_price]]</f>
        <v>576</v>
      </c>
      <c r="G383" s="23">
        <v>0.24</v>
      </c>
      <c r="H383" s="7">
        <v>4</v>
      </c>
      <c r="I383" s="8">
        <v>15382</v>
      </c>
      <c r="J383" s="21">
        <f>Table3[[#This Row],[actual_price]]*Table3[[#This Row],[rating_count]]</f>
        <v>36609160</v>
      </c>
    </row>
    <row r="384" spans="1:10" x14ac:dyDescent="0.3">
      <c r="A384" s="7" t="s">
        <v>2347</v>
      </c>
      <c r="B384" s="7" t="s">
        <v>2349</v>
      </c>
      <c r="C384" s="7" t="str">
        <f>_xlfn.TEXTAFTER(Table3[[#This Row],[category]],"|",-1)</f>
        <v>Over-Ear</v>
      </c>
      <c r="D384" s="21">
        <v>1799</v>
      </c>
      <c r="E384" s="21">
        <v>4999</v>
      </c>
      <c r="F384" s="21">
        <f>Table3[[#This Row],[actual_price]]-Table3[[#This Row],[discounted_price]]</f>
        <v>3200</v>
      </c>
      <c r="G384" s="23">
        <v>0.64</v>
      </c>
      <c r="H384" s="7">
        <v>4.0999999999999996</v>
      </c>
      <c r="I384" s="8">
        <v>55192</v>
      </c>
      <c r="J384" s="21">
        <f>Table3[[#This Row],[actual_price]]*Table3[[#This Row],[rating_count]]</f>
        <v>275904808</v>
      </c>
    </row>
    <row r="385" spans="1:10" x14ac:dyDescent="0.3">
      <c r="A385" s="7" t="s">
        <v>2854</v>
      </c>
      <c r="B385" s="7" t="s">
        <v>2375</v>
      </c>
      <c r="C385" s="7" t="str">
        <f>_xlfn.TEXTAFTER(Table3[[#This Row],[category]],"|",-1)</f>
        <v>BluetoothSpeakers</v>
      </c>
      <c r="D385" s="21">
        <v>1799</v>
      </c>
      <c r="E385" s="21">
        <v>4990</v>
      </c>
      <c r="F385" s="21">
        <f>Table3[[#This Row],[actual_price]]-Table3[[#This Row],[discounted_price]]</f>
        <v>3191</v>
      </c>
      <c r="G385" s="23">
        <v>0.64</v>
      </c>
      <c r="H385" s="7">
        <v>4.2</v>
      </c>
      <c r="I385" s="8">
        <v>41226</v>
      </c>
      <c r="J385" s="21">
        <f>Table3[[#This Row],[actual_price]]*Table3[[#This Row],[rating_count]]</f>
        <v>205717740</v>
      </c>
    </row>
    <row r="386" spans="1:10" x14ac:dyDescent="0.3">
      <c r="A386" s="7" t="s">
        <v>1809</v>
      </c>
      <c r="B386" s="7" t="s">
        <v>1329</v>
      </c>
      <c r="C386" s="7" t="str">
        <f>_xlfn.TEXTAFTER(Table3[[#This Row],[category]],"|",-1)</f>
        <v>SmartWatches</v>
      </c>
      <c r="D386" s="21">
        <v>1799</v>
      </c>
      <c r="E386" s="21">
        <v>6990</v>
      </c>
      <c r="F386" s="21">
        <f>Table3[[#This Row],[actual_price]]-Table3[[#This Row],[discounted_price]]</f>
        <v>5191</v>
      </c>
      <c r="G386" s="23">
        <v>0.74</v>
      </c>
      <c r="H386" s="7">
        <v>4</v>
      </c>
      <c r="I386" s="8">
        <v>26880</v>
      </c>
      <c r="J386" s="21">
        <f>Table3[[#This Row],[actual_price]]*Table3[[#This Row],[rating_count]]</f>
        <v>187891200</v>
      </c>
    </row>
    <row r="387" spans="1:10" hidden="1" x14ac:dyDescent="0.3">
      <c r="A387" s="7" t="s">
        <v>3889</v>
      </c>
      <c r="B387" s="7" t="s">
        <v>3697</v>
      </c>
      <c r="C387" s="7" t="str">
        <f>_xlfn.TEXTAFTER(Table3[[#This Row],[category]],"|",-1)</f>
        <v>DryIrons</v>
      </c>
      <c r="D387" s="7">
        <v>599</v>
      </c>
      <c r="E387" s="7">
        <v>990</v>
      </c>
      <c r="F387" s="21">
        <f>Table3[[#This Row],[actual_price]]-Table3[[#This Row],[discounted_price]]</f>
        <v>391</v>
      </c>
      <c r="G387" s="18">
        <v>0.39</v>
      </c>
      <c r="H387" s="7">
        <v>3.9</v>
      </c>
      <c r="I387" s="8">
        <v>16166</v>
      </c>
      <c r="J387" s="8">
        <f>Table3[[#This Row],[actual_price]]*Table3[[#This Row],[rating_count]]</f>
        <v>16004340</v>
      </c>
    </row>
    <row r="388" spans="1:10" x14ac:dyDescent="0.3">
      <c r="A388" s="7" t="s">
        <v>1809</v>
      </c>
      <c r="B388" s="7" t="s">
        <v>1329</v>
      </c>
      <c r="C388" s="7" t="str">
        <f>_xlfn.TEXTAFTER(Table3[[#This Row],[category]],"|",-1)</f>
        <v>SmartWatches</v>
      </c>
      <c r="D388" s="21">
        <v>1799</v>
      </c>
      <c r="E388" s="21">
        <v>6990</v>
      </c>
      <c r="F388" s="21">
        <f>Table3[[#This Row],[actual_price]]-Table3[[#This Row],[discounted_price]]</f>
        <v>5191</v>
      </c>
      <c r="G388" s="23">
        <v>0.74</v>
      </c>
      <c r="H388" s="7">
        <v>4</v>
      </c>
      <c r="I388" s="8">
        <v>26880</v>
      </c>
      <c r="J388" s="21">
        <f>Table3[[#This Row],[actual_price]]*Table3[[#This Row],[rating_count]]</f>
        <v>187891200</v>
      </c>
    </row>
    <row r="389" spans="1:10" x14ac:dyDescent="0.3">
      <c r="A389" s="7" t="s">
        <v>2933</v>
      </c>
      <c r="B389" s="7" t="s">
        <v>2344</v>
      </c>
      <c r="C389" s="7" t="str">
        <f>_xlfn.TEXTAFTER(Table3[[#This Row],[category]],"|",-1)</f>
        <v>Routers</v>
      </c>
      <c r="D389" s="21">
        <v>1799</v>
      </c>
      <c r="E389" s="21">
        <v>2911</v>
      </c>
      <c r="F389" s="21">
        <f>Table3[[#This Row],[actual_price]]-Table3[[#This Row],[discounted_price]]</f>
        <v>1112</v>
      </c>
      <c r="G389" s="23">
        <v>0.38</v>
      </c>
      <c r="H389" s="7">
        <v>4.3</v>
      </c>
      <c r="I389" s="8">
        <v>20342</v>
      </c>
      <c r="J389" s="21">
        <f>Table3[[#This Row],[actual_price]]*Table3[[#This Row],[rating_count]]</f>
        <v>59215562</v>
      </c>
    </row>
    <row r="390" spans="1:10" x14ac:dyDescent="0.3">
      <c r="A390" s="7" t="s">
        <v>1594</v>
      </c>
      <c r="B390" s="7" t="s">
        <v>1342</v>
      </c>
      <c r="C390" s="7" t="str">
        <f>_xlfn.TEXTAFTER(Table3[[#This Row],[category]],"|",-1)</f>
        <v>PowerBanks</v>
      </c>
      <c r="D390" s="21">
        <v>1799</v>
      </c>
      <c r="E390" s="21">
        <v>2499</v>
      </c>
      <c r="F390" s="21">
        <f>Table3[[#This Row],[actual_price]]-Table3[[#This Row],[discounted_price]]</f>
        <v>700</v>
      </c>
      <c r="G390" s="23">
        <v>0.28000000000000003</v>
      </c>
      <c r="H390" s="7">
        <v>4.0999999999999996</v>
      </c>
      <c r="I390" s="8">
        <v>18678</v>
      </c>
      <c r="J390" s="21">
        <f>Table3[[#This Row],[actual_price]]*Table3[[#This Row],[rating_count]]</f>
        <v>46676322</v>
      </c>
    </row>
    <row r="391" spans="1:10" x14ac:dyDescent="0.3">
      <c r="A391" s="7" t="s">
        <v>1594</v>
      </c>
      <c r="B391" s="7" t="s">
        <v>1342</v>
      </c>
      <c r="C391" s="7" t="str">
        <f>_xlfn.TEXTAFTER(Table3[[#This Row],[category]],"|",-1)</f>
        <v>PowerBanks</v>
      </c>
      <c r="D391" s="21">
        <v>1799</v>
      </c>
      <c r="E391" s="21">
        <v>2499</v>
      </c>
      <c r="F391" s="21">
        <f>Table3[[#This Row],[actual_price]]-Table3[[#This Row],[discounted_price]]</f>
        <v>700</v>
      </c>
      <c r="G391" s="23">
        <v>0.28000000000000003</v>
      </c>
      <c r="H391" s="7">
        <v>4.0999999999999996</v>
      </c>
      <c r="I391" s="8">
        <v>18678</v>
      </c>
      <c r="J391" s="21">
        <f>Table3[[#This Row],[actual_price]]*Table3[[#This Row],[rating_count]]</f>
        <v>46676322</v>
      </c>
    </row>
    <row r="392" spans="1:10" x14ac:dyDescent="0.3">
      <c r="A392" s="7" t="s">
        <v>1327</v>
      </c>
      <c r="B392" s="7" t="s">
        <v>1329</v>
      </c>
      <c r="C392" s="7" t="str">
        <f>_xlfn.TEXTAFTER(Table3[[#This Row],[category]],"|",-1)</f>
        <v>SmartWatches</v>
      </c>
      <c r="D392" s="21">
        <v>1799</v>
      </c>
      <c r="E392" s="21">
        <v>19999</v>
      </c>
      <c r="F392" s="21">
        <f>Table3[[#This Row],[actual_price]]-Table3[[#This Row],[discounted_price]]</f>
        <v>18200</v>
      </c>
      <c r="G392" s="23">
        <v>0.91</v>
      </c>
      <c r="H392" s="7">
        <v>4.2</v>
      </c>
      <c r="I392" s="8">
        <v>13937</v>
      </c>
      <c r="J392" s="21">
        <f>Table3[[#This Row],[actual_price]]*Table3[[#This Row],[rating_count]]</f>
        <v>278726063</v>
      </c>
    </row>
    <row r="393" spans="1:10" hidden="1" x14ac:dyDescent="0.3">
      <c r="A393" s="7" t="s">
        <v>2743</v>
      </c>
      <c r="B393" s="7" t="s">
        <v>2745</v>
      </c>
      <c r="C393" s="7" t="str">
        <f>_xlfn.TEXTAFTER(Table3[[#This Row],[category]],"|",-1)</f>
        <v>UninterruptedPowerSupplies</v>
      </c>
      <c r="D393" s="8">
        <v>3299</v>
      </c>
      <c r="E393" s="8">
        <v>4100</v>
      </c>
      <c r="F393" s="8">
        <f>Table3[[#This Row],[actual_price]]-Table3[[#This Row],[discounted_price]]</f>
        <v>801</v>
      </c>
      <c r="G393" s="18">
        <v>0.2</v>
      </c>
      <c r="H393" s="7">
        <v>3.9</v>
      </c>
      <c r="I393" s="8">
        <v>15783</v>
      </c>
      <c r="J393" s="8">
        <f>Table3[[#This Row],[actual_price]]*Table3[[#This Row],[rating_count]]</f>
        <v>64710300</v>
      </c>
    </row>
    <row r="394" spans="1:10" x14ac:dyDescent="0.3">
      <c r="A394" s="7" t="s">
        <v>1442</v>
      </c>
      <c r="B394" s="7" t="s">
        <v>1329</v>
      </c>
      <c r="C394" s="7" t="str">
        <f>_xlfn.TEXTAFTER(Table3[[#This Row],[category]],"|",-1)</f>
        <v>SmartWatches</v>
      </c>
      <c r="D394" s="21">
        <v>1799</v>
      </c>
      <c r="E394" s="21">
        <v>19999</v>
      </c>
      <c r="F394" s="21">
        <f>Table3[[#This Row],[actual_price]]-Table3[[#This Row],[discounted_price]]</f>
        <v>18200</v>
      </c>
      <c r="G394" s="23">
        <v>0.91</v>
      </c>
      <c r="H394" s="7">
        <v>4.2</v>
      </c>
      <c r="I394" s="8">
        <v>13937</v>
      </c>
      <c r="J394" s="21">
        <f>Table3[[#This Row],[actual_price]]*Table3[[#This Row],[rating_count]]</f>
        <v>278726063</v>
      </c>
    </row>
    <row r="395" spans="1:10" hidden="1" x14ac:dyDescent="0.3">
      <c r="A395" s="7" t="s">
        <v>3678</v>
      </c>
      <c r="B395" s="7" t="s">
        <v>3629</v>
      </c>
      <c r="C395" s="7" t="str">
        <f>_xlfn.TEXTAFTER(Table3[[#This Row],[category]],"|",-1)</f>
        <v>ElectricKettles</v>
      </c>
      <c r="D395" s="8">
        <v>1043</v>
      </c>
      <c r="E395" s="8">
        <v>1345</v>
      </c>
      <c r="F395" s="8">
        <f>Table3[[#This Row],[actual_price]]-Table3[[#This Row],[discounted_price]]</f>
        <v>302</v>
      </c>
      <c r="G395" s="18">
        <v>0.22</v>
      </c>
      <c r="H395" s="7">
        <v>3.8</v>
      </c>
      <c r="I395" s="8">
        <v>15592</v>
      </c>
      <c r="J395" s="8">
        <f>Table3[[#This Row],[actual_price]]*Table3[[#This Row],[rating_count]]</f>
        <v>20971240</v>
      </c>
    </row>
    <row r="396" spans="1:10" x14ac:dyDescent="0.3">
      <c r="A396" s="7" t="s">
        <v>1453</v>
      </c>
      <c r="B396" s="7" t="s">
        <v>1329</v>
      </c>
      <c r="C396" s="7" t="str">
        <f>_xlfn.TEXTAFTER(Table3[[#This Row],[category]],"|",-1)</f>
        <v>SmartWatches</v>
      </c>
      <c r="D396" s="21">
        <v>1799</v>
      </c>
      <c r="E396" s="21">
        <v>19999</v>
      </c>
      <c r="F396" s="21">
        <f>Table3[[#This Row],[actual_price]]-Table3[[#This Row],[discounted_price]]</f>
        <v>18200</v>
      </c>
      <c r="G396" s="23">
        <v>0.91</v>
      </c>
      <c r="H396" s="7">
        <v>4.2</v>
      </c>
      <c r="I396" s="8">
        <v>13937</v>
      </c>
      <c r="J396" s="21">
        <f>Table3[[#This Row],[actual_price]]*Table3[[#This Row],[rating_count]]</f>
        <v>278726063</v>
      </c>
    </row>
    <row r="397" spans="1:10" x14ac:dyDescent="0.3">
      <c r="A397" s="7" t="s">
        <v>1460</v>
      </c>
      <c r="B397" s="7" t="s">
        <v>1329</v>
      </c>
      <c r="C397" s="7" t="str">
        <f>_xlfn.TEXTAFTER(Table3[[#This Row],[category]],"|",-1)</f>
        <v>SmartWatches</v>
      </c>
      <c r="D397" s="21">
        <v>1799</v>
      </c>
      <c r="E397" s="21">
        <v>19999</v>
      </c>
      <c r="F397" s="21">
        <f>Table3[[#This Row],[actual_price]]-Table3[[#This Row],[discounted_price]]</f>
        <v>18200</v>
      </c>
      <c r="G397" s="23">
        <v>0.91</v>
      </c>
      <c r="H397" s="7">
        <v>4.2</v>
      </c>
      <c r="I397" s="8">
        <v>13937</v>
      </c>
      <c r="J397" s="21">
        <f>Table3[[#This Row],[actual_price]]*Table3[[#This Row],[rating_count]]</f>
        <v>278726063</v>
      </c>
    </row>
    <row r="398" spans="1:10" hidden="1" x14ac:dyDescent="0.3">
      <c r="A398" s="7" t="s">
        <v>2221</v>
      </c>
      <c r="B398" s="7" t="s">
        <v>2202</v>
      </c>
      <c r="C398" s="7" t="str">
        <f>_xlfn.TEXTAFTER(Table3[[#This Row],[category]],"|",-1)</f>
        <v>Keyboard&amp;MouseSets</v>
      </c>
      <c r="D398" s="7">
        <v>699</v>
      </c>
      <c r="E398" s="7">
        <v>999</v>
      </c>
      <c r="F398" s="21">
        <f>Table3[[#This Row],[actual_price]]-Table3[[#This Row],[discounted_price]]</f>
        <v>300</v>
      </c>
      <c r="G398" s="18">
        <v>0.3</v>
      </c>
      <c r="H398" s="7">
        <v>3.5</v>
      </c>
      <c r="I398" s="8">
        <v>15295</v>
      </c>
      <c r="J398" s="8">
        <f>Table3[[#This Row],[actual_price]]*Table3[[#This Row],[rating_count]]</f>
        <v>15279705</v>
      </c>
    </row>
    <row r="399" spans="1:10" x14ac:dyDescent="0.3">
      <c r="A399" s="7" t="s">
        <v>1480</v>
      </c>
      <c r="B399" s="7" t="s">
        <v>1329</v>
      </c>
      <c r="C399" s="7" t="str">
        <f>_xlfn.TEXTAFTER(Table3[[#This Row],[category]],"|",-1)</f>
        <v>SmartWatches</v>
      </c>
      <c r="D399" s="21">
        <v>1799</v>
      </c>
      <c r="E399" s="21">
        <v>19999</v>
      </c>
      <c r="F399" s="21">
        <f>Table3[[#This Row],[actual_price]]-Table3[[#This Row],[discounted_price]]</f>
        <v>18200</v>
      </c>
      <c r="G399" s="23">
        <v>0.91</v>
      </c>
      <c r="H399" s="7">
        <v>4.2</v>
      </c>
      <c r="I399" s="8">
        <v>13937</v>
      </c>
      <c r="J399" s="21">
        <f>Table3[[#This Row],[actual_price]]*Table3[[#This Row],[rating_count]]</f>
        <v>278726063</v>
      </c>
    </row>
    <row r="400" spans="1:10" x14ac:dyDescent="0.3">
      <c r="A400" s="7" t="s">
        <v>2040</v>
      </c>
      <c r="B400" s="7" t="s">
        <v>1527</v>
      </c>
      <c r="C400" s="7" t="str">
        <f>_xlfn.TEXTAFTER(Table3[[#This Row],[category]],"|",-1)</f>
        <v>SelfieSticks</v>
      </c>
      <c r="D400" s="21">
        <v>1799</v>
      </c>
      <c r="E400" s="21">
        <v>3999</v>
      </c>
      <c r="F400" s="21">
        <f>Table3[[#This Row],[actual_price]]-Table3[[#This Row],[discounted_price]]</f>
        <v>2200</v>
      </c>
      <c r="G400" s="23">
        <v>0.55000000000000004</v>
      </c>
      <c r="H400" s="7">
        <v>4.5999999999999996</v>
      </c>
      <c r="I400" s="7">
        <v>245</v>
      </c>
      <c r="J400" s="21">
        <f>Table3[[#This Row],[actual_price]]*Table3[[#This Row],[rating_count]]</f>
        <v>979755</v>
      </c>
    </row>
    <row r="401" spans="1:10" hidden="1" x14ac:dyDescent="0.3">
      <c r="A401" s="7" t="s">
        <v>2268</v>
      </c>
      <c r="B401" s="7" t="s">
        <v>2271</v>
      </c>
      <c r="C401" s="7" t="str">
        <f>_xlfn.TEXTAFTER(Table3[[#This Row],[category]],"|",-1)</f>
        <v>DustCovers</v>
      </c>
      <c r="D401" s="7">
        <v>39</v>
      </c>
      <c r="E401" s="7">
        <v>299</v>
      </c>
      <c r="F401" s="21">
        <f>Table3[[#This Row],[actual_price]]-Table3[[#This Row],[discounted_price]]</f>
        <v>260</v>
      </c>
      <c r="G401" s="18">
        <v>0.87</v>
      </c>
      <c r="H401" s="7">
        <v>3.5</v>
      </c>
      <c r="I401" s="8">
        <v>15233</v>
      </c>
      <c r="J401" s="8">
        <f>Table3[[#This Row],[actual_price]]*Table3[[#This Row],[rating_count]]</f>
        <v>4554667</v>
      </c>
    </row>
    <row r="402" spans="1:10" x14ac:dyDescent="0.3">
      <c r="A402" s="7" t="s">
        <v>2040</v>
      </c>
      <c r="B402" s="7" t="s">
        <v>1527</v>
      </c>
      <c r="C402" s="7" t="str">
        <f>_xlfn.TEXTAFTER(Table3[[#This Row],[category]],"|",-1)</f>
        <v>SelfieSticks</v>
      </c>
      <c r="D402" s="21">
        <v>1799</v>
      </c>
      <c r="E402" s="21">
        <v>3999</v>
      </c>
      <c r="F402" s="21">
        <f>Table3[[#This Row],[actual_price]]-Table3[[#This Row],[discounted_price]]</f>
        <v>2200</v>
      </c>
      <c r="G402" s="23">
        <v>0.55000000000000004</v>
      </c>
      <c r="H402" s="7">
        <v>4.5999999999999996</v>
      </c>
      <c r="I402" s="7">
        <v>245</v>
      </c>
      <c r="J402" s="21">
        <f>Table3[[#This Row],[actual_price]]*Table3[[#This Row],[rating_count]]</f>
        <v>979755</v>
      </c>
    </row>
    <row r="403" spans="1:10" x14ac:dyDescent="0.3">
      <c r="A403" s="7" t="s">
        <v>2738</v>
      </c>
      <c r="B403" s="7" t="s">
        <v>2740</v>
      </c>
      <c r="C403" s="7" t="str">
        <f>_xlfn.TEXTAFTER(Table3[[#This Row],[category]],"|",-1)</f>
        <v>Memory</v>
      </c>
      <c r="D403" s="21">
        <v>1792</v>
      </c>
      <c r="E403" s="21">
        <v>3500</v>
      </c>
      <c r="F403" s="21">
        <f>Table3[[#This Row],[actual_price]]-Table3[[#This Row],[discounted_price]]</f>
        <v>1708</v>
      </c>
      <c r="G403" s="23">
        <v>0.49</v>
      </c>
      <c r="H403" s="7">
        <v>4.5</v>
      </c>
      <c r="I403" s="8">
        <v>26194</v>
      </c>
      <c r="J403" s="21">
        <f>Table3[[#This Row],[actual_price]]*Table3[[#This Row],[rating_count]]</f>
        <v>91679000</v>
      </c>
    </row>
    <row r="404" spans="1:10" x14ac:dyDescent="0.3">
      <c r="A404" s="7" t="s">
        <v>5261</v>
      </c>
      <c r="B404" s="7" t="s">
        <v>3692</v>
      </c>
      <c r="C404" s="7" t="str">
        <f>_xlfn.TEXTAFTER(Table3[[#This Row],[category]],"|",-1)</f>
        <v>HandBlenders</v>
      </c>
      <c r="D404" s="21">
        <v>1745</v>
      </c>
      <c r="E404" s="21">
        <v>2400</v>
      </c>
      <c r="F404" s="21">
        <f>Table3[[#This Row],[actual_price]]-Table3[[#This Row],[discounted_price]]</f>
        <v>655</v>
      </c>
      <c r="G404" s="23">
        <v>0.27</v>
      </c>
      <c r="H404" s="7">
        <v>4.2</v>
      </c>
      <c r="I404" s="8">
        <v>14160</v>
      </c>
      <c r="J404" s="21">
        <f>Table3[[#This Row],[actual_price]]*Table3[[#This Row],[rating_count]]</f>
        <v>33984000</v>
      </c>
    </row>
    <row r="405" spans="1:10" x14ac:dyDescent="0.3">
      <c r="A405" s="7" t="s">
        <v>3181</v>
      </c>
      <c r="B405" s="7" t="s">
        <v>2883</v>
      </c>
      <c r="C405" s="7" t="str">
        <f>_xlfn.TEXTAFTER(Table3[[#This Row],[category]],"|",-1)</f>
        <v>InternalSolidStateDrives</v>
      </c>
      <c r="D405" s="21">
        <v>1709</v>
      </c>
      <c r="E405" s="21">
        <v>4000</v>
      </c>
      <c r="F405" s="21">
        <f>Table3[[#This Row],[actual_price]]-Table3[[#This Row],[discounted_price]]</f>
        <v>2291</v>
      </c>
      <c r="G405" s="23">
        <v>0.56999999999999995</v>
      </c>
      <c r="H405" s="7">
        <v>4.4000000000000004</v>
      </c>
      <c r="I405" s="8">
        <v>3029</v>
      </c>
      <c r="J405" s="21">
        <f>Table3[[#This Row],[actual_price]]*Table3[[#This Row],[rating_count]]</f>
        <v>12116000</v>
      </c>
    </row>
    <row r="406" spans="1:10" x14ac:dyDescent="0.3">
      <c r="A406" s="7" t="s">
        <v>2571</v>
      </c>
      <c r="B406" s="7" t="s">
        <v>2573</v>
      </c>
      <c r="C406" s="7" t="str">
        <f>_xlfn.TEXTAFTER(Table3[[#This Row],[category]],"|",-1)</f>
        <v>Gamepads</v>
      </c>
      <c r="D406" s="21">
        <v>1699</v>
      </c>
      <c r="E406" s="21">
        <v>3999</v>
      </c>
      <c r="F406" s="21">
        <f>Table3[[#This Row],[actual_price]]-Table3[[#This Row],[discounted_price]]</f>
        <v>2300</v>
      </c>
      <c r="G406" s="23">
        <v>0.57999999999999996</v>
      </c>
      <c r="H406" s="7">
        <v>4.2</v>
      </c>
      <c r="I406" s="8">
        <v>25488</v>
      </c>
      <c r="J406" s="21">
        <f>Table3[[#This Row],[actual_price]]*Table3[[#This Row],[rating_count]]</f>
        <v>101926512</v>
      </c>
    </row>
    <row r="407" spans="1:10" x14ac:dyDescent="0.3">
      <c r="A407" s="7" t="s">
        <v>605</v>
      </c>
      <c r="B407" s="7" t="s">
        <v>54</v>
      </c>
      <c r="C407" s="7" t="str">
        <f>_xlfn.TEXTAFTER(Table3[[#This Row],[category]],"|",-1)</f>
        <v>WirelessUSBAdapters</v>
      </c>
      <c r="D407" s="21">
        <v>1699</v>
      </c>
      <c r="E407" s="21">
        <v>2999</v>
      </c>
      <c r="F407" s="21">
        <f>Table3[[#This Row],[actual_price]]-Table3[[#This Row],[discounted_price]]</f>
        <v>1300</v>
      </c>
      <c r="G407" s="23">
        <v>0.43</v>
      </c>
      <c r="H407" s="7">
        <v>4.4000000000000004</v>
      </c>
      <c r="I407" s="8">
        <v>24780</v>
      </c>
      <c r="J407" s="21">
        <f>Table3[[#This Row],[actual_price]]*Table3[[#This Row],[rating_count]]</f>
        <v>74315220</v>
      </c>
    </row>
    <row r="408" spans="1:10" hidden="1" x14ac:dyDescent="0.3">
      <c r="A408" s="7" t="s">
        <v>2626</v>
      </c>
      <c r="B408" s="7" t="s">
        <v>2629</v>
      </c>
      <c r="C408" s="7" t="str">
        <f>_xlfn.TEXTAFTER(Table3[[#This Row],[category]],"|",-1)</f>
        <v>PCMicrophones</v>
      </c>
      <c r="D408" s="7">
        <v>949</v>
      </c>
      <c r="E408" s="8">
        <v>2000</v>
      </c>
      <c r="F408" s="8">
        <f>Table3[[#This Row],[actual_price]]-Table3[[#This Row],[discounted_price]]</f>
        <v>1051</v>
      </c>
      <c r="G408" s="18">
        <v>0.53</v>
      </c>
      <c r="H408" s="7">
        <v>3.9</v>
      </c>
      <c r="I408" s="8">
        <v>14969</v>
      </c>
      <c r="J408" s="8">
        <f>Table3[[#This Row],[actual_price]]*Table3[[#This Row],[rating_count]]</f>
        <v>29938000</v>
      </c>
    </row>
    <row r="409" spans="1:10" hidden="1" x14ac:dyDescent="0.3">
      <c r="A409" s="7" t="s">
        <v>2278</v>
      </c>
      <c r="B409" s="7" t="s">
        <v>1380</v>
      </c>
      <c r="C409" s="7" t="str">
        <f>_xlfn.TEXTAFTER(Table3[[#This Row],[category]],"|",-1)</f>
        <v>In-Ear</v>
      </c>
      <c r="D409" s="8">
        <v>1199</v>
      </c>
      <c r="E409" s="8">
        <v>4999</v>
      </c>
      <c r="F409" s="8">
        <f>Table3[[#This Row],[actual_price]]-Table3[[#This Row],[discounted_price]]</f>
        <v>3800</v>
      </c>
      <c r="G409" s="18">
        <v>0.76</v>
      </c>
      <c r="H409" s="7">
        <v>3.8</v>
      </c>
      <c r="I409" s="8">
        <v>14961</v>
      </c>
      <c r="J409" s="8">
        <f>Table3[[#This Row],[actual_price]]*Table3[[#This Row],[rating_count]]</f>
        <v>74790039</v>
      </c>
    </row>
    <row r="410" spans="1:10" x14ac:dyDescent="0.3">
      <c r="A410" s="7" t="s">
        <v>2792</v>
      </c>
      <c r="B410" s="7" t="s">
        <v>2794</v>
      </c>
      <c r="C410" s="7" t="str">
        <f>_xlfn.TEXTAFTER(Table3[[#This Row],[category]],"|",-1)</f>
        <v>SelfieLights</v>
      </c>
      <c r="D410" s="21">
        <v>1699</v>
      </c>
      <c r="E410" s="21">
        <v>3495</v>
      </c>
      <c r="F410" s="21">
        <f>Table3[[#This Row],[actual_price]]-Table3[[#This Row],[discounted_price]]</f>
        <v>1796</v>
      </c>
      <c r="G410" s="23">
        <v>0.51</v>
      </c>
      <c r="H410" s="7">
        <v>4.0999999999999996</v>
      </c>
      <c r="I410" s="8">
        <v>14371</v>
      </c>
      <c r="J410" s="21">
        <f>Table3[[#This Row],[actual_price]]*Table3[[#This Row],[rating_count]]</f>
        <v>50226645</v>
      </c>
    </row>
    <row r="411" spans="1:10" x14ac:dyDescent="0.3">
      <c r="A411" s="7" t="s">
        <v>4410</v>
      </c>
      <c r="B411" s="7" t="s">
        <v>4412</v>
      </c>
      <c r="C411" s="7" t="str">
        <f>_xlfn.TEXTAFTER(Table3[[#This Row],[category]],"|",-1)</f>
        <v>OvenToasterGrills</v>
      </c>
      <c r="D411" s="21">
        <v>1699</v>
      </c>
      <c r="E411" s="21">
        <v>1999</v>
      </c>
      <c r="F411" s="21">
        <f>Table3[[#This Row],[actual_price]]-Table3[[#This Row],[discounted_price]]</f>
        <v>300</v>
      </c>
      <c r="G411" s="23">
        <v>0.15</v>
      </c>
      <c r="H411" s="7">
        <v>4.0999999999999996</v>
      </c>
      <c r="I411" s="8">
        <v>8873</v>
      </c>
      <c r="J411" s="21">
        <f>Table3[[#This Row],[actual_price]]*Table3[[#This Row],[rating_count]]</f>
        <v>17737127</v>
      </c>
    </row>
    <row r="412" spans="1:10" hidden="1" x14ac:dyDescent="0.3">
      <c r="A412" s="7" t="s">
        <v>2187</v>
      </c>
      <c r="B412" s="7" t="s">
        <v>2189</v>
      </c>
      <c r="C412" s="7" t="str">
        <f>_xlfn.TEXTAFTER(Table3[[#This Row],[category]],"|",-1)</f>
        <v>Tape</v>
      </c>
      <c r="D412" s="7">
        <v>130</v>
      </c>
      <c r="E412" s="7">
        <v>165</v>
      </c>
      <c r="F412" s="21">
        <f>Table3[[#This Row],[actual_price]]-Table3[[#This Row],[discounted_price]]</f>
        <v>35</v>
      </c>
      <c r="G412" s="18">
        <v>0.21</v>
      </c>
      <c r="H412" s="7">
        <v>3.9</v>
      </c>
      <c r="I412" s="8">
        <v>14778</v>
      </c>
      <c r="J412" s="8">
        <f>Table3[[#This Row],[actual_price]]*Table3[[#This Row],[rating_count]]</f>
        <v>2438370</v>
      </c>
    </row>
    <row r="413" spans="1:10" hidden="1" x14ac:dyDescent="0.3">
      <c r="A413" s="7" t="s">
        <v>4051</v>
      </c>
      <c r="B413" s="7" t="s">
        <v>3629</v>
      </c>
      <c r="C413" s="7" t="str">
        <f>_xlfn.TEXTAFTER(Table3[[#This Row],[category]],"|",-1)</f>
        <v>ElectricKettles</v>
      </c>
      <c r="D413" s="8">
        <v>1499</v>
      </c>
      <c r="E413" s="8">
        <v>1775</v>
      </c>
      <c r="F413" s="8">
        <f>Table3[[#This Row],[actual_price]]-Table3[[#This Row],[discounted_price]]</f>
        <v>276</v>
      </c>
      <c r="G413" s="18">
        <v>0.16</v>
      </c>
      <c r="H413" s="7">
        <v>3.9</v>
      </c>
      <c r="I413" s="8">
        <v>14667</v>
      </c>
      <c r="J413" s="8">
        <f>Table3[[#This Row],[actual_price]]*Table3[[#This Row],[rating_count]]</f>
        <v>26033925</v>
      </c>
    </row>
    <row r="414" spans="1:10" hidden="1" x14ac:dyDescent="0.3">
      <c r="A414" s="7" t="s">
        <v>1491</v>
      </c>
      <c r="B414" s="7" t="s">
        <v>1493</v>
      </c>
      <c r="C414" s="7" t="str">
        <f>_xlfn.TEXTAFTER(Table3[[#This Row],[category]],"|",-1)</f>
        <v>Tripods</v>
      </c>
      <c r="D414" s="7">
        <v>539</v>
      </c>
      <c r="E414" s="8">
        <v>1599</v>
      </c>
      <c r="F414" s="8">
        <f>Table3[[#This Row],[actual_price]]-Table3[[#This Row],[discounted_price]]</f>
        <v>1060</v>
      </c>
      <c r="G414" s="18">
        <v>0.66</v>
      </c>
      <c r="H414" s="7">
        <v>3.8</v>
      </c>
      <c r="I414" s="8">
        <v>14648</v>
      </c>
      <c r="J414" s="8">
        <f>Table3[[#This Row],[actual_price]]*Table3[[#This Row],[rating_count]]</f>
        <v>23422152</v>
      </c>
    </row>
    <row r="415" spans="1:10" hidden="1" x14ac:dyDescent="0.3">
      <c r="A415" s="7" t="s">
        <v>2773</v>
      </c>
      <c r="B415" s="7" t="s">
        <v>1380</v>
      </c>
      <c r="C415" s="7" t="str">
        <f>_xlfn.TEXTAFTER(Table3[[#This Row],[category]],"|",-1)</f>
        <v>In-Ear</v>
      </c>
      <c r="D415" s="8">
        <v>1299</v>
      </c>
      <c r="E415" s="8">
        <v>2999</v>
      </c>
      <c r="F415" s="8">
        <f>Table3[[#This Row],[actual_price]]-Table3[[#This Row],[discounted_price]]</f>
        <v>1700</v>
      </c>
      <c r="G415" s="18">
        <v>0.56999999999999995</v>
      </c>
      <c r="H415" s="7">
        <v>3.8</v>
      </c>
      <c r="I415" s="8">
        <v>14629</v>
      </c>
      <c r="J415" s="8">
        <f>Table3[[#This Row],[actual_price]]*Table3[[#This Row],[rating_count]]</f>
        <v>43872371</v>
      </c>
    </row>
    <row r="416" spans="1:10" x14ac:dyDescent="0.3">
      <c r="A416" s="7" t="s">
        <v>4715</v>
      </c>
      <c r="B416" s="7" t="s">
        <v>3850</v>
      </c>
      <c r="C416" s="7" t="str">
        <f>_xlfn.TEXTAFTER(Table3[[#This Row],[category]],"|",-1)</f>
        <v>SandwichMakers</v>
      </c>
      <c r="D416" s="21">
        <v>1699</v>
      </c>
      <c r="E416" s="21">
        <v>1975</v>
      </c>
      <c r="F416" s="21">
        <f>Table3[[#This Row],[actual_price]]-Table3[[#This Row],[discounted_price]]</f>
        <v>276</v>
      </c>
      <c r="G416" s="23">
        <v>0.14000000000000001</v>
      </c>
      <c r="H416" s="7">
        <v>4.0999999999999996</v>
      </c>
      <c r="I416" s="8">
        <v>4716</v>
      </c>
      <c r="J416" s="21">
        <f>Table3[[#This Row],[actual_price]]*Table3[[#This Row],[rating_count]]</f>
        <v>9314100</v>
      </c>
    </row>
    <row r="417" spans="1:10" x14ac:dyDescent="0.3">
      <c r="A417" s="7" t="s">
        <v>4223</v>
      </c>
      <c r="B417" s="7" t="s">
        <v>3692</v>
      </c>
      <c r="C417" s="7" t="str">
        <f>_xlfn.TEXTAFTER(Table3[[#This Row],[category]],"|",-1)</f>
        <v>HandBlenders</v>
      </c>
      <c r="D417" s="21">
        <v>1695</v>
      </c>
      <c r="E417" s="21">
        <v>1695</v>
      </c>
      <c r="F417" s="21">
        <f>Table3[[#This Row],[actual_price]]-Table3[[#This Row],[discounted_price]]</f>
        <v>0</v>
      </c>
      <c r="G417" s="23">
        <v>0</v>
      </c>
      <c r="H417" s="7">
        <v>4.2</v>
      </c>
      <c r="I417" s="8">
        <v>14290</v>
      </c>
      <c r="J417" s="21">
        <f>Table3[[#This Row],[actual_price]]*Table3[[#This Row],[rating_count]]</f>
        <v>24221550</v>
      </c>
    </row>
    <row r="418" spans="1:10" x14ac:dyDescent="0.3">
      <c r="A418" s="7" t="s">
        <v>3316</v>
      </c>
      <c r="B418" s="7" t="s">
        <v>1380</v>
      </c>
      <c r="C418" s="7" t="str">
        <f>_xlfn.TEXTAFTER(Table3[[#This Row],[category]],"|",-1)</f>
        <v>In-Ear</v>
      </c>
      <c r="D418" s="21">
        <v>1679</v>
      </c>
      <c r="E418" s="21">
        <v>1999</v>
      </c>
      <c r="F418" s="21">
        <f>Table3[[#This Row],[actual_price]]-Table3[[#This Row],[discounted_price]]</f>
        <v>320</v>
      </c>
      <c r="G418" s="23">
        <v>0.16</v>
      </c>
      <c r="H418" s="7">
        <v>4.0999999999999996</v>
      </c>
      <c r="I418" s="8">
        <v>72563</v>
      </c>
      <c r="J418" s="21">
        <f>Table3[[#This Row],[actual_price]]*Table3[[#This Row],[rating_count]]</f>
        <v>145053437</v>
      </c>
    </row>
    <row r="419" spans="1:10" x14ac:dyDescent="0.3">
      <c r="A419" s="7" t="s">
        <v>3810</v>
      </c>
      <c r="B419" s="7" t="s">
        <v>3812</v>
      </c>
      <c r="C419" s="7" t="str">
        <f>_xlfn.TEXTAFTER(Table3[[#This Row],[category]],"|",-1)</f>
        <v>HandheldVacuums</v>
      </c>
      <c r="D419" s="21">
        <v>1665</v>
      </c>
      <c r="E419" s="21">
        <v>2099</v>
      </c>
      <c r="F419" s="21">
        <f>Table3[[#This Row],[actual_price]]-Table3[[#This Row],[discounted_price]]</f>
        <v>434</v>
      </c>
      <c r="G419" s="23">
        <v>0.21</v>
      </c>
      <c r="H419" s="7">
        <v>4</v>
      </c>
      <c r="I419" s="8">
        <v>14368</v>
      </c>
      <c r="J419" s="21">
        <f>Table3[[#This Row],[actual_price]]*Table3[[#This Row],[rating_count]]</f>
        <v>30158432</v>
      </c>
    </row>
    <row r="420" spans="1:10" x14ac:dyDescent="0.3">
      <c r="A420" s="7" t="s">
        <v>4602</v>
      </c>
      <c r="B420" s="7" t="s">
        <v>3903</v>
      </c>
      <c r="C420" s="7" t="str">
        <f>_xlfn.TEXTAFTER(Table3[[#This Row],[category]],"|",-1)</f>
        <v>MiniFoodProcessors&amp;Choppers</v>
      </c>
      <c r="D420" s="21">
        <v>1656</v>
      </c>
      <c r="E420" s="21">
        <v>2695</v>
      </c>
      <c r="F420" s="21">
        <f>Table3[[#This Row],[actual_price]]-Table3[[#This Row],[discounted_price]]</f>
        <v>1039</v>
      </c>
      <c r="G420" s="23">
        <v>0.39</v>
      </c>
      <c r="H420" s="7">
        <v>4.4000000000000004</v>
      </c>
      <c r="I420" s="8">
        <v>6027</v>
      </c>
      <c r="J420" s="21">
        <f>Table3[[#This Row],[actual_price]]*Table3[[#This Row],[rating_count]]</f>
        <v>16242765</v>
      </c>
    </row>
    <row r="421" spans="1:10" x14ac:dyDescent="0.3">
      <c r="A421" s="7" t="s">
        <v>3715</v>
      </c>
      <c r="B421" s="7" t="s">
        <v>3629</v>
      </c>
      <c r="C421" s="7" t="str">
        <f>_xlfn.TEXTAFTER(Table3[[#This Row],[category]],"|",-1)</f>
        <v>ElectricKettles</v>
      </c>
      <c r="D421" s="21">
        <v>1625</v>
      </c>
      <c r="E421" s="21">
        <v>2995</v>
      </c>
      <c r="F421" s="21">
        <f>Table3[[#This Row],[actual_price]]-Table3[[#This Row],[discounted_price]]</f>
        <v>1370</v>
      </c>
      <c r="G421" s="23">
        <v>0.46</v>
      </c>
      <c r="H421" s="7">
        <v>4.5</v>
      </c>
      <c r="I421" s="8">
        <v>23484</v>
      </c>
      <c r="J421" s="21">
        <f>Table3[[#This Row],[actual_price]]*Table3[[#This Row],[rating_count]]</f>
        <v>70334580</v>
      </c>
    </row>
    <row r="422" spans="1:10" x14ac:dyDescent="0.3">
      <c r="A422" s="7" t="s">
        <v>5282</v>
      </c>
      <c r="B422" s="7" t="s">
        <v>3837</v>
      </c>
      <c r="C422" s="7" t="str">
        <f>_xlfn.TEXTAFTER(Table3[[#This Row],[category]],"|",-1)</f>
        <v>EggBoilers</v>
      </c>
      <c r="D422" s="21">
        <v>1624</v>
      </c>
      <c r="E422" s="21">
        <v>2495</v>
      </c>
      <c r="F422" s="21">
        <f>Table3[[#This Row],[actual_price]]-Table3[[#This Row],[discounted_price]]</f>
        <v>871</v>
      </c>
      <c r="G422" s="23">
        <v>0.35</v>
      </c>
      <c r="H422" s="7">
        <v>4.0999999999999996</v>
      </c>
      <c r="I422" s="7">
        <v>827</v>
      </c>
      <c r="J422" s="21">
        <f>Table3[[#This Row],[actual_price]]*Table3[[#This Row],[rating_count]]</f>
        <v>2063365</v>
      </c>
    </row>
    <row r="423" spans="1:10" x14ac:dyDescent="0.3">
      <c r="A423" s="7" t="s">
        <v>3780</v>
      </c>
      <c r="B423" s="7" t="s">
        <v>3782</v>
      </c>
      <c r="C423" s="7" t="str">
        <f>_xlfn.TEXTAFTER(Table3[[#This Row],[category]],"|",-1)</f>
        <v>SteamIrons</v>
      </c>
      <c r="D423" s="21">
        <v>1614</v>
      </c>
      <c r="E423" s="21">
        <v>1745</v>
      </c>
      <c r="F423" s="21">
        <f>Table3[[#This Row],[actual_price]]-Table3[[#This Row],[discounted_price]]</f>
        <v>131</v>
      </c>
      <c r="G423" s="23">
        <v>0.08</v>
      </c>
      <c r="H423" s="7">
        <v>4.3</v>
      </c>
      <c r="I423" s="8">
        <v>37974</v>
      </c>
      <c r="J423" s="21">
        <f>Table3[[#This Row],[actual_price]]*Table3[[#This Row],[rating_count]]</f>
        <v>66264630</v>
      </c>
    </row>
    <row r="424" spans="1:10" x14ac:dyDescent="0.3">
      <c r="A424" s="7" t="s">
        <v>5299</v>
      </c>
      <c r="B424" s="7" t="s">
        <v>3675</v>
      </c>
      <c r="C424" s="7" t="str">
        <f>_xlfn.TEXTAFTER(Table3[[#This Row],[category]],"|",-1)</f>
        <v>InductionCooktop</v>
      </c>
      <c r="D424" s="21">
        <v>1601</v>
      </c>
      <c r="E424" s="21">
        <v>3890</v>
      </c>
      <c r="F424" s="21">
        <f>Table3[[#This Row],[actual_price]]-Table3[[#This Row],[discounted_price]]</f>
        <v>2289</v>
      </c>
      <c r="G424" s="23">
        <v>0.59</v>
      </c>
      <c r="H424" s="7">
        <v>4.2</v>
      </c>
      <c r="I424" s="7">
        <v>156</v>
      </c>
      <c r="J424" s="21">
        <f>Table3[[#This Row],[actual_price]]*Table3[[#This Row],[rating_count]]</f>
        <v>606840</v>
      </c>
    </row>
    <row r="425" spans="1:10" x14ac:dyDescent="0.3">
      <c r="A425" s="7" t="s">
        <v>1673</v>
      </c>
      <c r="B425" s="7" t="s">
        <v>1329</v>
      </c>
      <c r="C425" s="7" t="str">
        <f>_xlfn.TEXTAFTER(Table3[[#This Row],[category]],"|",-1)</f>
        <v>SmartWatches</v>
      </c>
      <c r="D425" s="21">
        <v>1599</v>
      </c>
      <c r="E425" s="21">
        <v>4999</v>
      </c>
      <c r="F425" s="21">
        <f>Table3[[#This Row],[actual_price]]-Table3[[#This Row],[discounted_price]]</f>
        <v>3400</v>
      </c>
      <c r="G425" s="23">
        <v>0.68</v>
      </c>
      <c r="H425" s="7">
        <v>4</v>
      </c>
      <c r="I425" s="8">
        <v>67951</v>
      </c>
      <c r="J425" s="21">
        <f>Table3[[#This Row],[actual_price]]*Table3[[#This Row],[rating_count]]</f>
        <v>339687049</v>
      </c>
    </row>
    <row r="426" spans="1:10" hidden="1" x14ac:dyDescent="0.3">
      <c r="A426" s="7" t="s">
        <v>1921</v>
      </c>
      <c r="B426" s="7" t="s">
        <v>1371</v>
      </c>
      <c r="C426" s="7" t="str">
        <f>_xlfn.TEXTAFTER(Table3[[#This Row],[category]],"|",-1)</f>
        <v>BasicMobiles</v>
      </c>
      <c r="D426" s="8">
        <v>2599</v>
      </c>
      <c r="E426" s="8">
        <v>2999</v>
      </c>
      <c r="F426" s="8">
        <f>Table3[[#This Row],[actual_price]]-Table3[[#This Row],[discounted_price]]</f>
        <v>400</v>
      </c>
      <c r="G426" s="18">
        <v>0.13</v>
      </c>
      <c r="H426" s="7">
        <v>3.9</v>
      </c>
      <c r="I426" s="8">
        <v>14266</v>
      </c>
      <c r="J426" s="8">
        <f>Table3[[#This Row],[actual_price]]*Table3[[#This Row],[rating_count]]</f>
        <v>42783734</v>
      </c>
    </row>
    <row r="427" spans="1:10" x14ac:dyDescent="0.3">
      <c r="A427" s="7" t="s">
        <v>1673</v>
      </c>
      <c r="B427" s="7" t="s">
        <v>1329</v>
      </c>
      <c r="C427" s="7" t="str">
        <f>_xlfn.TEXTAFTER(Table3[[#This Row],[category]],"|",-1)</f>
        <v>SmartWatches</v>
      </c>
      <c r="D427" s="21">
        <v>1599</v>
      </c>
      <c r="E427" s="21">
        <v>4999</v>
      </c>
      <c r="F427" s="21">
        <f>Table3[[#This Row],[actual_price]]-Table3[[#This Row],[discounted_price]]</f>
        <v>3400</v>
      </c>
      <c r="G427" s="23">
        <v>0.68</v>
      </c>
      <c r="H427" s="7">
        <v>4</v>
      </c>
      <c r="I427" s="8">
        <v>67950</v>
      </c>
      <c r="J427" s="21">
        <f>Table3[[#This Row],[actual_price]]*Table3[[#This Row],[rating_count]]</f>
        <v>339682050</v>
      </c>
    </row>
    <row r="428" spans="1:10" x14ac:dyDescent="0.3">
      <c r="A428" s="7" t="s">
        <v>1985</v>
      </c>
      <c r="B428" s="7" t="s">
        <v>1342</v>
      </c>
      <c r="C428" s="7" t="str">
        <f>_xlfn.TEXTAFTER(Table3[[#This Row],[category]],"|",-1)</f>
        <v>PowerBanks</v>
      </c>
      <c r="D428" s="21">
        <v>1599</v>
      </c>
      <c r="E428" s="21">
        <v>3499</v>
      </c>
      <c r="F428" s="21">
        <f>Table3[[#This Row],[actual_price]]-Table3[[#This Row],[discounted_price]]</f>
        <v>1900</v>
      </c>
      <c r="G428" s="23">
        <v>0.54</v>
      </c>
      <c r="H428" s="7">
        <v>4</v>
      </c>
      <c r="I428" s="8">
        <v>36384</v>
      </c>
      <c r="J428" s="21">
        <f>Table3[[#This Row],[actual_price]]*Table3[[#This Row],[rating_count]]</f>
        <v>127307616</v>
      </c>
    </row>
    <row r="429" spans="1:10" x14ac:dyDescent="0.3">
      <c r="A429" s="7" t="s">
        <v>1424</v>
      </c>
      <c r="B429" s="7" t="s">
        <v>1329</v>
      </c>
      <c r="C429" s="7" t="str">
        <f>_xlfn.TEXTAFTER(Table3[[#This Row],[category]],"|",-1)</f>
        <v>SmartWatches</v>
      </c>
      <c r="D429" s="21">
        <v>1599</v>
      </c>
      <c r="E429" s="21">
        <v>3999</v>
      </c>
      <c r="F429" s="21">
        <f>Table3[[#This Row],[actual_price]]-Table3[[#This Row],[discounted_price]]</f>
        <v>2400</v>
      </c>
      <c r="G429" s="23">
        <v>0.6</v>
      </c>
      <c r="H429" s="7">
        <v>4</v>
      </c>
      <c r="I429" s="8">
        <v>30254</v>
      </c>
      <c r="J429" s="21">
        <f>Table3[[#This Row],[actual_price]]*Table3[[#This Row],[rating_count]]</f>
        <v>120985746</v>
      </c>
    </row>
    <row r="430" spans="1:10" x14ac:dyDescent="0.3">
      <c r="A430" s="7" t="s">
        <v>1424</v>
      </c>
      <c r="B430" s="7" t="s">
        <v>1329</v>
      </c>
      <c r="C430" s="7" t="str">
        <f>_xlfn.TEXTAFTER(Table3[[#This Row],[category]],"|",-1)</f>
        <v>SmartWatches</v>
      </c>
      <c r="D430" s="21">
        <v>1599</v>
      </c>
      <c r="E430" s="21">
        <v>3999</v>
      </c>
      <c r="F430" s="21">
        <f>Table3[[#This Row],[actual_price]]-Table3[[#This Row],[discounted_price]]</f>
        <v>2400</v>
      </c>
      <c r="G430" s="23">
        <v>0.6</v>
      </c>
      <c r="H430" s="7">
        <v>4</v>
      </c>
      <c r="I430" s="8">
        <v>30254</v>
      </c>
      <c r="J430" s="21">
        <f>Table3[[#This Row],[actual_price]]*Table3[[#This Row],[rating_count]]</f>
        <v>120985746</v>
      </c>
    </row>
    <row r="431" spans="1:10" x14ac:dyDescent="0.3">
      <c r="A431" s="7" t="s">
        <v>3550</v>
      </c>
      <c r="B431" s="7" t="s">
        <v>2249</v>
      </c>
      <c r="C431" s="7" t="str">
        <f>_xlfn.TEXTAFTER(Table3[[#This Row],[category]],"|",-1)</f>
        <v>Repeaters&amp;Extenders</v>
      </c>
      <c r="D431" s="21">
        <v>1599</v>
      </c>
      <c r="E431" s="21">
        <v>3599</v>
      </c>
      <c r="F431" s="21">
        <f>Table3[[#This Row],[actual_price]]-Table3[[#This Row],[discounted_price]]</f>
        <v>2000</v>
      </c>
      <c r="G431" s="23">
        <v>0.56000000000000005</v>
      </c>
      <c r="H431" s="7">
        <v>4.2</v>
      </c>
      <c r="I431" s="8">
        <v>16182</v>
      </c>
      <c r="J431" s="21">
        <f>Table3[[#This Row],[actual_price]]*Table3[[#This Row],[rating_count]]</f>
        <v>58239018</v>
      </c>
    </row>
    <row r="432" spans="1:10" hidden="1" x14ac:dyDescent="0.3">
      <c r="A432" s="7" t="s">
        <v>3910</v>
      </c>
      <c r="B432" s="7" t="s">
        <v>3702</v>
      </c>
      <c r="C432" s="7" t="str">
        <f>_xlfn.TEXTAFTER(Table3[[#This Row],[category]],"|",-1)</f>
        <v>MixerGrinders</v>
      </c>
      <c r="D432" s="8">
        <v>3249</v>
      </c>
      <c r="E432" s="8">
        <v>6295</v>
      </c>
      <c r="F432" s="8">
        <f>Table3[[#This Row],[actual_price]]-Table3[[#This Row],[discounted_price]]</f>
        <v>3046</v>
      </c>
      <c r="G432" s="18">
        <v>0.48</v>
      </c>
      <c r="H432" s="7">
        <v>3.8</v>
      </c>
      <c r="I432" s="8">
        <v>14062</v>
      </c>
      <c r="J432" s="8">
        <f>Table3[[#This Row],[actual_price]]*Table3[[#This Row],[rating_count]]</f>
        <v>88520290</v>
      </c>
    </row>
    <row r="433" spans="1:10" x14ac:dyDescent="0.3">
      <c r="A433" s="7" t="s">
        <v>311</v>
      </c>
      <c r="B433" s="7" t="s">
        <v>313</v>
      </c>
      <c r="C433" s="7" t="str">
        <f>_xlfn.TEXTAFTER(Table3[[#This Row],[category]],"|",-1)</f>
        <v>TVWall&amp;CeilingMounts</v>
      </c>
      <c r="D433" s="21">
        <v>1599</v>
      </c>
      <c r="E433" s="21">
        <v>2999</v>
      </c>
      <c r="F433" s="21">
        <f>Table3[[#This Row],[actual_price]]-Table3[[#This Row],[discounted_price]]</f>
        <v>1400</v>
      </c>
      <c r="G433" s="23">
        <v>0.47</v>
      </c>
      <c r="H433" s="7">
        <v>4.2</v>
      </c>
      <c r="I433" s="8">
        <v>2727</v>
      </c>
      <c r="J433" s="21">
        <f>Table3[[#This Row],[actual_price]]*Table3[[#This Row],[rating_count]]</f>
        <v>8178273</v>
      </c>
    </row>
    <row r="434" spans="1:10" hidden="1" x14ac:dyDescent="0.3">
      <c r="A434" s="7" t="s">
        <v>2981</v>
      </c>
      <c r="B434" s="7" t="s">
        <v>2428</v>
      </c>
      <c r="C434" s="7" t="str">
        <f>_xlfn.TEXTAFTER(Table3[[#This Row],[category]],"|",-1)</f>
        <v>RechargeableBatteries</v>
      </c>
      <c r="D434" s="7">
        <v>250</v>
      </c>
      <c r="E434" s="7">
        <v>250</v>
      </c>
      <c r="F434" s="21">
        <f>Table3[[#This Row],[actual_price]]-Table3[[#This Row],[discounted_price]]</f>
        <v>0</v>
      </c>
      <c r="G434" s="18">
        <v>0</v>
      </c>
      <c r="H434" s="7">
        <v>3.9</v>
      </c>
      <c r="I434" s="8">
        <v>13971</v>
      </c>
      <c r="J434" s="8">
        <f>Table3[[#This Row],[actual_price]]*Table3[[#This Row],[rating_count]]</f>
        <v>3492750</v>
      </c>
    </row>
    <row r="435" spans="1:10" x14ac:dyDescent="0.3">
      <c r="A435" s="7" t="s">
        <v>522</v>
      </c>
      <c r="B435" s="7" t="s">
        <v>14</v>
      </c>
      <c r="C435" s="7" t="str">
        <f>_xlfn.TEXTAFTER(Table3[[#This Row],[category]],"|",-1)</f>
        <v>USBCables</v>
      </c>
      <c r="D435" s="21">
        <v>1599</v>
      </c>
      <c r="E435" s="21">
        <v>1999</v>
      </c>
      <c r="F435" s="21">
        <f>Table3[[#This Row],[actual_price]]-Table3[[#This Row],[discounted_price]]</f>
        <v>400</v>
      </c>
      <c r="G435" s="23">
        <v>0.2</v>
      </c>
      <c r="H435" s="7">
        <v>4.4000000000000004</v>
      </c>
      <c r="I435" s="8">
        <v>1951</v>
      </c>
      <c r="J435" s="21">
        <f>Table3[[#This Row],[actual_price]]*Table3[[#This Row],[rating_count]]</f>
        <v>3900049</v>
      </c>
    </row>
    <row r="436" spans="1:10" x14ac:dyDescent="0.3">
      <c r="A436" s="7" t="s">
        <v>1999</v>
      </c>
      <c r="B436" s="7" t="s">
        <v>1750</v>
      </c>
      <c r="C436" s="7" t="str">
        <f>_xlfn.TEXTAFTER(Table3[[#This Row],[category]],"|",-1)</f>
        <v>BasicCases</v>
      </c>
      <c r="D436" s="21">
        <v>1599</v>
      </c>
      <c r="E436" s="21">
        <v>2599</v>
      </c>
      <c r="F436" s="21">
        <f>Table3[[#This Row],[actual_price]]-Table3[[#This Row],[discounted_price]]</f>
        <v>1000</v>
      </c>
      <c r="G436" s="23">
        <v>0.38</v>
      </c>
      <c r="H436" s="7">
        <v>4.3</v>
      </c>
      <c r="I436" s="8">
        <v>1801</v>
      </c>
      <c r="J436" s="21">
        <f>Table3[[#This Row],[actual_price]]*Table3[[#This Row],[rating_count]]</f>
        <v>4680799</v>
      </c>
    </row>
    <row r="437" spans="1:10" x14ac:dyDescent="0.3">
      <c r="A437" s="7" t="s">
        <v>4545</v>
      </c>
      <c r="B437" s="7" t="s">
        <v>3903</v>
      </c>
      <c r="C437" s="7" t="str">
        <f>_xlfn.TEXTAFTER(Table3[[#This Row],[category]],"|",-1)</f>
        <v>MiniFoodProcessors&amp;Choppers</v>
      </c>
      <c r="D437" s="21">
        <v>1599</v>
      </c>
      <c r="E437" s="21">
        <v>1999</v>
      </c>
      <c r="F437" s="21">
        <f>Table3[[#This Row],[actual_price]]-Table3[[#This Row],[discounted_price]]</f>
        <v>400</v>
      </c>
      <c r="G437" s="23">
        <v>0.2</v>
      </c>
      <c r="H437" s="7">
        <v>4.4000000000000004</v>
      </c>
      <c r="I437" s="8">
        <v>1558</v>
      </c>
      <c r="J437" s="21">
        <f>Table3[[#This Row],[actual_price]]*Table3[[#This Row],[rating_count]]</f>
        <v>3114442</v>
      </c>
    </row>
    <row r="438" spans="1:10" x14ac:dyDescent="0.3">
      <c r="A438" s="7" t="s">
        <v>4439</v>
      </c>
      <c r="B438" s="7" t="s">
        <v>3941</v>
      </c>
      <c r="C438" s="7" t="str">
        <f>_xlfn.TEXTAFTER(Table3[[#This Row],[category]],"|",-1)</f>
        <v>VacuumSealers</v>
      </c>
      <c r="D438" s="21">
        <v>1595</v>
      </c>
      <c r="E438" s="21">
        <v>1799</v>
      </c>
      <c r="F438" s="21">
        <f>Table3[[#This Row],[actual_price]]-Table3[[#This Row],[discounted_price]]</f>
        <v>204</v>
      </c>
      <c r="G438" s="23">
        <v>0.11</v>
      </c>
      <c r="H438" s="7">
        <v>4</v>
      </c>
      <c r="I438" s="8">
        <v>2877</v>
      </c>
      <c r="J438" s="21">
        <f>Table3[[#This Row],[actual_price]]*Table3[[#This Row],[rating_count]]</f>
        <v>5175723</v>
      </c>
    </row>
    <row r="439" spans="1:10" x14ac:dyDescent="0.3">
      <c r="A439" s="7" t="s">
        <v>3422</v>
      </c>
      <c r="B439" s="7" t="s">
        <v>2344</v>
      </c>
      <c r="C439" s="7" t="str">
        <f>_xlfn.TEXTAFTER(Table3[[#This Row],[category]],"|",-1)</f>
        <v>Routers</v>
      </c>
      <c r="D439" s="21">
        <v>1565</v>
      </c>
      <c r="E439" s="21">
        <v>2999</v>
      </c>
      <c r="F439" s="21">
        <f>Table3[[#This Row],[actual_price]]-Table3[[#This Row],[discounted_price]]</f>
        <v>1434</v>
      </c>
      <c r="G439" s="23">
        <v>0.48</v>
      </c>
      <c r="H439" s="7">
        <v>4</v>
      </c>
      <c r="I439" s="8">
        <v>11113</v>
      </c>
      <c r="J439" s="21">
        <f>Table3[[#This Row],[actual_price]]*Table3[[#This Row],[rating_count]]</f>
        <v>33327887</v>
      </c>
    </row>
    <row r="440" spans="1:10" x14ac:dyDescent="0.3">
      <c r="A440" s="7" t="s">
        <v>2460</v>
      </c>
      <c r="B440" s="7" t="s">
        <v>2462</v>
      </c>
      <c r="C440" s="7" t="str">
        <f>_xlfn.TEXTAFTER(Table3[[#This Row],[category]],"|",-1)</f>
        <v>CompleteTripodUnits</v>
      </c>
      <c r="D440" s="21">
        <v>1549</v>
      </c>
      <c r="E440" s="21">
        <v>2495</v>
      </c>
      <c r="F440" s="21">
        <f>Table3[[#This Row],[actual_price]]-Table3[[#This Row],[discounted_price]]</f>
        <v>946</v>
      </c>
      <c r="G440" s="23">
        <v>0.38</v>
      </c>
      <c r="H440" s="7">
        <v>4.4000000000000004</v>
      </c>
      <c r="I440" s="8">
        <v>15137</v>
      </c>
      <c r="J440" s="21">
        <f>Table3[[#This Row],[actual_price]]*Table3[[#This Row],[rating_count]]</f>
        <v>37766815</v>
      </c>
    </row>
    <row r="441" spans="1:10" x14ac:dyDescent="0.3">
      <c r="A441" s="7" t="s">
        <v>2663</v>
      </c>
      <c r="B441" s="7" t="s">
        <v>2344</v>
      </c>
      <c r="C441" s="7" t="str">
        <f>_xlfn.TEXTAFTER(Table3[[#This Row],[category]],"|",-1)</f>
        <v>Routers</v>
      </c>
      <c r="D441" s="21">
        <v>1529</v>
      </c>
      <c r="E441" s="21">
        <v>2399</v>
      </c>
      <c r="F441" s="21">
        <f>Table3[[#This Row],[actual_price]]-Table3[[#This Row],[discounted_price]]</f>
        <v>870</v>
      </c>
      <c r="G441" s="23">
        <v>0.36</v>
      </c>
      <c r="H441" s="7">
        <v>4.3</v>
      </c>
      <c r="I441" s="8">
        <v>68409</v>
      </c>
      <c r="J441" s="21">
        <f>Table3[[#This Row],[actual_price]]*Table3[[#This Row],[rating_count]]</f>
        <v>164113191</v>
      </c>
    </row>
    <row r="442" spans="1:10" hidden="1" x14ac:dyDescent="0.3">
      <c r="A442" s="7" t="s">
        <v>3546</v>
      </c>
      <c r="B442" s="7" t="s">
        <v>2502</v>
      </c>
      <c r="C442" s="7" t="str">
        <f>_xlfn.TEXTAFTER(Table3[[#This Row],[category]],"|",-1)</f>
        <v>Lamps</v>
      </c>
      <c r="D442" s="7">
        <v>39</v>
      </c>
      <c r="E442" s="7">
        <v>39</v>
      </c>
      <c r="F442" s="21">
        <f>Table3[[#This Row],[actual_price]]-Table3[[#This Row],[discounted_price]]</f>
        <v>0</v>
      </c>
      <c r="G442" s="18">
        <v>0</v>
      </c>
      <c r="H442" s="7">
        <v>3.6</v>
      </c>
      <c r="I442" s="8">
        <v>13572</v>
      </c>
      <c r="J442" s="8">
        <f>Table3[[#This Row],[actual_price]]*Table3[[#This Row],[rating_count]]</f>
        <v>529308</v>
      </c>
    </row>
    <row r="443" spans="1:10" x14ac:dyDescent="0.3">
      <c r="A443" s="7" t="s">
        <v>1315</v>
      </c>
      <c r="B443" s="7" t="s">
        <v>14</v>
      </c>
      <c r="C443" s="7" t="str">
        <f>_xlfn.TEXTAFTER(Table3[[#This Row],[category]],"|",-1)</f>
        <v>USBCables</v>
      </c>
      <c r="D443" s="21">
        <v>1519</v>
      </c>
      <c r="E443" s="21">
        <v>1899</v>
      </c>
      <c r="F443" s="21">
        <f>Table3[[#This Row],[actual_price]]-Table3[[#This Row],[discounted_price]]</f>
        <v>380</v>
      </c>
      <c r="G443" s="23">
        <v>0.2</v>
      </c>
      <c r="H443" s="7">
        <v>4.4000000000000004</v>
      </c>
      <c r="I443" s="8">
        <v>19763</v>
      </c>
      <c r="J443" s="21">
        <f>Table3[[#This Row],[actual_price]]*Table3[[#This Row],[rating_count]]</f>
        <v>37529937</v>
      </c>
    </row>
    <row r="444" spans="1:10" x14ac:dyDescent="0.3">
      <c r="A444" s="7" t="s">
        <v>3566</v>
      </c>
      <c r="B444" s="7" t="s">
        <v>3238</v>
      </c>
      <c r="C444" s="7" t="str">
        <f>_xlfn.TEXTAFTER(Table3[[#This Row],[category]],"|",-1)</f>
        <v>GamingKeyboards</v>
      </c>
      <c r="D444" s="21">
        <v>1519</v>
      </c>
      <c r="E444" s="21">
        <v>3499</v>
      </c>
      <c r="F444" s="21">
        <f>Table3[[#This Row],[actual_price]]-Table3[[#This Row],[discounted_price]]</f>
        <v>1980</v>
      </c>
      <c r="G444" s="23">
        <v>0.56999999999999995</v>
      </c>
      <c r="H444" s="7">
        <v>4.3</v>
      </c>
      <c r="I444" s="7">
        <v>408</v>
      </c>
      <c r="J444" s="21">
        <f>Table3[[#This Row],[actual_price]]*Table3[[#This Row],[rating_count]]</f>
        <v>1427592</v>
      </c>
    </row>
    <row r="445" spans="1:10" x14ac:dyDescent="0.3">
      <c r="A445" s="7" t="s">
        <v>3439</v>
      </c>
      <c r="B445" s="7" t="s">
        <v>2381</v>
      </c>
      <c r="C445" s="7" t="str">
        <f>_xlfn.TEXTAFTER(Table3[[#This Row],[category]],"|",-1)</f>
        <v>GeneralPurposeBatteries&amp;BatteryChargers</v>
      </c>
      <c r="D445" s="21">
        <v>1500</v>
      </c>
      <c r="E445" s="21">
        <v>1500</v>
      </c>
      <c r="F445" s="21">
        <f>Table3[[#This Row],[actual_price]]-Table3[[#This Row],[discounted_price]]</f>
        <v>0</v>
      </c>
      <c r="G445" s="23">
        <v>0</v>
      </c>
      <c r="H445" s="7">
        <v>4.4000000000000004</v>
      </c>
      <c r="I445" s="8">
        <v>25996</v>
      </c>
      <c r="J445" s="21">
        <f>Table3[[#This Row],[actual_price]]*Table3[[#This Row],[rating_count]]</f>
        <v>38994000</v>
      </c>
    </row>
    <row r="446" spans="1:10" x14ac:dyDescent="0.3">
      <c r="A446" s="7" t="s">
        <v>2238</v>
      </c>
      <c r="B446" s="7" t="s">
        <v>1380</v>
      </c>
      <c r="C446" s="7" t="str">
        <f>_xlfn.TEXTAFTER(Table3[[#This Row],[category]],"|",-1)</f>
        <v>In-Ear</v>
      </c>
      <c r="D446" s="21">
        <v>1499</v>
      </c>
      <c r="E446" s="21">
        <v>3990</v>
      </c>
      <c r="F446" s="21">
        <f>Table3[[#This Row],[actual_price]]-Table3[[#This Row],[discounted_price]]</f>
        <v>2491</v>
      </c>
      <c r="G446" s="23">
        <v>0.62</v>
      </c>
      <c r="H446" s="7">
        <v>4.0999999999999996</v>
      </c>
      <c r="I446" s="8">
        <v>109864</v>
      </c>
      <c r="J446" s="21">
        <f>Table3[[#This Row],[actual_price]]*Table3[[#This Row],[rating_count]]</f>
        <v>438357360</v>
      </c>
    </row>
    <row r="447" spans="1:10" x14ac:dyDescent="0.3">
      <c r="A447" s="7" t="s">
        <v>1846</v>
      </c>
      <c r="B447" s="7" t="s">
        <v>1329</v>
      </c>
      <c r="C447" s="7" t="str">
        <f>_xlfn.TEXTAFTER(Table3[[#This Row],[category]],"|",-1)</f>
        <v>SmartWatches</v>
      </c>
      <c r="D447" s="21">
        <v>1499</v>
      </c>
      <c r="E447" s="21">
        <v>4999</v>
      </c>
      <c r="F447" s="21">
        <f>Table3[[#This Row],[actual_price]]-Table3[[#This Row],[discounted_price]]</f>
        <v>3500</v>
      </c>
      <c r="G447" s="23">
        <v>0.7</v>
      </c>
      <c r="H447" s="7">
        <v>4</v>
      </c>
      <c r="I447" s="8">
        <v>92588</v>
      </c>
      <c r="J447" s="21">
        <f>Table3[[#This Row],[actual_price]]*Table3[[#This Row],[rating_count]]</f>
        <v>462847412</v>
      </c>
    </row>
    <row r="448" spans="1:10" x14ac:dyDescent="0.3">
      <c r="A448" s="7" t="s">
        <v>2616</v>
      </c>
      <c r="B448" s="7" t="s">
        <v>1329</v>
      </c>
      <c r="C448" s="7" t="str">
        <f>_xlfn.TEXTAFTER(Table3[[#This Row],[category]],"|",-1)</f>
        <v>SmartWatches</v>
      </c>
      <c r="D448" s="21">
        <v>1499</v>
      </c>
      <c r="E448" s="21">
        <v>4999</v>
      </c>
      <c r="F448" s="21">
        <f>Table3[[#This Row],[actual_price]]-Table3[[#This Row],[discounted_price]]</f>
        <v>3500</v>
      </c>
      <c r="G448" s="23">
        <v>0.7</v>
      </c>
      <c r="H448" s="7">
        <v>4</v>
      </c>
      <c r="I448" s="8">
        <v>92588</v>
      </c>
      <c r="J448" s="21">
        <f>Table3[[#This Row],[actual_price]]*Table3[[#This Row],[rating_count]]</f>
        <v>462847412</v>
      </c>
    </row>
    <row r="449" spans="1:10" x14ac:dyDescent="0.3">
      <c r="A449" s="7" t="s">
        <v>3153</v>
      </c>
      <c r="B449" s="7" t="s">
        <v>1931</v>
      </c>
      <c r="C449" s="7" t="str">
        <f>_xlfn.TEXTAFTER(Table3[[#This Row],[category]],"|",-1)</f>
        <v>On-Ear</v>
      </c>
      <c r="D449" s="21">
        <v>1499</v>
      </c>
      <c r="E449" s="21">
        <v>3999</v>
      </c>
      <c r="F449" s="21">
        <f>Table3[[#This Row],[actual_price]]-Table3[[#This Row],[discounted_price]]</f>
        <v>2500</v>
      </c>
      <c r="G449" s="23">
        <v>0.63</v>
      </c>
      <c r="H449" s="7">
        <v>4.2</v>
      </c>
      <c r="I449" s="8">
        <v>42775</v>
      </c>
      <c r="J449" s="21">
        <f>Table3[[#This Row],[actual_price]]*Table3[[#This Row],[rating_count]]</f>
        <v>171057225</v>
      </c>
    </row>
    <row r="450" spans="1:10" hidden="1" x14ac:dyDescent="0.3">
      <c r="A450" s="7" t="s">
        <v>4152</v>
      </c>
      <c r="B450" s="7" t="s">
        <v>4113</v>
      </c>
      <c r="C450" s="7" t="str">
        <f>_xlfn.TEXTAFTER(Table3[[#This Row],[category]],"|",-1)</f>
        <v>Rice&amp;PastaCookers</v>
      </c>
      <c r="D450" s="8">
        <v>2719</v>
      </c>
      <c r="E450" s="8">
        <v>3945</v>
      </c>
      <c r="F450" s="8">
        <f>Table3[[#This Row],[actual_price]]-Table3[[#This Row],[discounted_price]]</f>
        <v>1226</v>
      </c>
      <c r="G450" s="18">
        <v>0.31</v>
      </c>
      <c r="H450" s="7">
        <v>3.7</v>
      </c>
      <c r="I450" s="8">
        <v>13406</v>
      </c>
      <c r="J450" s="8">
        <f>Table3[[#This Row],[actual_price]]*Table3[[#This Row],[rating_count]]</f>
        <v>52886670</v>
      </c>
    </row>
    <row r="451" spans="1:10" x14ac:dyDescent="0.3">
      <c r="A451" s="7" t="s">
        <v>3623</v>
      </c>
      <c r="B451" s="7" t="s">
        <v>2650</v>
      </c>
      <c r="C451" s="7" t="str">
        <f>_xlfn.TEXTAFTER(Table3[[#This Row],[category]],"|",-1)</f>
        <v>OutdoorSpeakers</v>
      </c>
      <c r="D451" s="21">
        <v>1499</v>
      </c>
      <c r="E451" s="21">
        <v>2999</v>
      </c>
      <c r="F451" s="21">
        <f>Table3[[#This Row],[actual_price]]-Table3[[#This Row],[discounted_price]]</f>
        <v>1500</v>
      </c>
      <c r="G451" s="23">
        <v>0.5</v>
      </c>
      <c r="H451" s="7">
        <v>4.0999999999999996</v>
      </c>
      <c r="I451" s="8">
        <v>25262</v>
      </c>
      <c r="J451" s="21">
        <f>Table3[[#This Row],[actual_price]]*Table3[[#This Row],[rating_count]]</f>
        <v>75760738</v>
      </c>
    </row>
    <row r="452" spans="1:10" x14ac:dyDescent="0.3">
      <c r="A452" s="7" t="s">
        <v>1866</v>
      </c>
      <c r="B452" s="7" t="s">
        <v>1329</v>
      </c>
      <c r="C452" s="7" t="str">
        <f>_xlfn.TEXTAFTER(Table3[[#This Row],[category]],"|",-1)</f>
        <v>SmartWatches</v>
      </c>
      <c r="D452" s="21">
        <v>1499</v>
      </c>
      <c r="E452" s="21">
        <v>9999</v>
      </c>
      <c r="F452" s="21">
        <f>Table3[[#This Row],[actual_price]]-Table3[[#This Row],[discounted_price]]</f>
        <v>8500</v>
      </c>
      <c r="G452" s="23">
        <v>0.85</v>
      </c>
      <c r="H452" s="7">
        <v>4.2</v>
      </c>
      <c r="I452" s="8">
        <v>22638</v>
      </c>
      <c r="J452" s="21">
        <f>Table3[[#This Row],[actual_price]]*Table3[[#This Row],[rating_count]]</f>
        <v>226357362</v>
      </c>
    </row>
    <row r="453" spans="1:10" x14ac:dyDescent="0.3">
      <c r="A453" s="7" t="s">
        <v>2014</v>
      </c>
      <c r="B453" s="7" t="s">
        <v>1329</v>
      </c>
      <c r="C453" s="7" t="str">
        <f>_xlfn.TEXTAFTER(Table3[[#This Row],[category]],"|",-1)</f>
        <v>SmartWatches</v>
      </c>
      <c r="D453" s="21">
        <v>1499</v>
      </c>
      <c r="E453" s="21">
        <v>7999</v>
      </c>
      <c r="F453" s="21">
        <f>Table3[[#This Row],[actual_price]]-Table3[[#This Row],[discounted_price]]</f>
        <v>6500</v>
      </c>
      <c r="G453" s="23">
        <v>0.81</v>
      </c>
      <c r="H453" s="7">
        <v>4.2</v>
      </c>
      <c r="I453" s="8">
        <v>22638</v>
      </c>
      <c r="J453" s="21">
        <f>Table3[[#This Row],[actual_price]]*Table3[[#This Row],[rating_count]]</f>
        <v>181081362</v>
      </c>
    </row>
    <row r="454" spans="1:10" hidden="1" x14ac:dyDescent="0.3">
      <c r="A454" s="7" t="s">
        <v>3632</v>
      </c>
      <c r="B454" s="7" t="s">
        <v>3634</v>
      </c>
      <c r="C454" s="7" t="str">
        <f>_xlfn.TEXTAFTER(Table3[[#This Row],[category]],"|",-1)</f>
        <v>ElectricHeaters</v>
      </c>
      <c r="D454" s="8">
        <v>1199</v>
      </c>
      <c r="E454" s="8">
        <v>1695</v>
      </c>
      <c r="F454" s="8">
        <f>Table3[[#This Row],[actual_price]]-Table3[[#This Row],[discounted_price]]</f>
        <v>496</v>
      </c>
      <c r="G454" s="18">
        <v>0.28999999999999998</v>
      </c>
      <c r="H454" s="7">
        <v>3.6</v>
      </c>
      <c r="I454" s="8">
        <v>13300</v>
      </c>
      <c r="J454" s="8">
        <f>Table3[[#This Row],[actual_price]]*Table3[[#This Row],[rating_count]]</f>
        <v>22543500</v>
      </c>
    </row>
    <row r="455" spans="1:10" x14ac:dyDescent="0.3">
      <c r="A455" s="7" t="s">
        <v>1428</v>
      </c>
      <c r="B455" s="7" t="s">
        <v>1329</v>
      </c>
      <c r="C455" s="7" t="str">
        <f>_xlfn.TEXTAFTER(Table3[[#This Row],[category]],"|",-1)</f>
        <v>SmartWatches</v>
      </c>
      <c r="D455" s="21">
        <v>1499</v>
      </c>
      <c r="E455" s="21">
        <v>7999</v>
      </c>
      <c r="F455" s="21">
        <f>Table3[[#This Row],[actual_price]]-Table3[[#This Row],[discounted_price]]</f>
        <v>6500</v>
      </c>
      <c r="G455" s="23">
        <v>0.81</v>
      </c>
      <c r="H455" s="7">
        <v>4.2</v>
      </c>
      <c r="I455" s="8">
        <v>22638</v>
      </c>
      <c r="J455" s="21">
        <f>Table3[[#This Row],[actual_price]]*Table3[[#This Row],[rating_count]]</f>
        <v>181081362</v>
      </c>
    </row>
    <row r="456" spans="1:10" x14ac:dyDescent="0.3">
      <c r="A456" s="7" t="s">
        <v>1428</v>
      </c>
      <c r="B456" s="7" t="s">
        <v>1329</v>
      </c>
      <c r="C456" s="7" t="str">
        <f>_xlfn.TEXTAFTER(Table3[[#This Row],[category]],"|",-1)</f>
        <v>SmartWatches</v>
      </c>
      <c r="D456" s="21">
        <v>1499</v>
      </c>
      <c r="E456" s="21">
        <v>7999</v>
      </c>
      <c r="F456" s="21">
        <f>Table3[[#This Row],[actual_price]]-Table3[[#This Row],[discounted_price]]</f>
        <v>6500</v>
      </c>
      <c r="G456" s="23">
        <v>0.81</v>
      </c>
      <c r="H456" s="7">
        <v>4.2</v>
      </c>
      <c r="I456" s="8">
        <v>22636</v>
      </c>
      <c r="J456" s="21">
        <f>Table3[[#This Row],[actual_price]]*Table3[[#This Row],[rating_count]]</f>
        <v>181065364</v>
      </c>
    </row>
    <row r="457" spans="1:10" x14ac:dyDescent="0.3">
      <c r="A457" s="7" t="s">
        <v>1408</v>
      </c>
      <c r="B457" s="7" t="s">
        <v>1342</v>
      </c>
      <c r="C457" s="7" t="str">
        <f>_xlfn.TEXTAFTER(Table3[[#This Row],[category]],"|",-1)</f>
        <v>PowerBanks</v>
      </c>
      <c r="D457" s="21">
        <v>1499</v>
      </c>
      <c r="E457" s="21">
        <v>2499</v>
      </c>
      <c r="F457" s="21">
        <f>Table3[[#This Row],[actual_price]]-Table3[[#This Row],[discounted_price]]</f>
        <v>1000</v>
      </c>
      <c r="G457" s="23">
        <v>0.4</v>
      </c>
      <c r="H457" s="7">
        <v>4.3</v>
      </c>
      <c r="I457" s="8">
        <v>15970</v>
      </c>
      <c r="J457" s="21">
        <f>Table3[[#This Row],[actual_price]]*Table3[[#This Row],[rating_count]]</f>
        <v>39909030</v>
      </c>
    </row>
    <row r="458" spans="1:10" x14ac:dyDescent="0.3">
      <c r="A458" s="7" t="s">
        <v>4306</v>
      </c>
      <c r="B458" s="7" t="s">
        <v>4014</v>
      </c>
      <c r="C458" s="7" t="str">
        <f>_xlfn.TEXTAFTER(Table3[[#This Row],[category]],"|",-1)</f>
        <v>Pop-upToasters</v>
      </c>
      <c r="D458" s="21">
        <v>1499</v>
      </c>
      <c r="E458" s="21">
        <v>1499</v>
      </c>
      <c r="F458" s="21">
        <f>Table3[[#This Row],[actual_price]]-Table3[[#This Row],[discounted_price]]</f>
        <v>0</v>
      </c>
      <c r="G458" s="23">
        <v>0</v>
      </c>
      <c r="H458" s="7">
        <v>4.3</v>
      </c>
      <c r="I458" s="8">
        <v>9331</v>
      </c>
      <c r="J458" s="21">
        <f>Table3[[#This Row],[actual_price]]*Table3[[#This Row],[rating_count]]</f>
        <v>13987169</v>
      </c>
    </row>
    <row r="459" spans="1:10" x14ac:dyDescent="0.3">
      <c r="A459" s="7" t="s">
        <v>2877</v>
      </c>
      <c r="B459" s="7" t="s">
        <v>2344</v>
      </c>
      <c r="C459" s="7" t="str">
        <f>_xlfn.TEXTAFTER(Table3[[#This Row],[category]],"|",-1)</f>
        <v>Routers</v>
      </c>
      <c r="D459" s="21">
        <v>1499</v>
      </c>
      <c r="E459" s="21">
        <v>2999</v>
      </c>
      <c r="F459" s="21">
        <f>Table3[[#This Row],[actual_price]]-Table3[[#This Row],[discounted_price]]</f>
        <v>1500</v>
      </c>
      <c r="G459" s="23">
        <v>0.5</v>
      </c>
      <c r="H459" s="7">
        <v>4.5</v>
      </c>
      <c r="I459" s="8">
        <v>8656</v>
      </c>
      <c r="J459" s="21">
        <f>Table3[[#This Row],[actual_price]]*Table3[[#This Row],[rating_count]]</f>
        <v>25959344</v>
      </c>
    </row>
    <row r="460" spans="1:10" hidden="1" x14ac:dyDescent="0.3">
      <c r="A460" s="7" t="s">
        <v>4338</v>
      </c>
      <c r="B460" s="7" t="s">
        <v>3850</v>
      </c>
      <c r="C460" s="7" t="str">
        <f>_xlfn.TEXTAFTER(Table3[[#This Row],[category]],"|",-1)</f>
        <v>SandwichMakers</v>
      </c>
      <c r="D460" s="7">
        <v>260</v>
      </c>
      <c r="E460" s="7">
        <v>350</v>
      </c>
      <c r="F460" s="21">
        <f>Table3[[#This Row],[actual_price]]-Table3[[#This Row],[discounted_price]]</f>
        <v>90</v>
      </c>
      <c r="G460" s="18">
        <v>0.26</v>
      </c>
      <c r="H460" s="7">
        <v>3.9</v>
      </c>
      <c r="I460" s="8">
        <v>13127</v>
      </c>
      <c r="J460" s="8">
        <f>Table3[[#This Row],[actual_price]]*Table3[[#This Row],[rating_count]]</f>
        <v>4594450</v>
      </c>
    </row>
    <row r="461" spans="1:10" x14ac:dyDescent="0.3">
      <c r="A461" s="7" t="s">
        <v>5414</v>
      </c>
      <c r="B461" s="7" t="s">
        <v>4386</v>
      </c>
      <c r="C461" s="7" t="str">
        <f>_xlfn.TEXTAFTER(Table3[[#This Row],[category]],"|",-1)</f>
        <v>HandMixers</v>
      </c>
      <c r="D461" s="21">
        <v>1499</v>
      </c>
      <c r="E461" s="21">
        <v>2199</v>
      </c>
      <c r="F461" s="21">
        <f>Table3[[#This Row],[actual_price]]-Table3[[#This Row],[discounted_price]]</f>
        <v>700</v>
      </c>
      <c r="G461" s="23">
        <v>0.32</v>
      </c>
      <c r="H461" s="7">
        <v>4.4000000000000004</v>
      </c>
      <c r="I461" s="8">
        <v>6531</v>
      </c>
      <c r="J461" s="21">
        <f>Table3[[#This Row],[actual_price]]*Table3[[#This Row],[rating_count]]</f>
        <v>14361669</v>
      </c>
    </row>
    <row r="462" spans="1:10" x14ac:dyDescent="0.3">
      <c r="A462" s="7" t="s">
        <v>4124</v>
      </c>
      <c r="B462" s="7" t="s">
        <v>3692</v>
      </c>
      <c r="C462" s="7" t="str">
        <f>_xlfn.TEXTAFTER(Table3[[#This Row],[category]],"|",-1)</f>
        <v>HandBlenders</v>
      </c>
      <c r="D462" s="21">
        <v>1499</v>
      </c>
      <c r="E462" s="21">
        <v>2100</v>
      </c>
      <c r="F462" s="21">
        <f>Table3[[#This Row],[actual_price]]-Table3[[#This Row],[discounted_price]]</f>
        <v>601</v>
      </c>
      <c r="G462" s="23">
        <v>0.28999999999999998</v>
      </c>
      <c r="H462" s="7">
        <v>4.0999999999999996</v>
      </c>
      <c r="I462" s="8">
        <v>6355</v>
      </c>
      <c r="J462" s="21">
        <f>Table3[[#This Row],[actual_price]]*Table3[[#This Row],[rating_count]]</f>
        <v>13345500</v>
      </c>
    </row>
    <row r="463" spans="1:10" hidden="1" x14ac:dyDescent="0.3">
      <c r="A463" s="7" t="s">
        <v>3268</v>
      </c>
      <c r="B463" s="7" t="s">
        <v>2349</v>
      </c>
      <c r="C463" s="7" t="str">
        <f>_xlfn.TEXTAFTER(Table3[[#This Row],[category]],"|",-1)</f>
        <v>Over-Ear</v>
      </c>
      <c r="D463" s="7">
        <v>649</v>
      </c>
      <c r="E463" s="8">
        <v>2499</v>
      </c>
      <c r="F463" s="8">
        <f>Table3[[#This Row],[actual_price]]-Table3[[#This Row],[discounted_price]]</f>
        <v>1850</v>
      </c>
      <c r="G463" s="18">
        <v>0.74</v>
      </c>
      <c r="H463" s="7">
        <v>3.9</v>
      </c>
      <c r="I463" s="8">
        <v>13049</v>
      </c>
      <c r="J463" s="8">
        <f>Table3[[#This Row],[actual_price]]*Table3[[#This Row],[rating_count]]</f>
        <v>32609451</v>
      </c>
    </row>
    <row r="464" spans="1:10" x14ac:dyDescent="0.3">
      <c r="A464" s="7" t="s">
        <v>5156</v>
      </c>
      <c r="B464" s="7" t="s">
        <v>3707</v>
      </c>
      <c r="C464" s="7" t="str">
        <f>_xlfn.TEXTAFTER(Table3[[#This Row],[category]],"|",-1)</f>
        <v>InstantWaterHeaters</v>
      </c>
      <c r="D464" s="21">
        <v>1499</v>
      </c>
      <c r="E464" s="21">
        <v>3500</v>
      </c>
      <c r="F464" s="21">
        <f>Table3[[#This Row],[actual_price]]-Table3[[#This Row],[discounted_price]]</f>
        <v>2001</v>
      </c>
      <c r="G464" s="23">
        <v>0.56999999999999995</v>
      </c>
      <c r="H464" s="7">
        <v>4.7</v>
      </c>
      <c r="I464" s="8">
        <v>2591</v>
      </c>
      <c r="J464" s="21">
        <f>Table3[[#This Row],[actual_price]]*Table3[[#This Row],[rating_count]]</f>
        <v>9068500</v>
      </c>
    </row>
    <row r="465" spans="1:10" x14ac:dyDescent="0.3">
      <c r="A465" s="7" t="s">
        <v>660</v>
      </c>
      <c r="B465" s="7" t="s">
        <v>14</v>
      </c>
      <c r="C465" s="7" t="str">
        <f>_xlfn.TEXTAFTER(Table3[[#This Row],[category]],"|",-1)</f>
        <v>USBCables</v>
      </c>
      <c r="D465" s="21">
        <v>1499</v>
      </c>
      <c r="E465" s="21">
        <v>1999</v>
      </c>
      <c r="F465" s="21">
        <f>Table3[[#This Row],[actual_price]]-Table3[[#This Row],[discounted_price]]</f>
        <v>500</v>
      </c>
      <c r="G465" s="23">
        <v>0.25</v>
      </c>
      <c r="H465" s="7">
        <v>4.4000000000000004</v>
      </c>
      <c r="I465" s="8">
        <v>1951</v>
      </c>
      <c r="J465" s="21">
        <f>Table3[[#This Row],[actual_price]]*Table3[[#This Row],[rating_count]]</f>
        <v>3900049</v>
      </c>
    </row>
    <row r="466" spans="1:10" x14ac:dyDescent="0.3">
      <c r="A466" s="7" t="s">
        <v>4727</v>
      </c>
      <c r="B466" s="7" t="s">
        <v>3759</v>
      </c>
      <c r="C466" s="7" t="str">
        <f>_xlfn.TEXTAFTER(Table3[[#This Row],[category]],"|",-1)</f>
        <v>ImmersionRods</v>
      </c>
      <c r="D466" s="21">
        <v>1499</v>
      </c>
      <c r="E466" s="21">
        <v>3500</v>
      </c>
      <c r="F466" s="21">
        <f>Table3[[#This Row],[actual_price]]-Table3[[#This Row],[discounted_price]]</f>
        <v>2001</v>
      </c>
      <c r="G466" s="23">
        <v>0.56999999999999995</v>
      </c>
      <c r="H466" s="7">
        <v>4.0999999999999996</v>
      </c>
      <c r="I466" s="7">
        <v>303</v>
      </c>
      <c r="J466" s="21">
        <f>Table3[[#This Row],[actual_price]]*Table3[[#This Row],[rating_count]]</f>
        <v>1060500</v>
      </c>
    </row>
    <row r="467" spans="1:10" x14ac:dyDescent="0.3">
      <c r="A467" s="7" t="s">
        <v>3198</v>
      </c>
      <c r="B467" s="7" t="s">
        <v>2296</v>
      </c>
      <c r="C467" s="7" t="str">
        <f>_xlfn.TEXTAFTER(Table3[[#This Row],[category]],"|",-1)</f>
        <v>GamingMice</v>
      </c>
      <c r="D467" s="21">
        <v>1495</v>
      </c>
      <c r="E467" s="21">
        <v>1995</v>
      </c>
      <c r="F467" s="21">
        <f>Table3[[#This Row],[actual_price]]-Table3[[#This Row],[discounted_price]]</f>
        <v>500</v>
      </c>
      <c r="G467" s="23">
        <v>0.25</v>
      </c>
      <c r="H467" s="7">
        <v>4.5</v>
      </c>
      <c r="I467" s="8">
        <v>10541</v>
      </c>
      <c r="J467" s="21">
        <f>Table3[[#This Row],[actual_price]]*Table3[[#This Row],[rating_count]]</f>
        <v>21029295</v>
      </c>
    </row>
    <row r="468" spans="1:10" hidden="1" x14ac:dyDescent="0.3">
      <c r="A468" s="7" t="s">
        <v>3090</v>
      </c>
      <c r="B468" s="7" t="s">
        <v>1380</v>
      </c>
      <c r="C468" s="7" t="str">
        <f>_xlfn.TEXTAFTER(Table3[[#This Row],[category]],"|",-1)</f>
        <v>In-Ear</v>
      </c>
      <c r="D468" s="8">
        <v>1099</v>
      </c>
      <c r="E468" s="8">
        <v>5999</v>
      </c>
      <c r="F468" s="8">
        <f>Table3[[#This Row],[actual_price]]-Table3[[#This Row],[discounted_price]]</f>
        <v>4900</v>
      </c>
      <c r="G468" s="18">
        <v>0.82</v>
      </c>
      <c r="H468" s="7">
        <v>3.5</v>
      </c>
      <c r="I468" s="8">
        <v>12966</v>
      </c>
      <c r="J468" s="8">
        <f>Table3[[#This Row],[actual_price]]*Table3[[#This Row],[rating_count]]</f>
        <v>77783034</v>
      </c>
    </row>
    <row r="469" spans="1:10" hidden="1" x14ac:dyDescent="0.3">
      <c r="A469" s="7" t="s">
        <v>2328</v>
      </c>
      <c r="B469" s="7" t="s">
        <v>2330</v>
      </c>
      <c r="C469" s="7" t="str">
        <f>_xlfn.TEXTAFTER(Table3[[#This Row],[category]],"|",-1)</f>
        <v>Macro&amp;RinglightFlashes</v>
      </c>
      <c r="D469" s="7">
        <v>799</v>
      </c>
      <c r="E469" s="8">
        <v>1999</v>
      </c>
      <c r="F469" s="8">
        <f>Table3[[#This Row],[actual_price]]-Table3[[#This Row],[discounted_price]]</f>
        <v>1200</v>
      </c>
      <c r="G469" s="18">
        <v>0.6</v>
      </c>
      <c r="H469" s="7">
        <v>3.8</v>
      </c>
      <c r="I469" s="8">
        <v>12958</v>
      </c>
      <c r="J469" s="8">
        <f>Table3[[#This Row],[actual_price]]*Table3[[#This Row],[rating_count]]</f>
        <v>25903042</v>
      </c>
    </row>
    <row r="470" spans="1:10" hidden="1" x14ac:dyDescent="0.3">
      <c r="A470" s="7" t="s">
        <v>4405</v>
      </c>
      <c r="B470" s="7" t="s">
        <v>4407</v>
      </c>
      <c r="C470" s="7" t="str">
        <f>_xlfn.TEXTAFTER(Table3[[#This Row],[category]],"|",-1)</f>
        <v>WetGrinders</v>
      </c>
      <c r="D470" s="11">
        <v>3657.66</v>
      </c>
      <c r="E470" s="8">
        <v>5156</v>
      </c>
      <c r="F470" s="8">
        <f>Table3[[#This Row],[actual_price]]-Table3[[#This Row],[discounted_price]]</f>
        <v>1498.3400000000001</v>
      </c>
      <c r="G470" s="18">
        <v>0.28999999999999998</v>
      </c>
      <c r="H470" s="7">
        <v>3.9</v>
      </c>
      <c r="I470" s="8">
        <v>12837</v>
      </c>
      <c r="J470" s="8">
        <f>Table3[[#This Row],[actual_price]]*Table3[[#This Row],[rating_count]]</f>
        <v>66187572</v>
      </c>
    </row>
    <row r="471" spans="1:10" x14ac:dyDescent="0.3">
      <c r="A471" s="7" t="s">
        <v>2584</v>
      </c>
      <c r="B471" s="7" t="s">
        <v>2202</v>
      </c>
      <c r="C471" s="7" t="str">
        <f>_xlfn.TEXTAFTER(Table3[[#This Row],[category]],"|",-1)</f>
        <v>Keyboard&amp;MouseSets</v>
      </c>
      <c r="D471" s="21">
        <v>1495</v>
      </c>
      <c r="E471" s="21">
        <v>1995</v>
      </c>
      <c r="F471" s="21">
        <f>Table3[[#This Row],[actual_price]]-Table3[[#This Row],[discounted_price]]</f>
        <v>500</v>
      </c>
      <c r="G471" s="23">
        <v>0.25</v>
      </c>
      <c r="H471" s="7">
        <v>4.3</v>
      </c>
      <c r="I471" s="8">
        <v>7241</v>
      </c>
      <c r="J471" s="21">
        <f>Table3[[#This Row],[actual_price]]*Table3[[#This Row],[rating_count]]</f>
        <v>14445795</v>
      </c>
    </row>
    <row r="472" spans="1:10" x14ac:dyDescent="0.3">
      <c r="A472" s="7" t="s">
        <v>3481</v>
      </c>
      <c r="B472" s="7" t="s">
        <v>1380</v>
      </c>
      <c r="C472" s="7" t="str">
        <f>_xlfn.TEXTAFTER(Table3[[#This Row],[category]],"|",-1)</f>
        <v>In-Ear</v>
      </c>
      <c r="D472" s="21">
        <v>1490</v>
      </c>
      <c r="E472" s="21">
        <v>1990</v>
      </c>
      <c r="F472" s="21">
        <f>Table3[[#This Row],[actual_price]]-Table3[[#This Row],[discounted_price]]</f>
        <v>500</v>
      </c>
      <c r="G472" s="23">
        <v>0.25</v>
      </c>
      <c r="H472" s="7">
        <v>4.0999999999999996</v>
      </c>
      <c r="I472" s="8">
        <v>98250</v>
      </c>
      <c r="J472" s="21">
        <f>Table3[[#This Row],[actual_price]]*Table3[[#This Row],[rating_count]]</f>
        <v>195517500</v>
      </c>
    </row>
    <row r="473" spans="1:10" x14ac:dyDescent="0.3">
      <c r="A473" s="7" t="s">
        <v>3035</v>
      </c>
      <c r="B473" s="7" t="s">
        <v>2099</v>
      </c>
      <c r="C473" s="7" t="str">
        <f>_xlfn.TEXTAFTER(Table3[[#This Row],[category]],"|",-1)</f>
        <v>Mice</v>
      </c>
      <c r="D473" s="21">
        <v>1490</v>
      </c>
      <c r="E473" s="21">
        <v>2295</v>
      </c>
      <c r="F473" s="21">
        <f>Table3[[#This Row],[actual_price]]-Table3[[#This Row],[discounted_price]]</f>
        <v>805</v>
      </c>
      <c r="G473" s="23">
        <v>0.35</v>
      </c>
      <c r="H473" s="7">
        <v>4.5999999999999996</v>
      </c>
      <c r="I473" s="8">
        <v>10652</v>
      </c>
      <c r="J473" s="21">
        <f>Table3[[#This Row],[actual_price]]*Table3[[#This Row],[rating_count]]</f>
        <v>24446340</v>
      </c>
    </row>
    <row r="474" spans="1:10" x14ac:dyDescent="0.3">
      <c r="A474" s="7" t="s">
        <v>3802</v>
      </c>
      <c r="B474" s="7" t="s">
        <v>3644</v>
      </c>
      <c r="C474" s="7" t="str">
        <f>_xlfn.TEXTAFTER(Table3[[#This Row],[category]],"|",-1)</f>
        <v>LintShavers</v>
      </c>
      <c r="D474" s="21">
        <v>1490</v>
      </c>
      <c r="E474" s="21">
        <v>1695</v>
      </c>
      <c r="F474" s="21">
        <f>Table3[[#This Row],[actual_price]]-Table3[[#This Row],[discounted_price]]</f>
        <v>205</v>
      </c>
      <c r="G474" s="23">
        <v>0.12</v>
      </c>
      <c r="H474" s="7">
        <v>4.4000000000000004</v>
      </c>
      <c r="I474" s="8">
        <v>3543</v>
      </c>
      <c r="J474" s="21">
        <f>Table3[[#This Row],[actual_price]]*Table3[[#This Row],[rating_count]]</f>
        <v>6005385</v>
      </c>
    </row>
    <row r="475" spans="1:10" x14ac:dyDescent="0.3">
      <c r="A475" s="7" t="s">
        <v>4893</v>
      </c>
      <c r="B475" s="7" t="s">
        <v>3850</v>
      </c>
      <c r="C475" s="7" t="str">
        <f>_xlfn.TEXTAFTER(Table3[[#This Row],[category]],"|",-1)</f>
        <v>SandwichMakers</v>
      </c>
      <c r="D475" s="21">
        <v>1474</v>
      </c>
      <c r="E475" s="21">
        <v>4650</v>
      </c>
      <c r="F475" s="21">
        <f>Table3[[#This Row],[actual_price]]-Table3[[#This Row],[discounted_price]]</f>
        <v>3176</v>
      </c>
      <c r="G475" s="23">
        <v>0.68</v>
      </c>
      <c r="H475" s="7">
        <v>4.0999999999999996</v>
      </c>
      <c r="I475" s="8">
        <v>1045</v>
      </c>
      <c r="J475" s="21">
        <f>Table3[[#This Row],[actual_price]]*Table3[[#This Row],[rating_count]]</f>
        <v>4859250</v>
      </c>
    </row>
    <row r="476" spans="1:10" hidden="1" x14ac:dyDescent="0.3">
      <c r="A476" s="7" t="s">
        <v>2483</v>
      </c>
      <c r="B476" s="7" t="s">
        <v>1380</v>
      </c>
      <c r="C476" s="7" t="str">
        <f>_xlfn.TEXTAFTER(Table3[[#This Row],[category]],"|",-1)</f>
        <v>In-Ear</v>
      </c>
      <c r="D476" s="8">
        <v>1299</v>
      </c>
      <c r="E476" s="8">
        <v>3499</v>
      </c>
      <c r="F476" s="8">
        <f>Table3[[#This Row],[actual_price]]-Table3[[#This Row],[discounted_price]]</f>
        <v>2200</v>
      </c>
      <c r="G476" s="18">
        <v>0.63</v>
      </c>
      <c r="H476" s="7">
        <v>3.9</v>
      </c>
      <c r="I476" s="8">
        <v>12452</v>
      </c>
      <c r="J476" s="8">
        <f>Table3[[#This Row],[actual_price]]*Table3[[#This Row],[rating_count]]</f>
        <v>43569548</v>
      </c>
    </row>
    <row r="477" spans="1:10" x14ac:dyDescent="0.3">
      <c r="A477" s="7" t="s">
        <v>2465</v>
      </c>
      <c r="B477" s="7" t="s">
        <v>2249</v>
      </c>
      <c r="C477" s="7" t="str">
        <f>_xlfn.TEXTAFTER(Table3[[#This Row],[category]],"|",-1)</f>
        <v>Repeaters&amp;Extenders</v>
      </c>
      <c r="D477" s="21">
        <v>1469</v>
      </c>
      <c r="E477" s="21">
        <v>2499</v>
      </c>
      <c r="F477" s="21">
        <f>Table3[[#This Row],[actual_price]]-Table3[[#This Row],[discounted_price]]</f>
        <v>1030</v>
      </c>
      <c r="G477" s="23">
        <v>0.41</v>
      </c>
      <c r="H477" s="7">
        <v>4.2</v>
      </c>
      <c r="I477" s="8">
        <v>156638</v>
      </c>
      <c r="J477" s="21">
        <f>Table3[[#This Row],[actual_price]]*Table3[[#This Row],[rating_count]]</f>
        <v>391438362</v>
      </c>
    </row>
    <row r="478" spans="1:10" hidden="1" x14ac:dyDescent="0.3">
      <c r="A478" s="7" t="s">
        <v>3285</v>
      </c>
      <c r="B478" s="7" t="s">
        <v>3287</v>
      </c>
      <c r="C478" s="7" t="str">
        <f>_xlfn.TEXTAFTER(Table3[[#This Row],[category]],"|",-1)</f>
        <v>InkjetPrinters</v>
      </c>
      <c r="D478" s="8">
        <v>3498</v>
      </c>
      <c r="E478" s="8">
        <v>3875</v>
      </c>
      <c r="F478" s="8">
        <f>Table3[[#This Row],[actual_price]]-Table3[[#This Row],[discounted_price]]</f>
        <v>377</v>
      </c>
      <c r="G478" s="18">
        <v>0.1</v>
      </c>
      <c r="H478" s="7">
        <v>3.4</v>
      </c>
      <c r="I478" s="8">
        <v>12185</v>
      </c>
      <c r="J478" s="8">
        <f>Table3[[#This Row],[actual_price]]*Table3[[#This Row],[rating_count]]</f>
        <v>47216875</v>
      </c>
    </row>
    <row r="479" spans="1:10" x14ac:dyDescent="0.3">
      <c r="A479" s="7" t="s">
        <v>3686</v>
      </c>
      <c r="B479" s="7" t="s">
        <v>3639</v>
      </c>
      <c r="C479" s="7" t="str">
        <f>_xlfn.TEXTAFTER(Table3[[#This Row],[category]],"|",-1)</f>
        <v>FanHeaters</v>
      </c>
      <c r="D479" s="21">
        <v>1464</v>
      </c>
      <c r="E479" s="21">
        <v>1650</v>
      </c>
      <c r="F479" s="21">
        <f>Table3[[#This Row],[actual_price]]-Table3[[#This Row],[discounted_price]]</f>
        <v>186</v>
      </c>
      <c r="G479" s="23">
        <v>0.11</v>
      </c>
      <c r="H479" s="7">
        <v>4.0999999999999996</v>
      </c>
      <c r="I479" s="8">
        <v>14120</v>
      </c>
      <c r="J479" s="21">
        <f>Table3[[#This Row],[actual_price]]*Table3[[#This Row],[rating_count]]</f>
        <v>23298000</v>
      </c>
    </row>
    <row r="480" spans="1:10" x14ac:dyDescent="0.3">
      <c r="A480" s="7" t="s">
        <v>5217</v>
      </c>
      <c r="B480" s="7" t="s">
        <v>3629</v>
      </c>
      <c r="C480" s="7" t="str">
        <f>_xlfn.TEXTAFTER(Table3[[#This Row],[category]],"|",-1)</f>
        <v>ElectricKettles</v>
      </c>
      <c r="D480" s="21">
        <v>1456</v>
      </c>
      <c r="E480" s="21">
        <v>3190</v>
      </c>
      <c r="F480" s="21">
        <f>Table3[[#This Row],[actual_price]]-Table3[[#This Row],[discounted_price]]</f>
        <v>1734</v>
      </c>
      <c r="G480" s="23">
        <v>0.54</v>
      </c>
      <c r="H480" s="7">
        <v>4.0999999999999996</v>
      </c>
      <c r="I480" s="8">
        <v>1776</v>
      </c>
      <c r="J480" s="21">
        <f>Table3[[#This Row],[actual_price]]*Table3[[#This Row],[rating_count]]</f>
        <v>5665440</v>
      </c>
    </row>
    <row r="481" spans="1:10" x14ac:dyDescent="0.3">
      <c r="A481" s="7" t="s">
        <v>4235</v>
      </c>
      <c r="B481" s="7" t="s">
        <v>3707</v>
      </c>
      <c r="C481" s="7" t="str">
        <f>_xlfn.TEXTAFTER(Table3[[#This Row],[category]],"|",-1)</f>
        <v>InstantWaterHeaters</v>
      </c>
      <c r="D481" s="21">
        <v>1448</v>
      </c>
      <c r="E481" s="21">
        <v>2999</v>
      </c>
      <c r="F481" s="21">
        <f>Table3[[#This Row],[actual_price]]-Table3[[#This Row],[discounted_price]]</f>
        <v>1551</v>
      </c>
      <c r="G481" s="23">
        <v>0.52</v>
      </c>
      <c r="H481" s="7">
        <v>4.5</v>
      </c>
      <c r="I481" s="7">
        <v>19</v>
      </c>
      <c r="J481" s="21">
        <f>Table3[[#This Row],[actual_price]]*Table3[[#This Row],[rating_count]]</f>
        <v>56981</v>
      </c>
    </row>
    <row r="482" spans="1:10" x14ac:dyDescent="0.3">
      <c r="A482" s="27" t="s">
        <v>4156</v>
      </c>
      <c r="B482" s="7" t="s">
        <v>3707</v>
      </c>
      <c r="C482" s="7" t="str">
        <f>_xlfn.TEXTAFTER(Table3[[#This Row],[category]],"|",-1)</f>
        <v>InstantWaterHeaters</v>
      </c>
      <c r="D482" s="21">
        <v>1439</v>
      </c>
      <c r="E482" s="21">
        <v>1999</v>
      </c>
      <c r="F482" s="21">
        <f>Table3[[#This Row],[actual_price]]-Table3[[#This Row],[discounted_price]]</f>
        <v>560</v>
      </c>
      <c r="G482" s="23">
        <v>0.28000000000000003</v>
      </c>
      <c r="H482" s="7">
        <v>4.8</v>
      </c>
      <c r="I482" s="8">
        <v>53803</v>
      </c>
      <c r="J482" s="21">
        <f>Table3[[#This Row],[actual_price]]*Table3[[#This Row],[rating_count]]</f>
        <v>107552197</v>
      </c>
    </row>
    <row r="483" spans="1:10" x14ac:dyDescent="0.3">
      <c r="A483" s="7" t="s">
        <v>3086</v>
      </c>
      <c r="B483" s="7" t="s">
        <v>2099</v>
      </c>
      <c r="C483" s="7" t="str">
        <f>_xlfn.TEXTAFTER(Table3[[#This Row],[category]],"|",-1)</f>
        <v>Mice</v>
      </c>
      <c r="D483" s="21">
        <v>1439</v>
      </c>
      <c r="E483" s="21">
        <v>2890</v>
      </c>
      <c r="F483" s="21">
        <f>Table3[[#This Row],[actual_price]]-Table3[[#This Row],[discounted_price]]</f>
        <v>1451</v>
      </c>
      <c r="G483" s="23">
        <v>0.5</v>
      </c>
      <c r="H483" s="7">
        <v>4.5</v>
      </c>
      <c r="I483" s="8">
        <v>4099</v>
      </c>
      <c r="J483" s="21">
        <f>Table3[[#This Row],[actual_price]]*Table3[[#This Row],[rating_count]]</f>
        <v>11846110</v>
      </c>
    </row>
    <row r="484" spans="1:10" x14ac:dyDescent="0.3">
      <c r="A484" s="7" t="s">
        <v>362</v>
      </c>
      <c r="B484" s="7" t="s">
        <v>230</v>
      </c>
      <c r="C484" s="7" t="str">
        <f>_xlfn.TEXTAFTER(Table3[[#This Row],[category]],"|",-1)</f>
        <v>RemoteControls</v>
      </c>
      <c r="D484" s="21">
        <v>1434</v>
      </c>
      <c r="E484" s="21">
        <v>3999</v>
      </c>
      <c r="F484" s="21">
        <f>Table3[[#This Row],[actual_price]]-Table3[[#This Row],[discounted_price]]</f>
        <v>2565</v>
      </c>
      <c r="G484" s="23">
        <v>0.64</v>
      </c>
      <c r="H484" s="7">
        <v>4</v>
      </c>
      <c r="I484" s="7">
        <v>32</v>
      </c>
      <c r="J484" s="21">
        <f>Table3[[#This Row],[actual_price]]*Table3[[#This Row],[rating_count]]</f>
        <v>127968</v>
      </c>
    </row>
    <row r="485" spans="1:10" x14ac:dyDescent="0.3">
      <c r="A485" s="7" t="s">
        <v>4259</v>
      </c>
      <c r="B485" s="7" t="s">
        <v>3903</v>
      </c>
      <c r="C485" s="7" t="str">
        <f>_xlfn.TEXTAFTER(Table3[[#This Row],[category]],"|",-1)</f>
        <v>MiniFoodProcessors&amp;Choppers</v>
      </c>
      <c r="D485" s="21">
        <v>1414</v>
      </c>
      <c r="E485" s="21">
        <v>2799</v>
      </c>
      <c r="F485" s="21">
        <f>Table3[[#This Row],[actual_price]]-Table3[[#This Row],[discounted_price]]</f>
        <v>1385</v>
      </c>
      <c r="G485" s="23">
        <v>0.49</v>
      </c>
      <c r="H485" s="7">
        <v>4</v>
      </c>
      <c r="I485" s="8">
        <v>1498</v>
      </c>
      <c r="J485" s="21">
        <f>Table3[[#This Row],[actual_price]]*Table3[[#This Row],[rating_count]]</f>
        <v>4192902</v>
      </c>
    </row>
    <row r="486" spans="1:10" x14ac:dyDescent="0.3">
      <c r="A486" s="7" t="s">
        <v>3944</v>
      </c>
      <c r="B486" s="7" t="s">
        <v>3946</v>
      </c>
      <c r="C486" s="7" t="str">
        <f>_xlfn.TEXTAFTER(Table3[[#This Row],[category]],"|",-1)</f>
        <v>CeilingFans</v>
      </c>
      <c r="D486" s="21">
        <v>1400</v>
      </c>
      <c r="E486" s="21">
        <v>2485</v>
      </c>
      <c r="F486" s="21">
        <f>Table3[[#This Row],[actual_price]]-Table3[[#This Row],[discounted_price]]</f>
        <v>1085</v>
      </c>
      <c r="G486" s="23">
        <v>0.44</v>
      </c>
      <c r="H486" s="7">
        <v>4.0999999999999996</v>
      </c>
      <c r="I486" s="8">
        <v>19998</v>
      </c>
      <c r="J486" s="21">
        <f>Table3[[#This Row],[actual_price]]*Table3[[#This Row],[rating_count]]</f>
        <v>49695030</v>
      </c>
    </row>
    <row r="487" spans="1:10" x14ac:dyDescent="0.3">
      <c r="A487" s="7" t="s">
        <v>2117</v>
      </c>
      <c r="B487" s="7" t="s">
        <v>1380</v>
      </c>
      <c r="C487" s="7" t="str">
        <f>_xlfn.TEXTAFTER(Table3[[#This Row],[category]],"|",-1)</f>
        <v>In-Ear</v>
      </c>
      <c r="D487" s="21">
        <v>1399</v>
      </c>
      <c r="E487" s="21">
        <v>3990</v>
      </c>
      <c r="F487" s="21">
        <f>Table3[[#This Row],[actual_price]]-Table3[[#This Row],[discounted_price]]</f>
        <v>2591</v>
      </c>
      <c r="G487" s="23">
        <v>0.65</v>
      </c>
      <c r="H487" s="7">
        <v>4.0999999999999996</v>
      </c>
      <c r="I487" s="8">
        <v>141841</v>
      </c>
      <c r="J487" s="21">
        <f>Table3[[#This Row],[actual_price]]*Table3[[#This Row],[rating_count]]</f>
        <v>565945590</v>
      </c>
    </row>
    <row r="488" spans="1:10" x14ac:dyDescent="0.3">
      <c r="A488" s="7" t="s">
        <v>1929</v>
      </c>
      <c r="B488" s="7" t="s">
        <v>1931</v>
      </c>
      <c r="C488" s="7" t="str">
        <f>_xlfn.TEXTAFTER(Table3[[#This Row],[category]],"|",-1)</f>
        <v>On-Ear</v>
      </c>
      <c r="D488" s="21">
        <v>1399</v>
      </c>
      <c r="E488" s="21">
        <v>2990</v>
      </c>
      <c r="F488" s="21">
        <f>Table3[[#This Row],[actual_price]]-Table3[[#This Row],[discounted_price]]</f>
        <v>1591</v>
      </c>
      <c r="G488" s="23">
        <v>0.53</v>
      </c>
      <c r="H488" s="7">
        <v>4.0999999999999996</v>
      </c>
      <c r="I488" s="8">
        <v>97175</v>
      </c>
      <c r="J488" s="21">
        <f>Table3[[#This Row],[actual_price]]*Table3[[#This Row],[rating_count]]</f>
        <v>290553250</v>
      </c>
    </row>
    <row r="489" spans="1:10" x14ac:dyDescent="0.3">
      <c r="A489" s="7" t="s">
        <v>1929</v>
      </c>
      <c r="B489" s="7" t="s">
        <v>1931</v>
      </c>
      <c r="C489" s="7" t="str">
        <f>_xlfn.TEXTAFTER(Table3[[#This Row],[category]],"|",-1)</f>
        <v>On-Ear</v>
      </c>
      <c r="D489" s="21">
        <v>1399</v>
      </c>
      <c r="E489" s="21">
        <v>2990</v>
      </c>
      <c r="F489" s="21">
        <f>Table3[[#This Row],[actual_price]]-Table3[[#This Row],[discounted_price]]</f>
        <v>1591</v>
      </c>
      <c r="G489" s="23">
        <v>0.53</v>
      </c>
      <c r="H489" s="7">
        <v>4.0999999999999996</v>
      </c>
      <c r="I489" s="8">
        <v>97174</v>
      </c>
      <c r="J489" s="21">
        <f>Table3[[#This Row],[actual_price]]*Table3[[#This Row],[rating_count]]</f>
        <v>290550260</v>
      </c>
    </row>
    <row r="490" spans="1:10" x14ac:dyDescent="0.3">
      <c r="A490" s="7" t="s">
        <v>2200</v>
      </c>
      <c r="B490" s="7" t="s">
        <v>2202</v>
      </c>
      <c r="C490" s="7" t="str">
        <f>_xlfn.TEXTAFTER(Table3[[#This Row],[category]],"|",-1)</f>
        <v>Keyboard&amp;MouseSets</v>
      </c>
      <c r="D490" s="21">
        <v>1399</v>
      </c>
      <c r="E490" s="21">
        <v>2498</v>
      </c>
      <c r="F490" s="21">
        <f>Table3[[#This Row],[actual_price]]-Table3[[#This Row],[discounted_price]]</f>
        <v>1099</v>
      </c>
      <c r="G490" s="23">
        <v>0.44</v>
      </c>
      <c r="H490" s="7">
        <v>4.2</v>
      </c>
      <c r="I490" s="8">
        <v>33717</v>
      </c>
      <c r="J490" s="21">
        <f>Table3[[#This Row],[actual_price]]*Table3[[#This Row],[rating_count]]</f>
        <v>84225066</v>
      </c>
    </row>
    <row r="491" spans="1:10" x14ac:dyDescent="0.3">
      <c r="A491" s="7" t="s">
        <v>717</v>
      </c>
      <c r="B491" s="7" t="s">
        <v>54</v>
      </c>
      <c r="C491" s="7" t="str">
        <f>_xlfn.TEXTAFTER(Table3[[#This Row],[category]],"|",-1)</f>
        <v>WirelessUSBAdapters</v>
      </c>
      <c r="D491" s="21">
        <v>1399</v>
      </c>
      <c r="E491" s="21">
        <v>2499</v>
      </c>
      <c r="F491" s="21">
        <f>Table3[[#This Row],[actual_price]]-Table3[[#This Row],[discounted_price]]</f>
        <v>1100</v>
      </c>
      <c r="G491" s="23">
        <v>0.44</v>
      </c>
      <c r="H491" s="7">
        <v>4.4000000000000004</v>
      </c>
      <c r="I491" s="8">
        <v>23169</v>
      </c>
      <c r="J491" s="21">
        <f>Table3[[#This Row],[actual_price]]*Table3[[#This Row],[rating_count]]</f>
        <v>57899331</v>
      </c>
    </row>
    <row r="492" spans="1:10" hidden="1" x14ac:dyDescent="0.3">
      <c r="A492" s="7" t="s">
        <v>2217</v>
      </c>
      <c r="B492" s="7" t="s">
        <v>2099</v>
      </c>
      <c r="C492" s="7" t="str">
        <f>_xlfn.TEXTAFTER(Table3[[#This Row],[category]],"|",-1)</f>
        <v>Mice</v>
      </c>
      <c r="D492" s="7">
        <v>299</v>
      </c>
      <c r="E492" s="7">
        <v>449</v>
      </c>
      <c r="F492" s="21">
        <f>Table3[[#This Row],[actual_price]]-Table3[[#This Row],[discounted_price]]</f>
        <v>150</v>
      </c>
      <c r="G492" s="18">
        <v>0.33</v>
      </c>
      <c r="H492" s="7">
        <v>3.5</v>
      </c>
      <c r="I492" s="8">
        <v>11827</v>
      </c>
      <c r="J492" s="8">
        <f>Table3[[#This Row],[actual_price]]*Table3[[#This Row],[rating_count]]</f>
        <v>5310323</v>
      </c>
    </row>
    <row r="493" spans="1:10" x14ac:dyDescent="0.3">
      <c r="A493" s="7" t="s">
        <v>2844</v>
      </c>
      <c r="B493" s="7" t="s">
        <v>2846</v>
      </c>
      <c r="C493" s="7" t="str">
        <f>_xlfn.TEXTAFTER(Table3[[#This Row],[category]],"|",-1)</f>
        <v>LaptopAccessories</v>
      </c>
      <c r="D493" s="21">
        <v>1399</v>
      </c>
      <c r="E493" s="21">
        <v>2490</v>
      </c>
      <c r="F493" s="21">
        <f>Table3[[#This Row],[actual_price]]-Table3[[#This Row],[discounted_price]]</f>
        <v>1091</v>
      </c>
      <c r="G493" s="23">
        <v>0.44</v>
      </c>
      <c r="H493" s="7">
        <v>4.3</v>
      </c>
      <c r="I493" s="8">
        <v>11074</v>
      </c>
      <c r="J493" s="21">
        <f>Table3[[#This Row],[actual_price]]*Table3[[#This Row],[rating_count]]</f>
        <v>27574260</v>
      </c>
    </row>
    <row r="494" spans="1:10" x14ac:dyDescent="0.3">
      <c r="A494" s="7" t="s">
        <v>1693</v>
      </c>
      <c r="B494" s="7" t="s">
        <v>1371</v>
      </c>
      <c r="C494" s="7" t="str">
        <f>_xlfn.TEXTAFTER(Table3[[#This Row],[category]],"|",-1)</f>
        <v>BasicMobiles</v>
      </c>
      <c r="D494" s="21">
        <v>1399</v>
      </c>
      <c r="E494" s="21">
        <v>1630</v>
      </c>
      <c r="F494" s="21">
        <f>Table3[[#This Row],[actual_price]]-Table3[[#This Row],[discounted_price]]</f>
        <v>231</v>
      </c>
      <c r="G494" s="23">
        <v>0.14000000000000001</v>
      </c>
      <c r="H494" s="7">
        <v>4</v>
      </c>
      <c r="I494" s="8">
        <v>9378</v>
      </c>
      <c r="J494" s="21">
        <f>Table3[[#This Row],[actual_price]]*Table3[[#This Row],[rating_count]]</f>
        <v>15286140</v>
      </c>
    </row>
    <row r="495" spans="1:10" x14ac:dyDescent="0.3">
      <c r="A495" s="7" t="s">
        <v>1864</v>
      </c>
      <c r="B495" s="7" t="s">
        <v>1371</v>
      </c>
      <c r="C495" s="7" t="str">
        <f>_xlfn.TEXTAFTER(Table3[[#This Row],[category]],"|",-1)</f>
        <v>BasicMobiles</v>
      </c>
      <c r="D495" s="21">
        <v>1399</v>
      </c>
      <c r="E495" s="21">
        <v>1630</v>
      </c>
      <c r="F495" s="21">
        <f>Table3[[#This Row],[actual_price]]-Table3[[#This Row],[discounted_price]]</f>
        <v>231</v>
      </c>
      <c r="G495" s="23">
        <v>0.14000000000000001</v>
      </c>
      <c r="H495" s="7">
        <v>4</v>
      </c>
      <c r="I495" s="8">
        <v>9378</v>
      </c>
      <c r="J495" s="21">
        <f>Table3[[#This Row],[actual_price]]*Table3[[#This Row],[rating_count]]</f>
        <v>15286140</v>
      </c>
    </row>
    <row r="496" spans="1:10" hidden="1" x14ac:dyDescent="0.3">
      <c r="A496" s="7" t="s">
        <v>4314</v>
      </c>
      <c r="B496" s="7" t="s">
        <v>4278</v>
      </c>
      <c r="C496" s="7" t="str">
        <f>_xlfn.TEXTAFTER(Table3[[#This Row],[category]],"|",-1)</f>
        <v>WaterFilters&amp;Purifiers</v>
      </c>
      <c r="D496" s="8">
        <v>1699</v>
      </c>
      <c r="E496" s="8">
        <v>1900</v>
      </c>
      <c r="F496" s="8">
        <f>Table3[[#This Row],[actual_price]]-Table3[[#This Row],[discounted_price]]</f>
        <v>201</v>
      </c>
      <c r="G496" s="18">
        <v>0.11</v>
      </c>
      <c r="H496" s="7">
        <v>3.6</v>
      </c>
      <c r="I496" s="8">
        <v>11456</v>
      </c>
      <c r="J496" s="8">
        <f>Table3[[#This Row],[actual_price]]*Table3[[#This Row],[rating_count]]</f>
        <v>21766400</v>
      </c>
    </row>
    <row r="497" spans="1:10" x14ac:dyDescent="0.3">
      <c r="A497" s="7" t="s">
        <v>4298</v>
      </c>
      <c r="B497" s="7" t="s">
        <v>3946</v>
      </c>
      <c r="C497" s="7" t="str">
        <f>_xlfn.TEXTAFTER(Table3[[#This Row],[category]],"|",-1)</f>
        <v>CeilingFans</v>
      </c>
      <c r="D497" s="21">
        <v>1399</v>
      </c>
      <c r="E497" s="21">
        <v>2660</v>
      </c>
      <c r="F497" s="21">
        <f>Table3[[#This Row],[actual_price]]-Table3[[#This Row],[discounted_price]]</f>
        <v>1261</v>
      </c>
      <c r="G497" s="23">
        <v>0.47</v>
      </c>
      <c r="H497" s="7">
        <v>4.0999999999999996</v>
      </c>
      <c r="I497" s="8">
        <v>9349</v>
      </c>
      <c r="J497" s="21">
        <f>Table3[[#This Row],[actual_price]]*Table3[[#This Row],[rating_count]]</f>
        <v>24868340</v>
      </c>
    </row>
    <row r="498" spans="1:10" x14ac:dyDescent="0.3">
      <c r="A498" s="7" t="s">
        <v>5462</v>
      </c>
      <c r="B498" s="7" t="s">
        <v>4069</v>
      </c>
      <c r="C498" s="7" t="str">
        <f>_xlfn.TEXTAFTER(Table3[[#This Row],[category]],"|",-1)</f>
        <v>ExhaustFans</v>
      </c>
      <c r="D498" s="21">
        <v>1399</v>
      </c>
      <c r="E498" s="21">
        <v>1890</v>
      </c>
      <c r="F498" s="21">
        <f>Table3[[#This Row],[actual_price]]-Table3[[#This Row],[discounted_price]]</f>
        <v>491</v>
      </c>
      <c r="G498" s="23">
        <v>0.26</v>
      </c>
      <c r="H498" s="7">
        <v>4</v>
      </c>
      <c r="I498" s="8">
        <v>8031</v>
      </c>
      <c r="J498" s="21">
        <f>Table3[[#This Row],[actual_price]]*Table3[[#This Row],[rating_count]]</f>
        <v>15178590</v>
      </c>
    </row>
    <row r="499" spans="1:10" hidden="1" x14ac:dyDescent="0.3">
      <c r="A499" s="7" t="s">
        <v>4355</v>
      </c>
      <c r="B499" s="7" t="s">
        <v>3799</v>
      </c>
      <c r="C499" s="7" t="str">
        <f>_xlfn.TEXTAFTER(Table3[[#This Row],[category]],"|",-1)</f>
        <v>JuicerMixerGrinders</v>
      </c>
      <c r="D499" s="8">
        <v>3299</v>
      </c>
      <c r="E499" s="8">
        <v>6500</v>
      </c>
      <c r="F499" s="8">
        <f>Table3[[#This Row],[actual_price]]-Table3[[#This Row],[discounted_price]]</f>
        <v>3201</v>
      </c>
      <c r="G499" s="18">
        <v>0.49</v>
      </c>
      <c r="H499" s="7">
        <v>3.7</v>
      </c>
      <c r="I499" s="8">
        <v>11217</v>
      </c>
      <c r="J499" s="8">
        <f>Table3[[#This Row],[actual_price]]*Table3[[#This Row],[rating_count]]</f>
        <v>72910500</v>
      </c>
    </row>
    <row r="500" spans="1:10" hidden="1" x14ac:dyDescent="0.3">
      <c r="A500" s="7" t="s">
        <v>2949</v>
      </c>
      <c r="B500" s="7" t="s">
        <v>2951</v>
      </c>
      <c r="C500" s="7" t="str">
        <f>_xlfn.TEXTAFTER(Table3[[#This Row],[category]],"|",-1)</f>
        <v>DataCards&amp;Dongles</v>
      </c>
      <c r="D500" s="8">
        <v>2099</v>
      </c>
      <c r="E500" s="8">
        <v>3250</v>
      </c>
      <c r="F500" s="8">
        <f>Table3[[#This Row],[actual_price]]-Table3[[#This Row],[discounted_price]]</f>
        <v>1151</v>
      </c>
      <c r="G500" s="18">
        <v>0.35</v>
      </c>
      <c r="H500" s="7">
        <v>3.8</v>
      </c>
      <c r="I500" s="8">
        <v>11213</v>
      </c>
      <c r="J500" s="8">
        <f>Table3[[#This Row],[actual_price]]*Table3[[#This Row],[rating_count]]</f>
        <v>36442250</v>
      </c>
    </row>
    <row r="501" spans="1:10" x14ac:dyDescent="0.3">
      <c r="A501" s="7" t="s">
        <v>3382</v>
      </c>
      <c r="B501" s="7" t="s">
        <v>3384</v>
      </c>
      <c r="C501" s="7" t="str">
        <f>_xlfn.TEXTAFTER(Table3[[#This Row],[category]],"|",-1)</f>
        <v>Notebooks,WritingPads&amp;Diaries</v>
      </c>
      <c r="D501" s="21">
        <v>1399</v>
      </c>
      <c r="E501" s="21">
        <v>2999</v>
      </c>
      <c r="F501" s="21">
        <f>Table3[[#This Row],[actual_price]]-Table3[[#This Row],[discounted_price]]</f>
        <v>1600</v>
      </c>
      <c r="G501" s="23">
        <v>0.53</v>
      </c>
      <c r="H501" s="7">
        <v>4.3</v>
      </c>
      <c r="I501" s="8">
        <v>3530</v>
      </c>
      <c r="J501" s="21">
        <f>Table3[[#This Row],[actual_price]]*Table3[[#This Row],[rating_count]]</f>
        <v>10586470</v>
      </c>
    </row>
    <row r="502" spans="1:10" x14ac:dyDescent="0.3">
      <c r="A502" s="7" t="s">
        <v>4606</v>
      </c>
      <c r="B502" s="7" t="s">
        <v>3837</v>
      </c>
      <c r="C502" s="7" t="str">
        <f>_xlfn.TEXTAFTER(Table3[[#This Row],[category]],"|",-1)</f>
        <v>EggBoilers</v>
      </c>
      <c r="D502" s="21">
        <v>1399</v>
      </c>
      <c r="E502" s="21">
        <v>2290</v>
      </c>
      <c r="F502" s="21">
        <f>Table3[[#This Row],[actual_price]]-Table3[[#This Row],[discounted_price]]</f>
        <v>891</v>
      </c>
      <c r="G502" s="23">
        <v>0.39</v>
      </c>
      <c r="H502" s="7">
        <v>4.4000000000000004</v>
      </c>
      <c r="I502" s="7">
        <v>461</v>
      </c>
      <c r="J502" s="21">
        <f>Table3[[#This Row],[actual_price]]*Table3[[#This Row],[rating_count]]</f>
        <v>1055690</v>
      </c>
    </row>
    <row r="503" spans="1:10" x14ac:dyDescent="0.3">
      <c r="A503" s="7" t="s">
        <v>2717</v>
      </c>
      <c r="B503" s="7" t="s">
        <v>2202</v>
      </c>
      <c r="C503" s="7" t="str">
        <f>_xlfn.TEXTAFTER(Table3[[#This Row],[category]],"|",-1)</f>
        <v>Keyboard&amp;MouseSets</v>
      </c>
      <c r="D503" s="21">
        <v>1349</v>
      </c>
      <c r="E503" s="21">
        <v>2198</v>
      </c>
      <c r="F503" s="21">
        <f>Table3[[#This Row],[actual_price]]-Table3[[#This Row],[discounted_price]]</f>
        <v>849</v>
      </c>
      <c r="G503" s="23">
        <v>0.39</v>
      </c>
      <c r="H503" s="7">
        <v>4</v>
      </c>
      <c r="I503" s="8">
        <v>7113</v>
      </c>
      <c r="J503" s="21">
        <f>Table3[[#This Row],[actual_price]]*Table3[[#This Row],[rating_count]]</f>
        <v>15634374</v>
      </c>
    </row>
    <row r="504" spans="1:10" x14ac:dyDescent="0.3">
      <c r="A504" s="7" t="s">
        <v>4582</v>
      </c>
      <c r="B504" s="7" t="s">
        <v>3725</v>
      </c>
      <c r="C504" s="7" t="str">
        <f>_xlfn.TEXTAFTER(Table3[[#This Row],[category]],"|",-1)</f>
        <v>Kettle&amp;ToasterSets</v>
      </c>
      <c r="D504" s="21">
        <v>1349</v>
      </c>
      <c r="E504" s="21">
        <v>1850</v>
      </c>
      <c r="F504" s="21">
        <f>Table3[[#This Row],[actual_price]]-Table3[[#This Row],[discounted_price]]</f>
        <v>501</v>
      </c>
      <c r="G504" s="23">
        <v>0.27</v>
      </c>
      <c r="H504" s="7">
        <v>4.4000000000000004</v>
      </c>
      <c r="I504" s="7">
        <v>638</v>
      </c>
      <c r="J504" s="21">
        <f>Table3[[#This Row],[actual_price]]*Table3[[#This Row],[rating_count]]</f>
        <v>1180300</v>
      </c>
    </row>
    <row r="505" spans="1:10" x14ac:dyDescent="0.3">
      <c r="A505" s="7" t="s">
        <v>2959</v>
      </c>
      <c r="B505" s="7" t="s">
        <v>2202</v>
      </c>
      <c r="C505" s="7" t="str">
        <f>_xlfn.TEXTAFTER(Table3[[#This Row],[category]],"|",-1)</f>
        <v>Keyboard&amp;MouseSets</v>
      </c>
      <c r="D505" s="21">
        <v>1345</v>
      </c>
      <c r="E505" s="21">
        <v>2295</v>
      </c>
      <c r="F505" s="21">
        <f>Table3[[#This Row],[actual_price]]-Table3[[#This Row],[discounted_price]]</f>
        <v>950</v>
      </c>
      <c r="G505" s="23">
        <v>0.41</v>
      </c>
      <c r="H505" s="7">
        <v>4.2</v>
      </c>
      <c r="I505" s="8">
        <v>17413</v>
      </c>
      <c r="J505" s="21">
        <f>Table3[[#This Row],[actual_price]]*Table3[[#This Row],[rating_count]]</f>
        <v>39962835</v>
      </c>
    </row>
    <row r="506" spans="1:10" x14ac:dyDescent="0.3">
      <c r="A506" s="7" t="s">
        <v>2640</v>
      </c>
      <c r="B506" s="7" t="s">
        <v>1362</v>
      </c>
      <c r="C506" s="7" t="str">
        <f>_xlfn.TEXTAFTER(Table3[[#This Row],[category]],"|",-1)</f>
        <v>MicroSD</v>
      </c>
      <c r="D506" s="21">
        <v>1329</v>
      </c>
      <c r="E506" s="21">
        <v>2900</v>
      </c>
      <c r="F506" s="21">
        <f>Table3[[#This Row],[actual_price]]-Table3[[#This Row],[discounted_price]]</f>
        <v>1571</v>
      </c>
      <c r="G506" s="23">
        <v>0.54</v>
      </c>
      <c r="H506" s="7">
        <v>4.5</v>
      </c>
      <c r="I506" s="8">
        <v>19624</v>
      </c>
      <c r="J506" s="21">
        <f>Table3[[#This Row],[actual_price]]*Table3[[#This Row],[rating_count]]</f>
        <v>56909600</v>
      </c>
    </row>
    <row r="507" spans="1:10" hidden="1" x14ac:dyDescent="0.3">
      <c r="A507" s="7" t="s">
        <v>2431</v>
      </c>
      <c r="B507" s="7" t="s">
        <v>1380</v>
      </c>
      <c r="C507" s="7" t="str">
        <f>_xlfn.TEXTAFTER(Table3[[#This Row],[category]],"|",-1)</f>
        <v>In-Ear</v>
      </c>
      <c r="D507" s="8">
        <v>1598</v>
      </c>
      <c r="E507" s="8">
        <v>2990</v>
      </c>
      <c r="F507" s="8">
        <f>Table3[[#This Row],[actual_price]]-Table3[[#This Row],[discounted_price]]</f>
        <v>1392</v>
      </c>
      <c r="G507" s="18">
        <v>0.47</v>
      </c>
      <c r="H507" s="7">
        <v>3.8</v>
      </c>
      <c r="I507" s="8">
        <v>11015</v>
      </c>
      <c r="J507" s="8">
        <f>Table3[[#This Row],[actual_price]]*Table3[[#This Row],[rating_count]]</f>
        <v>32934850</v>
      </c>
    </row>
    <row r="508" spans="1:10" x14ac:dyDescent="0.3">
      <c r="A508" s="7" t="s">
        <v>1658</v>
      </c>
      <c r="B508" s="7" t="s">
        <v>1371</v>
      </c>
      <c r="C508" s="7" t="str">
        <f>_xlfn.TEXTAFTER(Table3[[#This Row],[category]],"|",-1)</f>
        <v>BasicMobiles</v>
      </c>
      <c r="D508" s="21">
        <v>1324</v>
      </c>
      <c r="E508" s="21">
        <v>1699</v>
      </c>
      <c r="F508" s="21">
        <f>Table3[[#This Row],[actual_price]]-Table3[[#This Row],[discounted_price]]</f>
        <v>375</v>
      </c>
      <c r="G508" s="23">
        <v>0.22</v>
      </c>
      <c r="H508" s="7">
        <v>4</v>
      </c>
      <c r="I508" s="8">
        <v>128311</v>
      </c>
      <c r="J508" s="21">
        <f>Table3[[#This Row],[actual_price]]*Table3[[#This Row],[rating_count]]</f>
        <v>218000389</v>
      </c>
    </row>
    <row r="509" spans="1:10" hidden="1" x14ac:dyDescent="0.3">
      <c r="A509" s="7" t="s">
        <v>5007</v>
      </c>
      <c r="B509" s="7" t="s">
        <v>3702</v>
      </c>
      <c r="C509" s="7" t="str">
        <f>_xlfn.TEXTAFTER(Table3[[#This Row],[category]],"|",-1)</f>
        <v>MixerGrinders</v>
      </c>
      <c r="D509" s="11">
        <v>2237.81</v>
      </c>
      <c r="E509" s="8">
        <v>3899</v>
      </c>
      <c r="F509" s="8">
        <f>Table3[[#This Row],[actual_price]]-Table3[[#This Row],[discounted_price]]</f>
        <v>1661.19</v>
      </c>
      <c r="G509" s="18">
        <v>0.43</v>
      </c>
      <c r="H509" s="7">
        <v>3.9</v>
      </c>
      <c r="I509" s="8">
        <v>11004</v>
      </c>
      <c r="J509" s="8">
        <f>Table3[[#This Row],[actual_price]]*Table3[[#This Row],[rating_count]]</f>
        <v>42904596</v>
      </c>
    </row>
    <row r="510" spans="1:10" x14ac:dyDescent="0.3">
      <c r="A510" s="7" t="s">
        <v>1677</v>
      </c>
      <c r="B510" s="7" t="s">
        <v>1371</v>
      </c>
      <c r="C510" s="7" t="str">
        <f>_xlfn.TEXTAFTER(Table3[[#This Row],[category]],"|",-1)</f>
        <v>BasicMobiles</v>
      </c>
      <c r="D510" s="21">
        <v>1324</v>
      </c>
      <c r="E510" s="21">
        <v>1699</v>
      </c>
      <c r="F510" s="21">
        <f>Table3[[#This Row],[actual_price]]-Table3[[#This Row],[discounted_price]]</f>
        <v>375</v>
      </c>
      <c r="G510" s="23">
        <v>0.22</v>
      </c>
      <c r="H510" s="7">
        <v>4</v>
      </c>
      <c r="I510" s="8">
        <v>128311</v>
      </c>
      <c r="J510" s="21">
        <f>Table3[[#This Row],[actual_price]]*Table3[[#This Row],[rating_count]]</f>
        <v>218000389</v>
      </c>
    </row>
    <row r="511" spans="1:10" hidden="1" x14ac:dyDescent="0.3">
      <c r="A511" s="7" t="s">
        <v>110</v>
      </c>
      <c r="B511" s="7" t="s">
        <v>70</v>
      </c>
      <c r="C511" s="7" t="str">
        <f>_xlfn.TEXTAFTER(Table3[[#This Row],[category]],"|",-1)</f>
        <v>HDMICables</v>
      </c>
      <c r="D511" s="7">
        <v>279</v>
      </c>
      <c r="E511" s="7">
        <v>499</v>
      </c>
      <c r="F511" s="21">
        <f>Table3[[#This Row],[actual_price]]-Table3[[#This Row],[discounted_price]]</f>
        <v>220</v>
      </c>
      <c r="G511" s="18">
        <v>0.44</v>
      </c>
      <c r="H511" s="7">
        <v>3.7</v>
      </c>
      <c r="I511" s="8">
        <v>10962</v>
      </c>
      <c r="J511" s="8">
        <f>Table3[[#This Row],[actual_price]]*Table3[[#This Row],[rating_count]]</f>
        <v>5470038</v>
      </c>
    </row>
    <row r="512" spans="1:10" hidden="1" x14ac:dyDescent="0.3">
      <c r="A512" s="7" t="s">
        <v>110</v>
      </c>
      <c r="B512" s="7" t="s">
        <v>70</v>
      </c>
      <c r="C512" s="7" t="str">
        <f>_xlfn.TEXTAFTER(Table3[[#This Row],[category]],"|",-1)</f>
        <v>HDMICables</v>
      </c>
      <c r="D512" s="7">
        <v>279</v>
      </c>
      <c r="E512" s="7">
        <v>499</v>
      </c>
      <c r="F512" s="21">
        <f>Table3[[#This Row],[actual_price]]-Table3[[#This Row],[discounted_price]]</f>
        <v>220</v>
      </c>
      <c r="G512" s="18">
        <v>0.44</v>
      </c>
      <c r="H512" s="7">
        <v>3.7</v>
      </c>
      <c r="I512" s="8">
        <v>10962</v>
      </c>
      <c r="J512" s="8">
        <f>Table3[[#This Row],[actual_price]]*Table3[[#This Row],[rating_count]]</f>
        <v>5470038</v>
      </c>
    </row>
    <row r="513" spans="1:10" x14ac:dyDescent="0.3">
      <c r="A513" s="7" t="s">
        <v>3861</v>
      </c>
      <c r="B513" s="7" t="s">
        <v>3697</v>
      </c>
      <c r="C513" s="7" t="str">
        <f>_xlfn.TEXTAFTER(Table3[[#This Row],[category]],"|",-1)</f>
        <v>DryIrons</v>
      </c>
      <c r="D513" s="21">
        <v>1321</v>
      </c>
      <c r="E513" s="21">
        <v>1545</v>
      </c>
      <c r="F513" s="21">
        <f>Table3[[#This Row],[actual_price]]-Table3[[#This Row],[discounted_price]]</f>
        <v>224</v>
      </c>
      <c r="G513" s="23">
        <v>0.14000000000000001</v>
      </c>
      <c r="H513" s="7">
        <v>4.3</v>
      </c>
      <c r="I513" s="8">
        <v>15453</v>
      </c>
      <c r="J513" s="21">
        <f>Table3[[#This Row],[actual_price]]*Table3[[#This Row],[rating_count]]</f>
        <v>23874885</v>
      </c>
    </row>
    <row r="514" spans="1:10" x14ac:dyDescent="0.3">
      <c r="A514" s="7" t="s">
        <v>1369</v>
      </c>
      <c r="B514" s="7" t="s">
        <v>1371</v>
      </c>
      <c r="C514" s="7" t="str">
        <f>_xlfn.TEXTAFTER(Table3[[#This Row],[category]],"|",-1)</f>
        <v>BasicMobiles</v>
      </c>
      <c r="D514" s="21">
        <v>1299</v>
      </c>
      <c r="E514" s="21">
        <v>1599</v>
      </c>
      <c r="F514" s="21">
        <f>Table3[[#This Row],[actual_price]]-Table3[[#This Row],[discounted_price]]</f>
        <v>300</v>
      </c>
      <c r="G514" s="23">
        <v>0.19</v>
      </c>
      <c r="H514" s="7">
        <v>4</v>
      </c>
      <c r="I514" s="8">
        <v>128311</v>
      </c>
      <c r="J514" s="21">
        <f>Table3[[#This Row],[actual_price]]*Table3[[#This Row],[rating_count]]</f>
        <v>205169289</v>
      </c>
    </row>
    <row r="515" spans="1:10" x14ac:dyDescent="0.3">
      <c r="A515" s="7" t="s">
        <v>1586</v>
      </c>
      <c r="B515" s="7" t="s">
        <v>1371</v>
      </c>
      <c r="C515" s="7" t="str">
        <f>_xlfn.TEXTAFTER(Table3[[#This Row],[category]],"|",-1)</f>
        <v>BasicMobiles</v>
      </c>
      <c r="D515" s="21">
        <v>1299</v>
      </c>
      <c r="E515" s="21">
        <v>1599</v>
      </c>
      <c r="F515" s="21">
        <f>Table3[[#This Row],[actual_price]]-Table3[[#This Row],[discounted_price]]</f>
        <v>300</v>
      </c>
      <c r="G515" s="23">
        <v>0.19</v>
      </c>
      <c r="H515" s="7">
        <v>4</v>
      </c>
      <c r="I515" s="8">
        <v>128311</v>
      </c>
      <c r="J515" s="21">
        <f>Table3[[#This Row],[actual_price]]*Table3[[#This Row],[rating_count]]</f>
        <v>205169289</v>
      </c>
    </row>
    <row r="516" spans="1:10" x14ac:dyDescent="0.3">
      <c r="A516" s="7" t="s">
        <v>3848</v>
      </c>
      <c r="B516" s="7" t="s">
        <v>3850</v>
      </c>
      <c r="C516" s="7" t="str">
        <f>_xlfn.TEXTAFTER(Table3[[#This Row],[category]],"|",-1)</f>
        <v>SandwichMakers</v>
      </c>
      <c r="D516" s="21">
        <v>1299</v>
      </c>
      <c r="E516" s="21">
        <v>1299</v>
      </c>
      <c r="F516" s="21">
        <f>Table3[[#This Row],[actual_price]]-Table3[[#This Row],[discounted_price]]</f>
        <v>0</v>
      </c>
      <c r="G516" s="23">
        <v>0</v>
      </c>
      <c r="H516" s="7">
        <v>4.2</v>
      </c>
      <c r="I516" s="8">
        <v>40106</v>
      </c>
      <c r="J516" s="21">
        <f>Table3[[#This Row],[actual_price]]*Table3[[#This Row],[rating_count]]</f>
        <v>52097694</v>
      </c>
    </row>
    <row r="517" spans="1:10" x14ac:dyDescent="0.3">
      <c r="A517" s="7" t="s">
        <v>2693</v>
      </c>
      <c r="B517" s="7" t="s">
        <v>2202</v>
      </c>
      <c r="C517" s="7" t="str">
        <f>_xlfn.TEXTAFTER(Table3[[#This Row],[category]],"|",-1)</f>
        <v>Keyboard&amp;MouseSets</v>
      </c>
      <c r="D517" s="21">
        <v>1299</v>
      </c>
      <c r="E517" s="21">
        <v>1599</v>
      </c>
      <c r="F517" s="21">
        <f>Table3[[#This Row],[actual_price]]-Table3[[#This Row],[discounted_price]]</f>
        <v>300</v>
      </c>
      <c r="G517" s="23">
        <v>0.19</v>
      </c>
      <c r="H517" s="7">
        <v>4.3</v>
      </c>
      <c r="I517" s="8">
        <v>27223</v>
      </c>
      <c r="J517" s="21">
        <f>Table3[[#This Row],[actual_price]]*Table3[[#This Row],[rating_count]]</f>
        <v>43529577</v>
      </c>
    </row>
    <row r="518" spans="1:10" x14ac:dyDescent="0.3">
      <c r="A518" s="7" t="s">
        <v>2440</v>
      </c>
      <c r="B518" s="7" t="s">
        <v>2094</v>
      </c>
      <c r="C518" s="7" t="str">
        <f>_xlfn.TEXTAFTER(Table3[[#This Row],[category]],"|",-1)</f>
        <v>PenDrives</v>
      </c>
      <c r="D518" s="21">
        <v>1299</v>
      </c>
      <c r="E518" s="21">
        <v>3000</v>
      </c>
      <c r="F518" s="21">
        <f>Table3[[#This Row],[actual_price]]-Table3[[#This Row],[discounted_price]]</f>
        <v>1701</v>
      </c>
      <c r="G518" s="23">
        <v>0.56999999999999995</v>
      </c>
      <c r="H518" s="7">
        <v>4.3</v>
      </c>
      <c r="I518" s="8">
        <v>23022</v>
      </c>
      <c r="J518" s="21">
        <f>Table3[[#This Row],[actual_price]]*Table3[[#This Row],[rating_count]]</f>
        <v>69066000</v>
      </c>
    </row>
    <row r="519" spans="1:10" hidden="1" x14ac:dyDescent="0.3">
      <c r="A519" s="7" t="s">
        <v>3202</v>
      </c>
      <c r="B519" s="7" t="s">
        <v>2375</v>
      </c>
      <c r="C519" s="7" t="str">
        <f>_xlfn.TEXTAFTER(Table3[[#This Row],[category]],"|",-1)</f>
        <v>BluetoothSpeakers</v>
      </c>
      <c r="D519" s="7">
        <v>899</v>
      </c>
      <c r="E519" s="8">
        <v>1199</v>
      </c>
      <c r="F519" s="8">
        <f>Table3[[#This Row],[actual_price]]-Table3[[#This Row],[discounted_price]]</f>
        <v>300</v>
      </c>
      <c r="G519" s="18">
        <v>0.25</v>
      </c>
      <c r="H519" s="7">
        <v>3.8</v>
      </c>
      <c r="I519" s="8">
        <v>10751</v>
      </c>
      <c r="J519" s="8">
        <f>Table3[[#This Row],[actual_price]]*Table3[[#This Row],[rating_count]]</f>
        <v>12890449</v>
      </c>
    </row>
    <row r="520" spans="1:10" x14ac:dyDescent="0.3">
      <c r="A520" s="7" t="s">
        <v>1066</v>
      </c>
      <c r="B520" s="7" t="s">
        <v>14</v>
      </c>
      <c r="C520" s="7" t="str">
        <f>_xlfn.TEXTAFTER(Table3[[#This Row],[category]],"|",-1)</f>
        <v>USBCables</v>
      </c>
      <c r="D520" s="21">
        <v>1299</v>
      </c>
      <c r="E520" s="21">
        <v>1999</v>
      </c>
      <c r="F520" s="21">
        <f>Table3[[#This Row],[actual_price]]-Table3[[#This Row],[discounted_price]]</f>
        <v>700</v>
      </c>
      <c r="G520" s="23">
        <v>0.35</v>
      </c>
      <c r="H520" s="7">
        <v>4.4000000000000004</v>
      </c>
      <c r="I520" s="8">
        <v>7318</v>
      </c>
      <c r="J520" s="21">
        <f>Table3[[#This Row],[actual_price]]*Table3[[#This Row],[rating_count]]</f>
        <v>14628682</v>
      </c>
    </row>
    <row r="521" spans="1:10" x14ac:dyDescent="0.3">
      <c r="A521" s="7" t="s">
        <v>1311</v>
      </c>
      <c r="B521" s="7" t="s">
        <v>934</v>
      </c>
      <c r="C521" s="7" t="str">
        <f>_xlfn.TEXTAFTER(Table3[[#This Row],[category]],"|",-1)</f>
        <v>SatelliteReceivers</v>
      </c>
      <c r="D521" s="21">
        <v>1299</v>
      </c>
      <c r="E521" s="21">
        <v>2499</v>
      </c>
      <c r="F521" s="21">
        <f>Table3[[#This Row],[actual_price]]-Table3[[#This Row],[discounted_price]]</f>
        <v>1200</v>
      </c>
      <c r="G521" s="23">
        <v>0.48</v>
      </c>
      <c r="H521" s="7">
        <v>4.3</v>
      </c>
      <c r="I521" s="7">
        <v>301</v>
      </c>
      <c r="J521" s="21">
        <f>Table3[[#This Row],[actual_price]]*Table3[[#This Row],[rating_count]]</f>
        <v>752199</v>
      </c>
    </row>
    <row r="522" spans="1:10" x14ac:dyDescent="0.3">
      <c r="A522" s="7" t="s">
        <v>2676</v>
      </c>
      <c r="B522" s="7" t="s">
        <v>2202</v>
      </c>
      <c r="C522" s="7" t="str">
        <f>_xlfn.TEXTAFTER(Table3[[#This Row],[category]],"|",-1)</f>
        <v>Keyboard&amp;MouseSets</v>
      </c>
      <c r="D522" s="21">
        <v>1295</v>
      </c>
      <c r="E522" s="21">
        <v>1795</v>
      </c>
      <c r="F522" s="21">
        <f>Table3[[#This Row],[actual_price]]-Table3[[#This Row],[discounted_price]]</f>
        <v>500</v>
      </c>
      <c r="G522" s="23">
        <v>0.28000000000000003</v>
      </c>
      <c r="H522" s="7">
        <v>4.0999999999999996</v>
      </c>
      <c r="I522" s="8">
        <v>25771</v>
      </c>
      <c r="J522" s="21">
        <f>Table3[[#This Row],[actual_price]]*Table3[[#This Row],[rating_count]]</f>
        <v>46258945</v>
      </c>
    </row>
    <row r="523" spans="1:10" x14ac:dyDescent="0.3">
      <c r="A523" s="7" t="s">
        <v>3161</v>
      </c>
      <c r="B523" s="7" t="s">
        <v>2099</v>
      </c>
      <c r="C523" s="7" t="str">
        <f>_xlfn.TEXTAFTER(Table3[[#This Row],[category]],"|",-1)</f>
        <v>Mice</v>
      </c>
      <c r="D523" s="21">
        <v>1295</v>
      </c>
      <c r="E523" s="21">
        <v>1645</v>
      </c>
      <c r="F523" s="21">
        <f>Table3[[#This Row],[actual_price]]-Table3[[#This Row],[discounted_price]]</f>
        <v>350</v>
      </c>
      <c r="G523" s="23">
        <v>0.21</v>
      </c>
      <c r="H523" s="7">
        <v>4.5999999999999996</v>
      </c>
      <c r="I523" s="8">
        <v>12375</v>
      </c>
      <c r="J523" s="21">
        <f>Table3[[#This Row],[actual_price]]*Table3[[#This Row],[rating_count]]</f>
        <v>20356875</v>
      </c>
    </row>
    <row r="524" spans="1:10" x14ac:dyDescent="0.3">
      <c r="A524" s="7" t="s">
        <v>2242</v>
      </c>
      <c r="B524" s="7" t="s">
        <v>2244</v>
      </c>
      <c r="C524" s="7" t="str">
        <f>_xlfn.TEXTAFTER(Table3[[#This Row],[category]],"|",-1)</f>
        <v>Scientific</v>
      </c>
      <c r="D524" s="21">
        <v>1295</v>
      </c>
      <c r="E524" s="21">
        <v>1295</v>
      </c>
      <c r="F524" s="21">
        <f>Table3[[#This Row],[actual_price]]-Table3[[#This Row],[discounted_price]]</f>
        <v>0</v>
      </c>
      <c r="G524" s="23">
        <v>0</v>
      </c>
      <c r="H524" s="7">
        <v>4.5</v>
      </c>
      <c r="I524" s="8">
        <v>5760</v>
      </c>
      <c r="J524" s="21">
        <f>Table3[[#This Row],[actual_price]]*Table3[[#This Row],[rating_count]]</f>
        <v>7459200</v>
      </c>
    </row>
    <row r="525" spans="1:10" x14ac:dyDescent="0.3">
      <c r="A525" s="7" t="s">
        <v>3700</v>
      </c>
      <c r="B525" s="7" t="s">
        <v>3702</v>
      </c>
      <c r="C525" s="7" t="str">
        <f>_xlfn.TEXTAFTER(Table3[[#This Row],[category]],"|",-1)</f>
        <v>MixerGrinders</v>
      </c>
      <c r="D525" s="21">
        <v>1290</v>
      </c>
      <c r="E525" s="21">
        <v>2500</v>
      </c>
      <c r="F525" s="21">
        <f>Table3[[#This Row],[actual_price]]-Table3[[#This Row],[discounted_price]]</f>
        <v>1210</v>
      </c>
      <c r="G525" s="23">
        <v>0.48</v>
      </c>
      <c r="H525" s="7">
        <v>4</v>
      </c>
      <c r="I525" s="8">
        <v>6530</v>
      </c>
      <c r="J525" s="21">
        <f>Table3[[#This Row],[actual_price]]*Table3[[#This Row],[rating_count]]</f>
        <v>16325000</v>
      </c>
    </row>
    <row r="526" spans="1:10" x14ac:dyDescent="0.3">
      <c r="A526" s="7" t="s">
        <v>3455</v>
      </c>
      <c r="B526" s="7" t="s">
        <v>3457</v>
      </c>
      <c r="C526" s="7" t="str">
        <f>_xlfn.TEXTAFTER(Table3[[#This Row],[category]],"|",-1)</f>
        <v>SurgeProtectors</v>
      </c>
      <c r="D526" s="21">
        <v>1289</v>
      </c>
      <c r="E526" s="21">
        <v>1499</v>
      </c>
      <c r="F526" s="21">
        <f>Table3[[#This Row],[actual_price]]-Table3[[#This Row],[discounted_price]]</f>
        <v>210</v>
      </c>
      <c r="G526" s="23">
        <v>0.14000000000000001</v>
      </c>
      <c r="H526" s="7">
        <v>4.5</v>
      </c>
      <c r="I526" s="8">
        <v>20668</v>
      </c>
      <c r="J526" s="21">
        <f>Table3[[#This Row],[actual_price]]*Table3[[#This Row],[rating_count]]</f>
        <v>30981332</v>
      </c>
    </row>
    <row r="527" spans="1:10" x14ac:dyDescent="0.3">
      <c r="A527" s="7" t="s">
        <v>3823</v>
      </c>
      <c r="B527" s="7" t="s">
        <v>3629</v>
      </c>
      <c r="C527" s="7" t="str">
        <f>_xlfn.TEXTAFTER(Table3[[#This Row],[category]],"|",-1)</f>
        <v>ElectricKettles</v>
      </c>
      <c r="D527" s="21">
        <v>1260</v>
      </c>
      <c r="E527" s="21">
        <v>1699</v>
      </c>
      <c r="F527" s="21">
        <f>Table3[[#This Row],[actual_price]]-Table3[[#This Row],[discounted_price]]</f>
        <v>439</v>
      </c>
      <c r="G527" s="23">
        <v>0.26</v>
      </c>
      <c r="H527" s="7">
        <v>4.2</v>
      </c>
      <c r="I527" s="8">
        <v>2891</v>
      </c>
      <c r="J527" s="21">
        <f>Table3[[#This Row],[actual_price]]*Table3[[#This Row],[rating_count]]</f>
        <v>4911809</v>
      </c>
    </row>
    <row r="528" spans="1:10" x14ac:dyDescent="0.3">
      <c r="A528" s="7" t="s">
        <v>5196</v>
      </c>
      <c r="B528" s="7" t="s">
        <v>3629</v>
      </c>
      <c r="C528" s="7" t="str">
        <f>_xlfn.TEXTAFTER(Table3[[#This Row],[category]],"|",-1)</f>
        <v>ElectricKettles</v>
      </c>
      <c r="D528" s="21">
        <v>1260</v>
      </c>
      <c r="E528" s="21">
        <v>2299</v>
      </c>
      <c r="F528" s="21">
        <f>Table3[[#This Row],[actual_price]]-Table3[[#This Row],[discounted_price]]</f>
        <v>1039</v>
      </c>
      <c r="G528" s="23">
        <v>0.45</v>
      </c>
      <c r="H528" s="7">
        <v>4.3</v>
      </c>
      <c r="I528" s="7">
        <v>55</v>
      </c>
      <c r="J528" s="21">
        <f>Table3[[#This Row],[actual_price]]*Table3[[#This Row],[rating_count]]</f>
        <v>126445</v>
      </c>
    </row>
    <row r="529" spans="1:10" hidden="1" x14ac:dyDescent="0.3">
      <c r="A529" s="7" t="s">
        <v>662</v>
      </c>
      <c r="B529" s="7" t="s">
        <v>664</v>
      </c>
      <c r="C529" s="7" t="str">
        <f>_xlfn.TEXTAFTER(Table3[[#This Row],[category]],"|",-1)</f>
        <v>Projectors</v>
      </c>
      <c r="D529" s="8">
        <v>9490</v>
      </c>
      <c r="E529" s="8">
        <v>15990</v>
      </c>
      <c r="F529" s="8">
        <f>Table3[[#This Row],[actual_price]]-Table3[[#This Row],[discounted_price]]</f>
        <v>6500</v>
      </c>
      <c r="G529" s="18">
        <v>0.41</v>
      </c>
      <c r="H529" s="7">
        <v>3.9</v>
      </c>
      <c r="I529" s="8">
        <v>10480</v>
      </c>
      <c r="J529" s="8">
        <f>Table3[[#This Row],[actual_price]]*Table3[[#This Row],[rating_count]]</f>
        <v>167575200</v>
      </c>
    </row>
    <row r="530" spans="1:10" x14ac:dyDescent="0.3">
      <c r="A530" s="7" t="s">
        <v>932</v>
      </c>
      <c r="B530" s="7" t="s">
        <v>934</v>
      </c>
      <c r="C530" s="7" t="str">
        <f>_xlfn.TEXTAFTER(Table3[[#This Row],[category]],"|",-1)</f>
        <v>SatelliteReceivers</v>
      </c>
      <c r="D530" s="21">
        <v>1249</v>
      </c>
      <c r="E530" s="21">
        <v>2299</v>
      </c>
      <c r="F530" s="21">
        <f>Table3[[#This Row],[actual_price]]-Table3[[#This Row],[discounted_price]]</f>
        <v>1050</v>
      </c>
      <c r="G530" s="23">
        <v>0.46</v>
      </c>
      <c r="H530" s="7">
        <v>4.3</v>
      </c>
      <c r="I530" s="8">
        <v>7636</v>
      </c>
      <c r="J530" s="21">
        <f>Table3[[#This Row],[actual_price]]*Table3[[#This Row],[rating_count]]</f>
        <v>17555164</v>
      </c>
    </row>
    <row r="531" spans="1:10" x14ac:dyDescent="0.3">
      <c r="A531" s="7" t="s">
        <v>3226</v>
      </c>
      <c r="B531" s="7" t="s">
        <v>2956</v>
      </c>
      <c r="C531" s="7" t="str">
        <f>_xlfn.TEXTAFTER(Table3[[#This Row],[category]],"|",-1)</f>
        <v>LaptopChargers&amp;PowerSupplies</v>
      </c>
      <c r="D531" s="21">
        <v>1249</v>
      </c>
      <c r="E531" s="21">
        <v>2796</v>
      </c>
      <c r="F531" s="21">
        <f>Table3[[#This Row],[actual_price]]-Table3[[#This Row],[discounted_price]]</f>
        <v>1547</v>
      </c>
      <c r="G531" s="23">
        <v>0.55000000000000004</v>
      </c>
      <c r="H531" s="7">
        <v>4.4000000000000004</v>
      </c>
      <c r="I531" s="8">
        <v>4598</v>
      </c>
      <c r="J531" s="21">
        <f>Table3[[#This Row],[actual_price]]*Table3[[#This Row],[rating_count]]</f>
        <v>12856008</v>
      </c>
    </row>
    <row r="532" spans="1:10" x14ac:dyDescent="0.3">
      <c r="A532" s="7" t="s">
        <v>4698</v>
      </c>
      <c r="B532" s="7" t="s">
        <v>3634</v>
      </c>
      <c r="C532" s="7" t="str">
        <f>_xlfn.TEXTAFTER(Table3[[#This Row],[category]],"|",-1)</f>
        <v>ElectricHeaters</v>
      </c>
      <c r="D532" s="21">
        <v>1235</v>
      </c>
      <c r="E532" s="21">
        <v>1499</v>
      </c>
      <c r="F532" s="21">
        <f>Table3[[#This Row],[actual_price]]-Table3[[#This Row],[discounted_price]]</f>
        <v>264</v>
      </c>
      <c r="G532" s="23">
        <v>0.18</v>
      </c>
      <c r="H532" s="7">
        <v>4.0999999999999996</v>
      </c>
      <c r="I532" s="7">
        <v>203</v>
      </c>
      <c r="J532" s="21">
        <f>Table3[[#This Row],[actual_price]]*Table3[[#This Row],[rating_count]]</f>
        <v>304297</v>
      </c>
    </row>
    <row r="533" spans="1:10" x14ac:dyDescent="0.3">
      <c r="A533" s="7" t="s">
        <v>3272</v>
      </c>
      <c r="B533" s="7" t="s">
        <v>2568</v>
      </c>
      <c r="C533" s="7" t="str">
        <f>_xlfn.TEXTAFTER(Table3[[#This Row],[category]],"|",-1)</f>
        <v>ScreenProtectors</v>
      </c>
      <c r="D533" s="21">
        <v>1234</v>
      </c>
      <c r="E533" s="21">
        <v>1599</v>
      </c>
      <c r="F533" s="21">
        <f>Table3[[#This Row],[actual_price]]-Table3[[#This Row],[discounted_price]]</f>
        <v>365</v>
      </c>
      <c r="G533" s="23">
        <v>0.23</v>
      </c>
      <c r="H533" s="7">
        <v>4.5</v>
      </c>
      <c r="I533" s="8">
        <v>16680</v>
      </c>
      <c r="J533" s="21">
        <f>Table3[[#This Row],[actual_price]]*Table3[[#This Row],[rating_count]]</f>
        <v>26671320</v>
      </c>
    </row>
    <row r="534" spans="1:10" x14ac:dyDescent="0.3">
      <c r="A534" s="7" t="s">
        <v>2130</v>
      </c>
      <c r="B534" s="7" t="s">
        <v>1931</v>
      </c>
      <c r="C534" s="7" t="str">
        <f>_xlfn.TEXTAFTER(Table3[[#This Row],[category]],"|",-1)</f>
        <v>On-Ear</v>
      </c>
      <c r="D534" s="21">
        <v>1220</v>
      </c>
      <c r="E534" s="21">
        <v>3990</v>
      </c>
      <c r="F534" s="21">
        <f>Table3[[#This Row],[actual_price]]-Table3[[#This Row],[discounted_price]]</f>
        <v>2770</v>
      </c>
      <c r="G534" s="23">
        <v>0.69</v>
      </c>
      <c r="H534" s="7">
        <v>4.0999999999999996</v>
      </c>
      <c r="I534" s="8">
        <v>107151</v>
      </c>
      <c r="J534" s="21">
        <f>Table3[[#This Row],[actual_price]]*Table3[[#This Row],[rating_count]]</f>
        <v>427532490</v>
      </c>
    </row>
    <row r="535" spans="1:10" x14ac:dyDescent="0.3">
      <c r="A535" s="7" t="s">
        <v>1419</v>
      </c>
      <c r="B535" s="7" t="s">
        <v>1421</v>
      </c>
      <c r="C535" s="7" t="str">
        <f>_xlfn.TEXTAFTER(Table3[[#This Row],[category]],"|",-1)</f>
        <v>WallChargers</v>
      </c>
      <c r="D535" s="21">
        <v>1219</v>
      </c>
      <c r="E535" s="21">
        <v>1699</v>
      </c>
      <c r="F535" s="21">
        <f>Table3[[#This Row],[actual_price]]-Table3[[#This Row],[discounted_price]]</f>
        <v>480</v>
      </c>
      <c r="G535" s="23">
        <v>0.28000000000000003</v>
      </c>
      <c r="H535" s="7">
        <v>4.4000000000000004</v>
      </c>
      <c r="I535" s="8">
        <v>8891</v>
      </c>
      <c r="J535" s="21">
        <f>Table3[[#This Row],[actual_price]]*Table3[[#This Row],[rating_count]]</f>
        <v>15105809</v>
      </c>
    </row>
    <row r="536" spans="1:10" x14ac:dyDescent="0.3">
      <c r="A536" s="7" t="s">
        <v>2369</v>
      </c>
      <c r="B536" s="7" t="s">
        <v>1931</v>
      </c>
      <c r="C536" s="7" t="str">
        <f>_xlfn.TEXTAFTER(Table3[[#This Row],[category]],"|",-1)</f>
        <v>On-Ear</v>
      </c>
      <c r="D536" s="21">
        <v>1199</v>
      </c>
      <c r="E536" s="21">
        <v>2499</v>
      </c>
      <c r="F536" s="21">
        <f>Table3[[#This Row],[actual_price]]-Table3[[#This Row],[discounted_price]]</f>
        <v>1300</v>
      </c>
      <c r="G536" s="23">
        <v>0.52</v>
      </c>
      <c r="H536" s="7">
        <v>4</v>
      </c>
      <c r="I536" s="8">
        <v>33584</v>
      </c>
      <c r="J536" s="21">
        <f>Table3[[#This Row],[actual_price]]*Table3[[#This Row],[rating_count]]</f>
        <v>83926416</v>
      </c>
    </row>
    <row r="537" spans="1:10" x14ac:dyDescent="0.3">
      <c r="A537" s="7" t="s">
        <v>238</v>
      </c>
      <c r="B537" s="7" t="s">
        <v>54</v>
      </c>
      <c r="C537" s="7" t="str">
        <f>_xlfn.TEXTAFTER(Table3[[#This Row],[category]],"|",-1)</f>
        <v>WirelessUSBAdapters</v>
      </c>
      <c r="D537" s="21">
        <v>1199</v>
      </c>
      <c r="E537" s="21">
        <v>2199</v>
      </c>
      <c r="F537" s="21">
        <f>Table3[[#This Row],[actual_price]]-Table3[[#This Row],[discounted_price]]</f>
        <v>1000</v>
      </c>
      <c r="G537" s="23">
        <v>0.45</v>
      </c>
      <c r="H537" s="7">
        <v>4.4000000000000004</v>
      </c>
      <c r="I537" s="8">
        <v>24780</v>
      </c>
      <c r="J537" s="21">
        <f>Table3[[#This Row],[actual_price]]*Table3[[#This Row],[rating_count]]</f>
        <v>54491220</v>
      </c>
    </row>
    <row r="538" spans="1:10" hidden="1" x14ac:dyDescent="0.3">
      <c r="A538" s="7" t="s">
        <v>403</v>
      </c>
      <c r="B538" s="7" t="s">
        <v>54</v>
      </c>
      <c r="C538" s="7" t="str">
        <f>_xlfn.TEXTAFTER(Table3[[#This Row],[category]],"|",-1)</f>
        <v>WirelessUSBAdapters</v>
      </c>
      <c r="D538" s="7">
        <v>269</v>
      </c>
      <c r="E538" s="7">
        <v>800</v>
      </c>
      <c r="F538" s="21">
        <f>Table3[[#This Row],[actual_price]]-Table3[[#This Row],[discounted_price]]</f>
        <v>531</v>
      </c>
      <c r="G538" s="18">
        <v>0.66</v>
      </c>
      <c r="H538" s="7">
        <v>3.6</v>
      </c>
      <c r="I538" s="8">
        <v>10134</v>
      </c>
      <c r="J538" s="8">
        <f>Table3[[#This Row],[actual_price]]*Table3[[#This Row],[rating_count]]</f>
        <v>8107200</v>
      </c>
    </row>
    <row r="539" spans="1:10" hidden="1" x14ac:dyDescent="0.3">
      <c r="A539" s="7" t="s">
        <v>403</v>
      </c>
      <c r="B539" s="7" t="s">
        <v>54</v>
      </c>
      <c r="C539" s="7" t="str">
        <f>_xlfn.TEXTAFTER(Table3[[#This Row],[category]],"|",-1)</f>
        <v>WirelessUSBAdapters</v>
      </c>
      <c r="D539" s="7">
        <v>269</v>
      </c>
      <c r="E539" s="7">
        <v>800</v>
      </c>
      <c r="F539" s="21">
        <f>Table3[[#This Row],[actual_price]]-Table3[[#This Row],[discounted_price]]</f>
        <v>531</v>
      </c>
      <c r="G539" s="18">
        <v>0.66</v>
      </c>
      <c r="H539" s="7">
        <v>3.6</v>
      </c>
      <c r="I539" s="8">
        <v>10134</v>
      </c>
      <c r="J539" s="8">
        <f>Table3[[#This Row],[actual_price]]*Table3[[#This Row],[rating_count]]</f>
        <v>8107200</v>
      </c>
    </row>
    <row r="540" spans="1:10" x14ac:dyDescent="0.3">
      <c r="A540" s="7" t="s">
        <v>238</v>
      </c>
      <c r="B540" s="7" t="s">
        <v>54</v>
      </c>
      <c r="C540" s="7" t="str">
        <f>_xlfn.TEXTAFTER(Table3[[#This Row],[category]],"|",-1)</f>
        <v>WirelessUSBAdapters</v>
      </c>
      <c r="D540" s="21">
        <v>1199</v>
      </c>
      <c r="E540" s="21">
        <v>2199</v>
      </c>
      <c r="F540" s="21">
        <f>Table3[[#This Row],[actual_price]]-Table3[[#This Row],[discounted_price]]</f>
        <v>1000</v>
      </c>
      <c r="G540" s="23">
        <v>0.45</v>
      </c>
      <c r="H540" s="7">
        <v>4.4000000000000004</v>
      </c>
      <c r="I540" s="8">
        <v>24780</v>
      </c>
      <c r="J540" s="21">
        <f>Table3[[#This Row],[actual_price]]*Table3[[#This Row],[rating_count]]</f>
        <v>54491220</v>
      </c>
    </row>
    <row r="541" spans="1:10" x14ac:dyDescent="0.3">
      <c r="A541" s="7" t="s">
        <v>3348</v>
      </c>
      <c r="B541" s="7" t="s">
        <v>3350</v>
      </c>
      <c r="C541" s="7" t="str">
        <f>_xlfn.TEXTAFTER(Table3[[#This Row],[category]],"|",-1)</f>
        <v>PowerLANAdapters</v>
      </c>
      <c r="D541" s="21">
        <v>1199</v>
      </c>
      <c r="E541" s="21">
        <v>1999</v>
      </c>
      <c r="F541" s="21">
        <f>Table3[[#This Row],[actual_price]]-Table3[[#This Row],[discounted_price]]</f>
        <v>800</v>
      </c>
      <c r="G541" s="23">
        <v>0.4</v>
      </c>
      <c r="H541" s="7">
        <v>4.5</v>
      </c>
      <c r="I541" s="8">
        <v>22420</v>
      </c>
      <c r="J541" s="21">
        <f>Table3[[#This Row],[actual_price]]*Table3[[#This Row],[rating_count]]</f>
        <v>44817580</v>
      </c>
    </row>
    <row r="542" spans="1:10" hidden="1" x14ac:dyDescent="0.3">
      <c r="A542" s="7" t="s">
        <v>217</v>
      </c>
      <c r="B542" s="7" t="s">
        <v>14</v>
      </c>
      <c r="C542" s="7" t="str">
        <f>_xlfn.TEXTAFTER(Table3[[#This Row],[category]],"|",-1)</f>
        <v>USBCables</v>
      </c>
      <c r="D542" s="7">
        <v>333</v>
      </c>
      <c r="E542" s="7">
        <v>999</v>
      </c>
      <c r="F542" s="21">
        <f>Table3[[#This Row],[actual_price]]-Table3[[#This Row],[discounted_price]]</f>
        <v>666</v>
      </c>
      <c r="G542" s="18">
        <v>0.67</v>
      </c>
      <c r="H542" s="7">
        <v>3.3</v>
      </c>
      <c r="I542" s="8">
        <v>9792</v>
      </c>
      <c r="J542" s="8">
        <f>Table3[[#This Row],[actual_price]]*Table3[[#This Row],[rating_count]]</f>
        <v>9782208</v>
      </c>
    </row>
    <row r="543" spans="1:10" hidden="1" x14ac:dyDescent="0.3">
      <c r="A543" s="7" t="s">
        <v>217</v>
      </c>
      <c r="B543" s="7" t="s">
        <v>14</v>
      </c>
      <c r="C543" s="7" t="str">
        <f>_xlfn.TEXTAFTER(Table3[[#This Row],[category]],"|",-1)</f>
        <v>USBCables</v>
      </c>
      <c r="D543" s="7">
        <v>333</v>
      </c>
      <c r="E543" s="7">
        <v>999</v>
      </c>
      <c r="F543" s="21">
        <f>Table3[[#This Row],[actual_price]]-Table3[[#This Row],[discounted_price]]</f>
        <v>666</v>
      </c>
      <c r="G543" s="18">
        <v>0.67</v>
      </c>
      <c r="H543" s="7">
        <v>3.3</v>
      </c>
      <c r="I543" s="8">
        <v>9792</v>
      </c>
      <c r="J543" s="8">
        <f>Table3[[#This Row],[actual_price]]*Table3[[#This Row],[rating_count]]</f>
        <v>9782208</v>
      </c>
    </row>
    <row r="544" spans="1:10" hidden="1" x14ac:dyDescent="0.3">
      <c r="A544" s="7" t="s">
        <v>3819</v>
      </c>
      <c r="B544" s="7" t="s">
        <v>3675</v>
      </c>
      <c r="C544" s="7" t="str">
        <f>_xlfn.TEXTAFTER(Table3[[#This Row],[category]],"|",-1)</f>
        <v>InductionCooktop</v>
      </c>
      <c r="D544" s="8">
        <v>1799</v>
      </c>
      <c r="E544" s="8">
        <v>3595</v>
      </c>
      <c r="F544" s="8">
        <f>Table3[[#This Row],[actual_price]]-Table3[[#This Row],[discounted_price]]</f>
        <v>1796</v>
      </c>
      <c r="G544" s="18">
        <v>0.5</v>
      </c>
      <c r="H544" s="7">
        <v>3.8</v>
      </c>
      <c r="I544" s="8">
        <v>9791</v>
      </c>
      <c r="J544" s="8">
        <f>Table3[[#This Row],[actual_price]]*Table3[[#This Row],[rating_count]]</f>
        <v>35198645</v>
      </c>
    </row>
    <row r="545" spans="1:10" x14ac:dyDescent="0.3">
      <c r="A545" s="7" t="s">
        <v>3637</v>
      </c>
      <c r="B545" s="7" t="s">
        <v>3639</v>
      </c>
      <c r="C545" s="7" t="str">
        <f>_xlfn.TEXTAFTER(Table3[[#This Row],[category]],"|",-1)</f>
        <v>FanHeaters</v>
      </c>
      <c r="D545" s="21">
        <v>1199</v>
      </c>
      <c r="E545" s="21">
        <v>2000</v>
      </c>
      <c r="F545" s="21">
        <f>Table3[[#This Row],[actual_price]]-Table3[[#This Row],[discounted_price]]</f>
        <v>801</v>
      </c>
      <c r="G545" s="23">
        <v>0.4</v>
      </c>
      <c r="H545" s="7">
        <v>4</v>
      </c>
      <c r="I545" s="8">
        <v>18543</v>
      </c>
      <c r="J545" s="21">
        <f>Table3[[#This Row],[actual_price]]*Table3[[#This Row],[rating_count]]</f>
        <v>37086000</v>
      </c>
    </row>
    <row r="546" spans="1:10" x14ac:dyDescent="0.3">
      <c r="A546" s="7" t="s">
        <v>3723</v>
      </c>
      <c r="B546" s="7" t="s">
        <v>3725</v>
      </c>
      <c r="C546" s="7" t="str">
        <f>_xlfn.TEXTAFTER(Table3[[#This Row],[category]],"|",-1)</f>
        <v>Kettle&amp;ToasterSets</v>
      </c>
      <c r="D546" s="21">
        <v>1199</v>
      </c>
      <c r="E546" s="21">
        <v>2000</v>
      </c>
      <c r="F546" s="21">
        <f>Table3[[#This Row],[actual_price]]-Table3[[#This Row],[discounted_price]]</f>
        <v>801</v>
      </c>
      <c r="G546" s="23">
        <v>0.4</v>
      </c>
      <c r="H546" s="7">
        <v>4</v>
      </c>
      <c r="I546" s="8">
        <v>14030</v>
      </c>
      <c r="J546" s="21">
        <f>Table3[[#This Row],[actual_price]]*Table3[[#This Row],[rating_count]]</f>
        <v>28060000</v>
      </c>
    </row>
    <row r="547" spans="1:10" x14ac:dyDescent="0.3">
      <c r="A547" s="7" t="s">
        <v>2337</v>
      </c>
      <c r="B547" s="7" t="s">
        <v>2339</v>
      </c>
      <c r="C547" s="7" t="str">
        <f>_xlfn.TEXTAFTER(Table3[[#This Row],[category]],"|",-1)</f>
        <v>NetworkingDevices</v>
      </c>
      <c r="D547" s="21">
        <v>1199</v>
      </c>
      <c r="E547" s="21">
        <v>3490</v>
      </c>
      <c r="F547" s="21">
        <f>Table3[[#This Row],[actual_price]]-Table3[[#This Row],[discounted_price]]</f>
        <v>2291</v>
      </c>
      <c r="G547" s="23">
        <v>0.66</v>
      </c>
      <c r="H547" s="7">
        <v>4.0999999999999996</v>
      </c>
      <c r="I547" s="8">
        <v>11716</v>
      </c>
      <c r="J547" s="21">
        <f>Table3[[#This Row],[actual_price]]*Table3[[#This Row],[rating_count]]</f>
        <v>40888840</v>
      </c>
    </row>
    <row r="548" spans="1:10" x14ac:dyDescent="0.3">
      <c r="A548" s="7" t="s">
        <v>3303</v>
      </c>
      <c r="B548" s="7" t="s">
        <v>2344</v>
      </c>
      <c r="C548" s="7" t="str">
        <f>_xlfn.TEXTAFTER(Table3[[#This Row],[category]],"|",-1)</f>
        <v>Routers</v>
      </c>
      <c r="D548" s="21">
        <v>1199</v>
      </c>
      <c r="E548" s="21">
        <v>2999</v>
      </c>
      <c r="F548" s="21">
        <f>Table3[[#This Row],[actual_price]]-Table3[[#This Row],[discounted_price]]</f>
        <v>1800</v>
      </c>
      <c r="G548" s="23">
        <v>0.6</v>
      </c>
      <c r="H548" s="7">
        <v>4.0999999999999996</v>
      </c>
      <c r="I548" s="8">
        <v>10725</v>
      </c>
      <c r="J548" s="21">
        <f>Table3[[#This Row],[actual_price]]*Table3[[#This Row],[rating_count]]</f>
        <v>32164275</v>
      </c>
    </row>
    <row r="549" spans="1:10" x14ac:dyDescent="0.3">
      <c r="A549" s="7" t="s">
        <v>5213</v>
      </c>
      <c r="B549" s="7" t="s">
        <v>3850</v>
      </c>
      <c r="C549" s="7" t="str">
        <f>_xlfn.TEXTAFTER(Table3[[#This Row],[category]],"|",-1)</f>
        <v>SandwichMakers</v>
      </c>
      <c r="D549" s="21">
        <v>1199</v>
      </c>
      <c r="E549" s="21">
        <v>1795</v>
      </c>
      <c r="F549" s="21">
        <f>Table3[[#This Row],[actual_price]]-Table3[[#This Row],[discounted_price]]</f>
        <v>596</v>
      </c>
      <c r="G549" s="23">
        <v>0.33</v>
      </c>
      <c r="H549" s="7">
        <v>4.2</v>
      </c>
      <c r="I549" s="8">
        <v>5967</v>
      </c>
      <c r="J549" s="21">
        <f>Table3[[#This Row],[actual_price]]*Table3[[#This Row],[rating_count]]</f>
        <v>10710765</v>
      </c>
    </row>
    <row r="550" spans="1:10" hidden="1" x14ac:dyDescent="0.3">
      <c r="A550" s="7" t="s">
        <v>2356</v>
      </c>
      <c r="B550" s="7" t="s">
        <v>2105</v>
      </c>
      <c r="C550" s="7" t="str">
        <f>_xlfn.TEXTAFTER(Table3[[#This Row],[category]],"|",-1)</f>
        <v>GraphicTablets</v>
      </c>
      <c r="D550" s="7">
        <v>100</v>
      </c>
      <c r="E550" s="7">
        <v>499</v>
      </c>
      <c r="F550" s="21">
        <f>Table3[[#This Row],[actual_price]]-Table3[[#This Row],[discounted_price]]</f>
        <v>399</v>
      </c>
      <c r="G550" s="18">
        <v>0.8</v>
      </c>
      <c r="H550" s="7">
        <v>3.5</v>
      </c>
      <c r="I550" s="8">
        <v>9638</v>
      </c>
      <c r="J550" s="8">
        <f>Table3[[#This Row],[actual_price]]*Table3[[#This Row],[rating_count]]</f>
        <v>4809362</v>
      </c>
    </row>
    <row r="551" spans="1:10" hidden="1" x14ac:dyDescent="0.3">
      <c r="A551" s="7" t="s">
        <v>2230</v>
      </c>
      <c r="B551" s="7" t="s">
        <v>1380</v>
      </c>
      <c r="C551" s="7" t="str">
        <f>_xlfn.TEXTAFTER(Table3[[#This Row],[category]],"|",-1)</f>
        <v>In-Ear</v>
      </c>
      <c r="D551" s="8">
        <v>1399</v>
      </c>
      <c r="E551" s="8">
        <v>5499</v>
      </c>
      <c r="F551" s="8">
        <f>Table3[[#This Row],[actual_price]]-Table3[[#This Row],[discounted_price]]</f>
        <v>4100</v>
      </c>
      <c r="G551" s="18">
        <v>0.75</v>
      </c>
      <c r="H551" s="7">
        <v>3.9</v>
      </c>
      <c r="I551" s="8">
        <v>9504</v>
      </c>
      <c r="J551" s="8">
        <f>Table3[[#This Row],[actual_price]]*Table3[[#This Row],[rating_count]]</f>
        <v>52262496</v>
      </c>
    </row>
    <row r="552" spans="1:10" x14ac:dyDescent="0.3">
      <c r="A552" s="7" t="s">
        <v>4463</v>
      </c>
      <c r="B552" s="7" t="s">
        <v>3697</v>
      </c>
      <c r="C552" s="7" t="str">
        <f>_xlfn.TEXTAFTER(Table3[[#This Row],[category]],"|",-1)</f>
        <v>DryIrons</v>
      </c>
      <c r="D552" s="21">
        <v>1199</v>
      </c>
      <c r="E552" s="21">
        <v>1690</v>
      </c>
      <c r="F552" s="21">
        <f>Table3[[#This Row],[actual_price]]-Table3[[#This Row],[discounted_price]]</f>
        <v>491</v>
      </c>
      <c r="G552" s="23">
        <v>0.28999999999999998</v>
      </c>
      <c r="H552" s="7">
        <v>4.2</v>
      </c>
      <c r="I552" s="8">
        <v>4580</v>
      </c>
      <c r="J552" s="21">
        <f>Table3[[#This Row],[actual_price]]*Table3[[#This Row],[rating_count]]</f>
        <v>7740200</v>
      </c>
    </row>
    <row r="553" spans="1:10" x14ac:dyDescent="0.3">
      <c r="A553" s="7" t="s">
        <v>5229</v>
      </c>
      <c r="B553" s="7" t="s">
        <v>3725</v>
      </c>
      <c r="C553" s="7" t="str">
        <f>_xlfn.TEXTAFTER(Table3[[#This Row],[category]],"|",-1)</f>
        <v>Kettle&amp;ToasterSets</v>
      </c>
      <c r="D553" s="21">
        <v>1199</v>
      </c>
      <c r="E553" s="21">
        <v>1899</v>
      </c>
      <c r="F553" s="21">
        <f>Table3[[#This Row],[actual_price]]-Table3[[#This Row],[discounted_price]]</f>
        <v>700</v>
      </c>
      <c r="G553" s="23">
        <v>0.37</v>
      </c>
      <c r="H553" s="7">
        <v>4.2</v>
      </c>
      <c r="I553" s="8">
        <v>3858</v>
      </c>
      <c r="J553" s="21">
        <f>Table3[[#This Row],[actual_price]]*Table3[[#This Row],[rating_count]]</f>
        <v>7326342</v>
      </c>
    </row>
    <row r="554" spans="1:10" x14ac:dyDescent="0.3">
      <c r="A554" s="7" t="s">
        <v>3554</v>
      </c>
      <c r="B554" s="7" t="s">
        <v>2375</v>
      </c>
      <c r="C554" s="7" t="str">
        <f>_xlfn.TEXTAFTER(Table3[[#This Row],[category]],"|",-1)</f>
        <v>BluetoothSpeakers</v>
      </c>
      <c r="D554" s="21">
        <v>1199</v>
      </c>
      <c r="E554" s="21">
        <v>3990</v>
      </c>
      <c r="F554" s="21">
        <f>Table3[[#This Row],[actual_price]]-Table3[[#This Row],[discounted_price]]</f>
        <v>2791</v>
      </c>
      <c r="G554" s="23">
        <v>0.7</v>
      </c>
      <c r="H554" s="7">
        <v>4.2</v>
      </c>
      <c r="I554" s="8">
        <v>2908</v>
      </c>
      <c r="J554" s="21">
        <f>Table3[[#This Row],[actual_price]]*Table3[[#This Row],[rating_count]]</f>
        <v>11602920</v>
      </c>
    </row>
    <row r="555" spans="1:10" x14ac:dyDescent="0.3">
      <c r="A555" s="7" t="s">
        <v>4509</v>
      </c>
      <c r="B555" s="7" t="s">
        <v>3837</v>
      </c>
      <c r="C555" s="7" t="str">
        <f>_xlfn.TEXTAFTER(Table3[[#This Row],[category]],"|",-1)</f>
        <v>EggBoilers</v>
      </c>
      <c r="D555" s="21">
        <v>1199</v>
      </c>
      <c r="E555" s="21">
        <v>3500</v>
      </c>
      <c r="F555" s="21">
        <f>Table3[[#This Row],[actual_price]]-Table3[[#This Row],[discounted_price]]</f>
        <v>2301</v>
      </c>
      <c r="G555" s="23">
        <v>0.66</v>
      </c>
      <c r="H555" s="7">
        <v>4.3</v>
      </c>
      <c r="I555" s="8">
        <v>1802</v>
      </c>
      <c r="J555" s="21">
        <f>Table3[[#This Row],[actual_price]]*Table3[[#This Row],[rating_count]]</f>
        <v>6307000</v>
      </c>
    </row>
    <row r="556" spans="1:10" hidden="1" x14ac:dyDescent="0.3">
      <c r="A556" s="7" t="s">
        <v>2611</v>
      </c>
      <c r="B556" s="7" t="s">
        <v>2613</v>
      </c>
      <c r="C556" s="7" t="str">
        <f>_xlfn.TEXTAFTER(Table3[[#This Row],[category]],"|",-1)</f>
        <v>USBHubs</v>
      </c>
      <c r="D556" s="7">
        <v>179</v>
      </c>
      <c r="E556" s="7">
        <v>499</v>
      </c>
      <c r="F556" s="21">
        <f>Table3[[#This Row],[actual_price]]-Table3[[#This Row],[discounted_price]]</f>
        <v>320</v>
      </c>
      <c r="G556" s="18">
        <v>0.64</v>
      </c>
      <c r="H556" s="7">
        <v>3.4</v>
      </c>
      <c r="I556" s="8">
        <v>9385</v>
      </c>
      <c r="J556" s="8">
        <f>Table3[[#This Row],[actual_price]]*Table3[[#This Row],[rating_count]]</f>
        <v>4683115</v>
      </c>
    </row>
    <row r="557" spans="1:10" x14ac:dyDescent="0.3">
      <c r="A557" s="7" t="s">
        <v>3906</v>
      </c>
      <c r="B557" s="7" t="s">
        <v>3725</v>
      </c>
      <c r="C557" s="7" t="str">
        <f>_xlfn.TEXTAFTER(Table3[[#This Row],[category]],"|",-1)</f>
        <v>Kettle&amp;ToasterSets</v>
      </c>
      <c r="D557" s="21">
        <v>1199</v>
      </c>
      <c r="E557" s="21">
        <v>1900</v>
      </c>
      <c r="F557" s="21">
        <f>Table3[[#This Row],[actual_price]]-Table3[[#This Row],[discounted_price]]</f>
        <v>701</v>
      </c>
      <c r="G557" s="23">
        <v>0.37</v>
      </c>
      <c r="H557" s="7">
        <v>4</v>
      </c>
      <c r="I557" s="8">
        <v>1765</v>
      </c>
      <c r="J557" s="21">
        <f>Table3[[#This Row],[actual_price]]*Table3[[#This Row],[rating_count]]</f>
        <v>3353500</v>
      </c>
    </row>
    <row r="558" spans="1:10" x14ac:dyDescent="0.3">
      <c r="A558" s="7" t="s">
        <v>4755</v>
      </c>
      <c r="B558" s="7" t="s">
        <v>4078</v>
      </c>
      <c r="C558" s="7" t="str">
        <f>_xlfn.TEXTAFTER(Table3[[#This Row],[category]],"|",-1)</f>
        <v>DripCoffeeMachines</v>
      </c>
      <c r="D558" s="21">
        <v>1189</v>
      </c>
      <c r="E558" s="21">
        <v>2400</v>
      </c>
      <c r="F558" s="21">
        <f>Table3[[#This Row],[actual_price]]-Table3[[#This Row],[discounted_price]]</f>
        <v>1211</v>
      </c>
      <c r="G558" s="23">
        <v>0.5</v>
      </c>
      <c r="H558" s="7">
        <v>4.0999999999999996</v>
      </c>
      <c r="I558" s="7">
        <v>618</v>
      </c>
      <c r="J558" s="21">
        <f>Table3[[#This Row],[actual_price]]*Table3[[#This Row],[rating_count]]</f>
        <v>1483200</v>
      </c>
    </row>
    <row r="559" spans="1:10" x14ac:dyDescent="0.3">
      <c r="A559" s="7" t="s">
        <v>2998</v>
      </c>
      <c r="B559" s="7" t="s">
        <v>2613</v>
      </c>
      <c r="C559" s="7" t="str">
        <f>_xlfn.TEXTAFTER(Table3[[#This Row],[category]],"|",-1)</f>
        <v>USBHubs</v>
      </c>
      <c r="D559" s="21">
        <v>1187</v>
      </c>
      <c r="E559" s="21">
        <v>1929</v>
      </c>
      <c r="F559" s="21">
        <f>Table3[[#This Row],[actual_price]]-Table3[[#This Row],[discounted_price]]</f>
        <v>742</v>
      </c>
      <c r="G559" s="23">
        <v>0.38</v>
      </c>
      <c r="H559" s="7">
        <v>4.0999999999999996</v>
      </c>
      <c r="I559" s="8">
        <v>1662</v>
      </c>
      <c r="J559" s="21">
        <f>Table3[[#This Row],[actual_price]]*Table3[[#This Row],[rating_count]]</f>
        <v>3205998</v>
      </c>
    </row>
    <row r="560" spans="1:10" x14ac:dyDescent="0.3">
      <c r="A560" s="7" t="s">
        <v>4447</v>
      </c>
      <c r="B560" s="7" t="s">
        <v>3725</v>
      </c>
      <c r="C560" s="7" t="str">
        <f>_xlfn.TEXTAFTER(Table3[[#This Row],[category]],"|",-1)</f>
        <v>Kettle&amp;ToasterSets</v>
      </c>
      <c r="D560" s="21">
        <v>1182</v>
      </c>
      <c r="E560" s="21">
        <v>2995</v>
      </c>
      <c r="F560" s="21">
        <f>Table3[[#This Row],[actual_price]]-Table3[[#This Row],[discounted_price]]</f>
        <v>1813</v>
      </c>
      <c r="G560" s="23">
        <v>0.61</v>
      </c>
      <c r="H560" s="7">
        <v>4.2</v>
      </c>
      <c r="I560" s="8">
        <v>5178</v>
      </c>
      <c r="J560" s="21">
        <f>Table3[[#This Row],[actual_price]]*Table3[[#This Row],[rating_count]]</f>
        <v>15508110</v>
      </c>
    </row>
    <row r="561" spans="1:10" x14ac:dyDescent="0.3">
      <c r="A561" s="7" t="s">
        <v>5373</v>
      </c>
      <c r="B561" s="7" t="s">
        <v>3629</v>
      </c>
      <c r="C561" s="7" t="str">
        <f>_xlfn.TEXTAFTER(Table3[[#This Row],[category]],"|",-1)</f>
        <v>ElectricKettles</v>
      </c>
      <c r="D561" s="21">
        <v>1180</v>
      </c>
      <c r="E561" s="21">
        <v>1440</v>
      </c>
      <c r="F561" s="21">
        <f>Table3[[#This Row],[actual_price]]-Table3[[#This Row],[discounted_price]]</f>
        <v>260</v>
      </c>
      <c r="G561" s="23">
        <v>0.18</v>
      </c>
      <c r="H561" s="7">
        <v>4.2</v>
      </c>
      <c r="I561" s="8">
        <v>1527</v>
      </c>
      <c r="J561" s="21">
        <f>Table3[[#This Row],[actual_price]]*Table3[[#This Row],[rating_count]]</f>
        <v>2198880</v>
      </c>
    </row>
    <row r="562" spans="1:10" x14ac:dyDescent="0.3">
      <c r="A562" s="7" t="s">
        <v>1412</v>
      </c>
      <c r="B562" s="7" t="s">
        <v>1342</v>
      </c>
      <c r="C562" s="7" t="str">
        <f>_xlfn.TEXTAFTER(Table3[[#This Row],[category]],"|",-1)</f>
        <v>PowerBanks</v>
      </c>
      <c r="D562" s="21">
        <v>1149</v>
      </c>
      <c r="E562" s="21">
        <v>2199</v>
      </c>
      <c r="F562" s="21">
        <f>Table3[[#This Row],[actual_price]]-Table3[[#This Row],[discounted_price]]</f>
        <v>1050</v>
      </c>
      <c r="G562" s="23">
        <v>0.48</v>
      </c>
      <c r="H562" s="7">
        <v>4.3</v>
      </c>
      <c r="I562" s="8">
        <v>178912</v>
      </c>
      <c r="J562" s="21">
        <f>Table3[[#This Row],[actual_price]]*Table3[[#This Row],[rating_count]]</f>
        <v>393427488</v>
      </c>
    </row>
    <row r="563" spans="1:10" x14ac:dyDescent="0.3">
      <c r="A563" s="7" t="s">
        <v>1656</v>
      </c>
      <c r="B563" s="7" t="s">
        <v>1342</v>
      </c>
      <c r="C563" s="7" t="str">
        <f>_xlfn.TEXTAFTER(Table3[[#This Row],[category]],"|",-1)</f>
        <v>PowerBanks</v>
      </c>
      <c r="D563" s="21">
        <v>1149</v>
      </c>
      <c r="E563" s="21">
        <v>2199</v>
      </c>
      <c r="F563" s="21">
        <f>Table3[[#This Row],[actual_price]]-Table3[[#This Row],[discounted_price]]</f>
        <v>1050</v>
      </c>
      <c r="G563" s="23">
        <v>0.48</v>
      </c>
      <c r="H563" s="7">
        <v>4.3</v>
      </c>
      <c r="I563" s="8">
        <v>178912</v>
      </c>
      <c r="J563" s="21">
        <f>Table3[[#This Row],[actual_price]]*Table3[[#This Row],[rating_count]]</f>
        <v>393427488</v>
      </c>
    </row>
    <row r="564" spans="1:10" x14ac:dyDescent="0.3">
      <c r="A564" s="7" t="s">
        <v>1530</v>
      </c>
      <c r="B564" s="7" t="s">
        <v>1362</v>
      </c>
      <c r="C564" s="7" t="str">
        <f>_xlfn.TEXTAFTER(Table3[[#This Row],[category]],"|",-1)</f>
        <v>MicroSD</v>
      </c>
      <c r="D564" s="21">
        <v>1149</v>
      </c>
      <c r="E564" s="21">
        <v>3999</v>
      </c>
      <c r="F564" s="21">
        <f>Table3[[#This Row],[actual_price]]-Table3[[#This Row],[discounted_price]]</f>
        <v>2850</v>
      </c>
      <c r="G564" s="23">
        <v>0.71</v>
      </c>
      <c r="H564" s="7">
        <v>4.3</v>
      </c>
      <c r="I564" s="8">
        <v>140036</v>
      </c>
      <c r="J564" s="21">
        <f>Table3[[#This Row],[actual_price]]*Table3[[#This Row],[rating_count]]</f>
        <v>560003964</v>
      </c>
    </row>
    <row r="565" spans="1:10" x14ac:dyDescent="0.3">
      <c r="A565" s="7" t="s">
        <v>2580</v>
      </c>
      <c r="B565" s="7" t="s">
        <v>2344</v>
      </c>
      <c r="C565" s="7" t="str">
        <f>_xlfn.TEXTAFTER(Table3[[#This Row],[category]],"|",-1)</f>
        <v>Routers</v>
      </c>
      <c r="D565" s="21">
        <v>1149</v>
      </c>
      <c r="E565" s="21">
        <v>1699</v>
      </c>
      <c r="F565" s="21">
        <f>Table3[[#This Row],[actual_price]]-Table3[[#This Row],[discounted_price]]</f>
        <v>550</v>
      </c>
      <c r="G565" s="23">
        <v>0.32</v>
      </c>
      <c r="H565" s="7">
        <v>4.2</v>
      </c>
      <c r="I565" s="8">
        <v>122478</v>
      </c>
      <c r="J565" s="21">
        <f>Table3[[#This Row],[actual_price]]*Table3[[#This Row],[rating_count]]</f>
        <v>208090122</v>
      </c>
    </row>
    <row r="566" spans="1:10" x14ac:dyDescent="0.3">
      <c r="A566" s="7" t="s">
        <v>3169</v>
      </c>
      <c r="B566" s="7" t="s">
        <v>2202</v>
      </c>
      <c r="C566" s="7" t="str">
        <f>_xlfn.TEXTAFTER(Table3[[#This Row],[category]],"|",-1)</f>
        <v>Keyboard&amp;MouseSets</v>
      </c>
      <c r="D566" s="21">
        <v>1149</v>
      </c>
      <c r="E566" s="21">
        <v>1499</v>
      </c>
      <c r="F566" s="21">
        <f>Table3[[#This Row],[actual_price]]-Table3[[#This Row],[discounted_price]]</f>
        <v>350</v>
      </c>
      <c r="G566" s="23">
        <v>0.23</v>
      </c>
      <c r="H566" s="7">
        <v>4.0999999999999996</v>
      </c>
      <c r="I566" s="8">
        <v>10443</v>
      </c>
      <c r="J566" s="21">
        <f>Table3[[#This Row],[actual_price]]*Table3[[#This Row],[rating_count]]</f>
        <v>15654057</v>
      </c>
    </row>
    <row r="567" spans="1:10" x14ac:dyDescent="0.3">
      <c r="A567" s="7" t="s">
        <v>3538</v>
      </c>
      <c r="B567" s="7" t="s">
        <v>3238</v>
      </c>
      <c r="C567" s="7" t="str">
        <f>_xlfn.TEXTAFTER(Table3[[#This Row],[category]],"|",-1)</f>
        <v>GamingKeyboards</v>
      </c>
      <c r="D567" s="21">
        <v>1149</v>
      </c>
      <c r="E567" s="21">
        <v>1800</v>
      </c>
      <c r="F567" s="21">
        <f>Table3[[#This Row],[actual_price]]-Table3[[#This Row],[discounted_price]]</f>
        <v>651</v>
      </c>
      <c r="G567" s="23">
        <v>0.36</v>
      </c>
      <c r="H567" s="7">
        <v>4.3</v>
      </c>
      <c r="I567" s="8">
        <v>4723</v>
      </c>
      <c r="J567" s="21">
        <f>Table3[[#This Row],[actual_price]]*Table3[[#This Row],[rating_count]]</f>
        <v>8501400</v>
      </c>
    </row>
    <row r="568" spans="1:10" x14ac:dyDescent="0.3">
      <c r="A568" s="7" t="s">
        <v>4090</v>
      </c>
      <c r="B568" s="7" t="s">
        <v>4092</v>
      </c>
      <c r="C568" s="7" t="str">
        <f>_xlfn.TEXTAFTER(Table3[[#This Row],[category]],"|",-1)</f>
        <v>WaterCartridges</v>
      </c>
      <c r="D568" s="21">
        <v>1130</v>
      </c>
      <c r="E568" s="21">
        <v>1130</v>
      </c>
      <c r="F568" s="21">
        <f>Table3[[#This Row],[actual_price]]-Table3[[#This Row],[discounted_price]]</f>
        <v>0</v>
      </c>
      <c r="G568" s="23">
        <v>0</v>
      </c>
      <c r="H568" s="7">
        <v>4.2</v>
      </c>
      <c r="I568" s="8">
        <v>13250</v>
      </c>
      <c r="J568" s="21">
        <f>Table3[[#This Row],[actual_price]]*Table3[[#This Row],[rating_count]]</f>
        <v>14972500</v>
      </c>
    </row>
    <row r="569" spans="1:10" x14ac:dyDescent="0.3">
      <c r="A569" s="7" t="s">
        <v>5152</v>
      </c>
      <c r="B569" s="7" t="s">
        <v>3697</v>
      </c>
      <c r="C569" s="7" t="str">
        <f>_xlfn.TEXTAFTER(Table3[[#This Row],[category]],"|",-1)</f>
        <v>DryIrons</v>
      </c>
      <c r="D569" s="21">
        <v>1110</v>
      </c>
      <c r="E569" s="21">
        <v>1599</v>
      </c>
      <c r="F569" s="21">
        <f>Table3[[#This Row],[actual_price]]-Table3[[#This Row],[discounted_price]]</f>
        <v>489</v>
      </c>
      <c r="G569" s="23">
        <v>0.31</v>
      </c>
      <c r="H569" s="7">
        <v>4.3</v>
      </c>
      <c r="I569" s="8">
        <v>4022</v>
      </c>
      <c r="J569" s="21">
        <f>Table3[[#This Row],[actual_price]]*Table3[[#This Row],[rating_count]]</f>
        <v>6431178</v>
      </c>
    </row>
    <row r="570" spans="1:10" x14ac:dyDescent="0.3">
      <c r="A570" s="7" t="s">
        <v>2388</v>
      </c>
      <c r="B570" s="7" t="s">
        <v>2094</v>
      </c>
      <c r="C570" s="7" t="str">
        <f>_xlfn.TEXTAFTER(Table3[[#This Row],[category]],"|",-1)</f>
        <v>PenDrives</v>
      </c>
      <c r="D570" s="21">
        <v>1109</v>
      </c>
      <c r="E570" s="21">
        <v>2800</v>
      </c>
      <c r="F570" s="21">
        <f>Table3[[#This Row],[actual_price]]-Table3[[#This Row],[discounted_price]]</f>
        <v>1691</v>
      </c>
      <c r="G570" s="23">
        <v>0.6</v>
      </c>
      <c r="H570" s="7">
        <v>4.3</v>
      </c>
      <c r="I570" s="8">
        <v>53464</v>
      </c>
      <c r="J570" s="21">
        <f>Table3[[#This Row],[actual_price]]*Table3[[#This Row],[rating_count]]</f>
        <v>149699200</v>
      </c>
    </row>
    <row r="571" spans="1:10" x14ac:dyDescent="0.3">
      <c r="A571" s="7" t="s">
        <v>433</v>
      </c>
      <c r="B571" s="7" t="s">
        <v>54</v>
      </c>
      <c r="C571" s="7" t="str">
        <f>_xlfn.TEXTAFTER(Table3[[#This Row],[category]],"|",-1)</f>
        <v>WirelessUSBAdapters</v>
      </c>
      <c r="D571" s="21">
        <v>1099</v>
      </c>
      <c r="E571" s="21">
        <v>1899</v>
      </c>
      <c r="F571" s="21">
        <f>Table3[[#This Row],[actual_price]]-Table3[[#This Row],[discounted_price]]</f>
        <v>800</v>
      </c>
      <c r="G571" s="23">
        <v>0.42</v>
      </c>
      <c r="H571" s="7">
        <v>4.5</v>
      </c>
      <c r="I571" s="8">
        <v>22420</v>
      </c>
      <c r="J571" s="21">
        <f>Table3[[#This Row],[actual_price]]*Table3[[#This Row],[rating_count]]</f>
        <v>42575580</v>
      </c>
    </row>
    <row r="572" spans="1:10" x14ac:dyDescent="0.3">
      <c r="A572" s="7" t="s">
        <v>4000</v>
      </c>
      <c r="B572" s="7" t="s">
        <v>3649</v>
      </c>
      <c r="C572" s="7" t="str">
        <f>_xlfn.TEXTAFTER(Table3[[#This Row],[category]],"|",-1)</f>
        <v>DigitalKitchenScales</v>
      </c>
      <c r="D572" s="21">
        <v>1099</v>
      </c>
      <c r="E572" s="21">
        <v>1899</v>
      </c>
      <c r="F572" s="21">
        <f>Table3[[#This Row],[actual_price]]-Table3[[#This Row],[discounted_price]]</f>
        <v>800</v>
      </c>
      <c r="G572" s="23">
        <v>0.42</v>
      </c>
      <c r="H572" s="7">
        <v>4.3</v>
      </c>
      <c r="I572" s="8">
        <v>15276</v>
      </c>
      <c r="J572" s="21">
        <f>Table3[[#This Row],[actual_price]]*Table3[[#This Row],[rating_count]]</f>
        <v>29009124</v>
      </c>
    </row>
    <row r="573" spans="1:10" x14ac:dyDescent="0.3">
      <c r="A573" s="7" t="s">
        <v>4423</v>
      </c>
      <c r="B573" s="7" t="s">
        <v>3697</v>
      </c>
      <c r="C573" s="7" t="str">
        <f>_xlfn.TEXTAFTER(Table3[[#This Row],[category]],"|",-1)</f>
        <v>DryIrons</v>
      </c>
      <c r="D573" s="21">
        <v>1099</v>
      </c>
      <c r="E573" s="21">
        <v>1920</v>
      </c>
      <c r="F573" s="21">
        <f>Table3[[#This Row],[actual_price]]-Table3[[#This Row],[discounted_price]]</f>
        <v>821</v>
      </c>
      <c r="G573" s="23">
        <v>0.43</v>
      </c>
      <c r="H573" s="7">
        <v>4.2</v>
      </c>
      <c r="I573" s="8">
        <v>9772</v>
      </c>
      <c r="J573" s="21">
        <f>Table3[[#This Row],[actual_price]]*Table3[[#This Row],[rating_count]]</f>
        <v>18762240</v>
      </c>
    </row>
    <row r="574" spans="1:10" x14ac:dyDescent="0.3">
      <c r="A574" s="7" t="s">
        <v>4913</v>
      </c>
      <c r="B574" s="7" t="s">
        <v>4674</v>
      </c>
      <c r="C574" s="7" t="str">
        <f>_xlfn.TEXTAFTER(Table3[[#This Row],[category]],"|",-1)</f>
        <v>MilkFrothers</v>
      </c>
      <c r="D574" s="21">
        <v>1099</v>
      </c>
      <c r="E574" s="21">
        <v>1499</v>
      </c>
      <c r="F574" s="21">
        <f>Table3[[#This Row],[actual_price]]-Table3[[#This Row],[discounted_price]]</f>
        <v>400</v>
      </c>
      <c r="G574" s="23">
        <v>0.27</v>
      </c>
      <c r="H574" s="7">
        <v>4.0999999999999996</v>
      </c>
      <c r="I574" s="8">
        <v>4401</v>
      </c>
      <c r="J574" s="21">
        <f>Table3[[#This Row],[actual_price]]*Table3[[#This Row],[rating_count]]</f>
        <v>6597099</v>
      </c>
    </row>
    <row r="575" spans="1:10" hidden="1" x14ac:dyDescent="0.3">
      <c r="A575" s="7" t="s">
        <v>2894</v>
      </c>
      <c r="B575" s="7" t="s">
        <v>1380</v>
      </c>
      <c r="C575" s="7" t="str">
        <f>_xlfn.TEXTAFTER(Table3[[#This Row],[category]],"|",-1)</f>
        <v>In-Ear</v>
      </c>
      <c r="D575" s="7">
        <v>499</v>
      </c>
      <c r="E575" s="8">
        <v>1499</v>
      </c>
      <c r="F575" s="8">
        <f>Table3[[#This Row],[actual_price]]-Table3[[#This Row],[discounted_price]]</f>
        <v>1000</v>
      </c>
      <c r="G575" s="18">
        <v>0.67</v>
      </c>
      <c r="H575" s="7">
        <v>3.6</v>
      </c>
      <c r="I575" s="8">
        <v>9169</v>
      </c>
      <c r="J575" s="8">
        <f>Table3[[#This Row],[actual_price]]*Table3[[#This Row],[rating_count]]</f>
        <v>13744331</v>
      </c>
    </row>
    <row r="576" spans="1:10" x14ac:dyDescent="0.3">
      <c r="A576" s="7" t="s">
        <v>4059</v>
      </c>
      <c r="B576" s="7" t="s">
        <v>4014</v>
      </c>
      <c r="C576" s="7" t="str">
        <f>_xlfn.TEXTAFTER(Table3[[#This Row],[category]],"|",-1)</f>
        <v>Pop-upToasters</v>
      </c>
      <c r="D576" s="21">
        <v>1099</v>
      </c>
      <c r="E576" s="21">
        <v>1795</v>
      </c>
      <c r="F576" s="21">
        <f>Table3[[#This Row],[actual_price]]-Table3[[#This Row],[discounted_price]]</f>
        <v>696</v>
      </c>
      <c r="G576" s="23">
        <v>0.39</v>
      </c>
      <c r="H576" s="7">
        <v>4.2</v>
      </c>
      <c r="I576" s="8">
        <v>4244</v>
      </c>
      <c r="J576" s="21">
        <f>Table3[[#This Row],[actual_price]]*Table3[[#This Row],[rating_count]]</f>
        <v>7617980</v>
      </c>
    </row>
    <row r="577" spans="1:10" hidden="1" x14ac:dyDescent="0.3">
      <c r="A577" s="7" t="s">
        <v>4376</v>
      </c>
      <c r="B577" s="7" t="s">
        <v>3946</v>
      </c>
      <c r="C577" s="7" t="str">
        <f>_xlfn.TEXTAFTER(Table3[[#This Row],[category]],"|",-1)</f>
        <v>CeilingFans</v>
      </c>
      <c r="D577" s="8">
        <v>1449</v>
      </c>
      <c r="E577" s="8">
        <v>2349</v>
      </c>
      <c r="F577" s="8">
        <f>Table3[[#This Row],[actual_price]]-Table3[[#This Row],[discounted_price]]</f>
        <v>900</v>
      </c>
      <c r="G577" s="18">
        <v>0.38</v>
      </c>
      <c r="H577" s="7">
        <v>3.9</v>
      </c>
      <c r="I577" s="8">
        <v>9019</v>
      </c>
      <c r="J577" s="8">
        <f>Table3[[#This Row],[actual_price]]*Table3[[#This Row],[rating_count]]</f>
        <v>21185631</v>
      </c>
    </row>
    <row r="578" spans="1:10" hidden="1" x14ac:dyDescent="0.3">
      <c r="A578" s="7" t="s">
        <v>4549</v>
      </c>
      <c r="B578" s="7" t="s">
        <v>3702</v>
      </c>
      <c r="C578" s="7" t="str">
        <f>_xlfn.TEXTAFTER(Table3[[#This Row],[category]],"|",-1)</f>
        <v>MixerGrinders</v>
      </c>
      <c r="D578" s="8">
        <v>2899</v>
      </c>
      <c r="E578" s="8">
        <v>5500</v>
      </c>
      <c r="F578" s="8">
        <f>Table3[[#This Row],[actual_price]]-Table3[[#This Row],[discounted_price]]</f>
        <v>2601</v>
      </c>
      <c r="G578" s="18">
        <v>0.47</v>
      </c>
      <c r="H578" s="7">
        <v>3.8</v>
      </c>
      <c r="I578" s="8">
        <v>8958</v>
      </c>
      <c r="J578" s="8">
        <f>Table3[[#This Row],[actual_price]]*Table3[[#This Row],[rating_count]]</f>
        <v>49269000</v>
      </c>
    </row>
    <row r="579" spans="1:10" x14ac:dyDescent="0.3">
      <c r="A579" s="7" t="s">
        <v>3558</v>
      </c>
      <c r="B579" s="7" t="s">
        <v>2099</v>
      </c>
      <c r="C579" s="7" t="str">
        <f>_xlfn.TEXTAFTER(Table3[[#This Row],[category]],"|",-1)</f>
        <v>Mice</v>
      </c>
      <c r="D579" s="21">
        <v>1099</v>
      </c>
      <c r="E579" s="21">
        <v>1499</v>
      </c>
      <c r="F579" s="21">
        <f>Table3[[#This Row],[actual_price]]-Table3[[#This Row],[discounted_price]]</f>
        <v>400</v>
      </c>
      <c r="G579" s="23">
        <v>0.27</v>
      </c>
      <c r="H579" s="7">
        <v>4.2</v>
      </c>
      <c r="I579" s="8">
        <v>2375</v>
      </c>
      <c r="J579" s="21">
        <f>Table3[[#This Row],[actual_price]]*Table3[[#This Row],[rating_count]]</f>
        <v>3560125</v>
      </c>
    </row>
    <row r="580" spans="1:10" x14ac:dyDescent="0.3">
      <c r="A580" s="7" t="s">
        <v>4330</v>
      </c>
      <c r="B580" s="7" t="s">
        <v>3837</v>
      </c>
      <c r="C580" s="7" t="str">
        <f>_xlfn.TEXTAFTER(Table3[[#This Row],[category]],"|",-1)</f>
        <v>EggBoilers</v>
      </c>
      <c r="D580" s="21">
        <v>1099</v>
      </c>
      <c r="E580" s="21">
        <v>1899</v>
      </c>
      <c r="F580" s="21">
        <f>Table3[[#This Row],[actual_price]]-Table3[[#This Row],[discounted_price]]</f>
        <v>800</v>
      </c>
      <c r="G580" s="23">
        <v>0.42</v>
      </c>
      <c r="H580" s="7">
        <v>4.3</v>
      </c>
      <c r="I580" s="8">
        <v>1811</v>
      </c>
      <c r="J580" s="21">
        <f>Table3[[#This Row],[actual_price]]*Table3[[#This Row],[rating_count]]</f>
        <v>3439089</v>
      </c>
    </row>
    <row r="581" spans="1:10" x14ac:dyDescent="0.3">
      <c r="A581" s="7" t="s">
        <v>5200</v>
      </c>
      <c r="B581" s="7" t="s">
        <v>5202</v>
      </c>
      <c r="C581" s="7" t="str">
        <f>_xlfn.TEXTAFTER(Table3[[#This Row],[category]],"|",-1)</f>
        <v>CoffeePresses</v>
      </c>
      <c r="D581" s="21">
        <v>1099</v>
      </c>
      <c r="E581" s="21">
        <v>1500</v>
      </c>
      <c r="F581" s="21">
        <f>Table3[[#This Row],[actual_price]]-Table3[[#This Row],[discounted_price]]</f>
        <v>401</v>
      </c>
      <c r="G581" s="23">
        <v>0.27</v>
      </c>
      <c r="H581" s="7">
        <v>4.5</v>
      </c>
      <c r="I581" s="8">
        <v>1065</v>
      </c>
      <c r="J581" s="21">
        <f>Table3[[#This Row],[actual_price]]*Table3[[#This Row],[rating_count]]</f>
        <v>1597500</v>
      </c>
    </row>
    <row r="582" spans="1:10" x14ac:dyDescent="0.3">
      <c r="A582" s="7" t="s">
        <v>3865</v>
      </c>
      <c r="B582" s="7" t="s">
        <v>3644</v>
      </c>
      <c r="C582" s="7" t="str">
        <f>_xlfn.TEXTAFTER(Table3[[#This Row],[category]],"|",-1)</f>
        <v>LintShavers</v>
      </c>
      <c r="D582" s="21">
        <v>1099</v>
      </c>
      <c r="E582" s="21">
        <v>1999</v>
      </c>
      <c r="F582" s="21">
        <f>Table3[[#This Row],[actual_price]]-Table3[[#This Row],[discounted_price]]</f>
        <v>900</v>
      </c>
      <c r="G582" s="23">
        <v>0.45</v>
      </c>
      <c r="H582" s="7">
        <v>4</v>
      </c>
      <c r="I582" s="7">
        <v>604</v>
      </c>
      <c r="J582" s="21">
        <f>Table3[[#This Row],[actual_price]]*Table3[[#This Row],[rating_count]]</f>
        <v>1207396</v>
      </c>
    </row>
    <row r="583" spans="1:10" x14ac:dyDescent="0.3">
      <c r="A583" s="7" t="s">
        <v>675</v>
      </c>
      <c r="B583" s="7" t="s">
        <v>632</v>
      </c>
      <c r="C583" s="7" t="str">
        <f>_xlfn.TEXTAFTER(Table3[[#This Row],[category]],"|",-1)</f>
        <v>OpticalCables</v>
      </c>
      <c r="D583" s="21">
        <v>1089</v>
      </c>
      <c r="E583" s="21">
        <v>1600</v>
      </c>
      <c r="F583" s="21">
        <f>Table3[[#This Row],[actual_price]]-Table3[[#This Row],[discounted_price]]</f>
        <v>511</v>
      </c>
      <c r="G583" s="23">
        <v>0.32</v>
      </c>
      <c r="H583" s="7">
        <v>4</v>
      </c>
      <c r="I583" s="8">
        <v>3565</v>
      </c>
      <c r="J583" s="21">
        <f>Table3[[#This Row],[actual_price]]*Table3[[#This Row],[rating_count]]</f>
        <v>5704000</v>
      </c>
    </row>
    <row r="584" spans="1:10" hidden="1" x14ac:dyDescent="0.3">
      <c r="A584" s="7" t="s">
        <v>1953</v>
      </c>
      <c r="B584" s="7" t="s">
        <v>1347</v>
      </c>
      <c r="C584" s="7" t="str">
        <f>_xlfn.TEXTAFTER(Table3[[#This Row],[category]],"|",-1)</f>
        <v>Smartphones</v>
      </c>
      <c r="D584" s="8">
        <v>23999</v>
      </c>
      <c r="E584" s="8">
        <v>32999</v>
      </c>
      <c r="F584" s="8">
        <f>Table3[[#This Row],[actual_price]]-Table3[[#This Row],[discounted_price]]</f>
        <v>9000</v>
      </c>
      <c r="G584" s="18">
        <v>0.27</v>
      </c>
      <c r="H584" s="7">
        <v>3.9</v>
      </c>
      <c r="I584" s="8">
        <v>8866</v>
      </c>
      <c r="J584" s="8">
        <f>Table3[[#This Row],[actual_price]]*Table3[[#This Row],[rating_count]]</f>
        <v>292569134</v>
      </c>
    </row>
    <row r="585" spans="1:10" x14ac:dyDescent="0.3">
      <c r="A585" s="7" t="s">
        <v>1505</v>
      </c>
      <c r="B585" s="7" t="s">
        <v>1421</v>
      </c>
      <c r="C585" s="7" t="str">
        <f>_xlfn.TEXTAFTER(Table3[[#This Row],[category]],"|",-1)</f>
        <v>WallChargers</v>
      </c>
      <c r="D585" s="21">
        <v>1075</v>
      </c>
      <c r="E585" s="21">
        <v>1699</v>
      </c>
      <c r="F585" s="21">
        <f>Table3[[#This Row],[actual_price]]-Table3[[#This Row],[discounted_price]]</f>
        <v>624</v>
      </c>
      <c r="G585" s="23">
        <v>0.37</v>
      </c>
      <c r="H585" s="7">
        <v>4.4000000000000004</v>
      </c>
      <c r="I585" s="8">
        <v>7462</v>
      </c>
      <c r="J585" s="21">
        <f>Table3[[#This Row],[actual_price]]*Table3[[#This Row],[rating_count]]</f>
        <v>12677938</v>
      </c>
    </row>
    <row r="586" spans="1:10" x14ac:dyDescent="0.3">
      <c r="A586" s="7" t="s">
        <v>1530</v>
      </c>
      <c r="B586" s="7" t="s">
        <v>1362</v>
      </c>
      <c r="C586" s="7" t="str">
        <f>_xlfn.TEXTAFTER(Table3[[#This Row],[category]],"|",-1)</f>
        <v>MicroSD</v>
      </c>
      <c r="D586" s="21">
        <v>1059</v>
      </c>
      <c r="E586" s="21">
        <v>3999</v>
      </c>
      <c r="F586" s="21">
        <f>Table3[[#This Row],[actual_price]]-Table3[[#This Row],[discounted_price]]</f>
        <v>2940</v>
      </c>
      <c r="G586" s="23">
        <v>0.74</v>
      </c>
      <c r="H586" s="7">
        <v>4.3</v>
      </c>
      <c r="I586" s="8">
        <v>140035</v>
      </c>
      <c r="J586" s="21">
        <f>Table3[[#This Row],[actual_price]]*Table3[[#This Row],[rating_count]]</f>
        <v>559999965</v>
      </c>
    </row>
    <row r="587" spans="1:10" x14ac:dyDescent="0.3">
      <c r="A587" s="7" t="s">
        <v>4467</v>
      </c>
      <c r="B587" s="7" t="s">
        <v>3837</v>
      </c>
      <c r="C587" s="7" t="str">
        <f>_xlfn.TEXTAFTER(Table3[[#This Row],[category]],"|",-1)</f>
        <v>EggBoilers</v>
      </c>
      <c r="D587" s="21">
        <v>1052</v>
      </c>
      <c r="E587" s="21">
        <v>1790</v>
      </c>
      <c r="F587" s="21">
        <f>Table3[[#This Row],[actual_price]]-Table3[[#This Row],[discounted_price]]</f>
        <v>738</v>
      </c>
      <c r="G587" s="23">
        <v>0.41</v>
      </c>
      <c r="H587" s="7">
        <v>4.3</v>
      </c>
      <c r="I587" s="8">
        <v>1404</v>
      </c>
      <c r="J587" s="21">
        <f>Table3[[#This Row],[actual_price]]*Table3[[#This Row],[rating_count]]</f>
        <v>2513160</v>
      </c>
    </row>
    <row r="588" spans="1:10" x14ac:dyDescent="0.3">
      <c r="A588" s="7" t="s">
        <v>2827</v>
      </c>
      <c r="B588" s="7" t="s">
        <v>2829</v>
      </c>
      <c r="C588" s="7" t="str">
        <f>_xlfn.TEXTAFTER(Table3[[#This Row],[category]],"|",-1)</f>
        <v>CoolingPads</v>
      </c>
      <c r="D588" s="21">
        <v>999</v>
      </c>
      <c r="E588" s="21">
        <v>1999</v>
      </c>
      <c r="F588" s="21">
        <f>Table3[[#This Row],[actual_price]]-Table3[[#This Row],[discounted_price]]</f>
        <v>1000</v>
      </c>
      <c r="G588" s="23">
        <v>0.5</v>
      </c>
      <c r="H588" s="7">
        <v>4.2</v>
      </c>
      <c r="I588" s="8">
        <v>27441</v>
      </c>
      <c r="J588" s="21">
        <f>Table3[[#This Row],[actual_price]]*Table3[[#This Row],[rating_count]]</f>
        <v>54854559</v>
      </c>
    </row>
    <row r="589" spans="1:10" x14ac:dyDescent="0.3">
      <c r="A589" s="7" t="s">
        <v>1668</v>
      </c>
      <c r="B589" s="7" t="s">
        <v>1670</v>
      </c>
      <c r="C589" s="7" t="str">
        <f>_xlfn.TEXTAFTER(Table3[[#This Row],[category]],"|",-1)</f>
        <v>ScreenProtectors</v>
      </c>
      <c r="D589" s="21">
        <v>999</v>
      </c>
      <c r="E589" s="21">
        <v>2899</v>
      </c>
      <c r="F589" s="21">
        <f>Table3[[#This Row],[actual_price]]-Table3[[#This Row],[discounted_price]]</f>
        <v>1900</v>
      </c>
      <c r="G589" s="23">
        <v>0.66</v>
      </c>
      <c r="H589" s="7">
        <v>4.5999999999999996</v>
      </c>
      <c r="I589" s="8">
        <v>26603</v>
      </c>
      <c r="J589" s="21">
        <f>Table3[[#This Row],[actual_price]]*Table3[[#This Row],[rating_count]]</f>
        <v>77122097</v>
      </c>
    </row>
    <row r="590" spans="1:10" x14ac:dyDescent="0.3">
      <c r="A590" s="7" t="s">
        <v>2863</v>
      </c>
      <c r="B590" s="7" t="s">
        <v>2650</v>
      </c>
      <c r="C590" s="7" t="str">
        <f>_xlfn.TEXTAFTER(Table3[[#This Row],[category]],"|",-1)</f>
        <v>OutdoorSpeakers</v>
      </c>
      <c r="D590" s="21">
        <v>999</v>
      </c>
      <c r="E590" s="21">
        <v>2490</v>
      </c>
      <c r="F590" s="21">
        <f>Table3[[#This Row],[actual_price]]-Table3[[#This Row],[discounted_price]]</f>
        <v>1491</v>
      </c>
      <c r="G590" s="23">
        <v>0.6</v>
      </c>
      <c r="H590" s="7">
        <v>4.0999999999999996</v>
      </c>
      <c r="I590" s="8">
        <v>18331</v>
      </c>
      <c r="J590" s="21">
        <f>Table3[[#This Row],[actual_price]]*Table3[[#This Row],[rating_count]]</f>
        <v>45644190</v>
      </c>
    </row>
    <row r="591" spans="1:10" x14ac:dyDescent="0.3">
      <c r="A591" s="7" t="s">
        <v>4067</v>
      </c>
      <c r="B591" s="7" t="s">
        <v>4069</v>
      </c>
      <c r="C591" s="7" t="str">
        <f>_xlfn.TEXTAFTER(Table3[[#This Row],[category]],"|",-1)</f>
        <v>ExhaustFans</v>
      </c>
      <c r="D591" s="21">
        <v>999</v>
      </c>
      <c r="E591" s="21">
        <v>1490</v>
      </c>
      <c r="F591" s="21">
        <f>Table3[[#This Row],[actual_price]]-Table3[[#This Row],[discounted_price]]</f>
        <v>491</v>
      </c>
      <c r="G591" s="23">
        <v>0.33</v>
      </c>
      <c r="H591" s="7">
        <v>4.0999999999999996</v>
      </c>
      <c r="I591" s="8">
        <v>12999</v>
      </c>
      <c r="J591" s="21">
        <f>Table3[[#This Row],[actual_price]]*Table3[[#This Row],[rating_count]]</f>
        <v>19368510</v>
      </c>
    </row>
    <row r="592" spans="1:10" x14ac:dyDescent="0.3">
      <c r="A592" s="7" t="s">
        <v>210</v>
      </c>
      <c r="B592" s="7" t="s">
        <v>54</v>
      </c>
      <c r="C592" s="7" t="str">
        <f>_xlfn.TEXTAFTER(Table3[[#This Row],[category]],"|",-1)</f>
        <v>WirelessUSBAdapters</v>
      </c>
      <c r="D592" s="21">
        <v>999</v>
      </c>
      <c r="E592" s="21">
        <v>1599</v>
      </c>
      <c r="F592" s="21">
        <f>Table3[[#This Row],[actual_price]]-Table3[[#This Row],[discounted_price]]</f>
        <v>600</v>
      </c>
      <c r="G592" s="23">
        <v>0.38</v>
      </c>
      <c r="H592" s="7">
        <v>4.3</v>
      </c>
      <c r="I592" s="8">
        <v>12093</v>
      </c>
      <c r="J592" s="21">
        <f>Table3[[#This Row],[actual_price]]*Table3[[#This Row],[rating_count]]</f>
        <v>19336707</v>
      </c>
    </row>
    <row r="593" spans="1:10" x14ac:dyDescent="0.3">
      <c r="A593" s="7" t="s">
        <v>210</v>
      </c>
      <c r="B593" s="7" t="s">
        <v>54</v>
      </c>
      <c r="C593" s="7" t="str">
        <f>_xlfn.TEXTAFTER(Table3[[#This Row],[category]],"|",-1)</f>
        <v>WirelessUSBAdapters</v>
      </c>
      <c r="D593" s="21">
        <v>999</v>
      </c>
      <c r="E593" s="21">
        <v>1599</v>
      </c>
      <c r="F593" s="21">
        <f>Table3[[#This Row],[actual_price]]-Table3[[#This Row],[discounted_price]]</f>
        <v>600</v>
      </c>
      <c r="G593" s="23">
        <v>0.38</v>
      </c>
      <c r="H593" s="7">
        <v>4.3</v>
      </c>
      <c r="I593" s="8">
        <v>12093</v>
      </c>
      <c r="J593" s="21">
        <f>Table3[[#This Row],[actual_price]]*Table3[[#This Row],[rating_count]]</f>
        <v>19336707</v>
      </c>
    </row>
    <row r="594" spans="1:10" hidden="1" x14ac:dyDescent="0.3">
      <c r="A594" s="7" t="s">
        <v>3264</v>
      </c>
      <c r="B594" s="7" t="s">
        <v>2613</v>
      </c>
      <c r="C594" s="7" t="str">
        <f>_xlfn.TEXTAFTER(Table3[[#This Row],[category]],"|",-1)</f>
        <v>USBHubs</v>
      </c>
      <c r="D594" s="7">
        <v>330</v>
      </c>
      <c r="E594" s="7">
        <v>499</v>
      </c>
      <c r="F594" s="21">
        <f>Table3[[#This Row],[actual_price]]-Table3[[#This Row],[discounted_price]]</f>
        <v>169</v>
      </c>
      <c r="G594" s="18">
        <v>0.34</v>
      </c>
      <c r="H594" s="7">
        <v>3.7</v>
      </c>
      <c r="I594" s="8">
        <v>8566</v>
      </c>
      <c r="J594" s="8">
        <f>Table3[[#This Row],[actual_price]]*Table3[[#This Row],[rating_count]]</f>
        <v>4274434</v>
      </c>
    </row>
    <row r="595" spans="1:10" x14ac:dyDescent="0.3">
      <c r="A595" s="7" t="s">
        <v>4614</v>
      </c>
      <c r="B595" s="7" t="s">
        <v>3759</v>
      </c>
      <c r="C595" s="7" t="str">
        <f>_xlfn.TEXTAFTER(Table3[[#This Row],[category]],"|",-1)</f>
        <v>ImmersionRods</v>
      </c>
      <c r="D595" s="21">
        <v>999</v>
      </c>
      <c r="E595" s="21">
        <v>1075</v>
      </c>
      <c r="F595" s="21">
        <f>Table3[[#This Row],[actual_price]]-Table3[[#This Row],[discounted_price]]</f>
        <v>76</v>
      </c>
      <c r="G595" s="23">
        <v>7.0000000000000007E-2</v>
      </c>
      <c r="H595" s="7">
        <v>4.0999999999999996</v>
      </c>
      <c r="I595" s="8">
        <v>9275</v>
      </c>
      <c r="J595" s="21">
        <f>Table3[[#This Row],[actual_price]]*Table3[[#This Row],[rating_count]]</f>
        <v>9970625</v>
      </c>
    </row>
    <row r="596" spans="1:10" hidden="1" x14ac:dyDescent="0.3">
      <c r="A596" s="7" t="s">
        <v>4196</v>
      </c>
      <c r="B596" s="7" t="s">
        <v>3629</v>
      </c>
      <c r="C596" s="7" t="str">
        <f>_xlfn.TEXTAFTER(Table3[[#This Row],[category]],"|",-1)</f>
        <v>ElectricKettles</v>
      </c>
      <c r="D596" s="7">
        <v>699</v>
      </c>
      <c r="E596" s="8">
        <v>1345</v>
      </c>
      <c r="F596" s="8">
        <f>Table3[[#This Row],[actual_price]]-Table3[[#This Row],[discounted_price]]</f>
        <v>646</v>
      </c>
      <c r="G596" s="18">
        <v>0.48</v>
      </c>
      <c r="H596" s="7">
        <v>3.9</v>
      </c>
      <c r="I596" s="8">
        <v>8446</v>
      </c>
      <c r="J596" s="8">
        <f>Table3[[#This Row],[actual_price]]*Table3[[#This Row],[rating_count]]</f>
        <v>11359870</v>
      </c>
    </row>
    <row r="597" spans="1:10" hidden="1" x14ac:dyDescent="0.3">
      <c r="A597" s="7" t="s">
        <v>3690</v>
      </c>
      <c r="B597" s="7" t="s">
        <v>3692</v>
      </c>
      <c r="C597" s="7" t="str">
        <f>_xlfn.TEXTAFTER(Table3[[#This Row],[category]],"|",-1)</f>
        <v>HandBlenders</v>
      </c>
      <c r="D597" s="7">
        <v>249</v>
      </c>
      <c r="E597" s="7">
        <v>499</v>
      </c>
      <c r="F597" s="21">
        <f>Table3[[#This Row],[actual_price]]-Table3[[#This Row],[discounted_price]]</f>
        <v>250</v>
      </c>
      <c r="G597" s="18">
        <v>0.5</v>
      </c>
      <c r="H597" s="7">
        <v>3.3</v>
      </c>
      <c r="I597" s="8">
        <v>8427</v>
      </c>
      <c r="J597" s="8">
        <f>Table3[[#This Row],[actual_price]]*Table3[[#This Row],[rating_count]]</f>
        <v>4205073</v>
      </c>
    </row>
    <row r="598" spans="1:10" x14ac:dyDescent="0.3">
      <c r="A598" s="7" t="s">
        <v>1701</v>
      </c>
      <c r="B598" s="7" t="s">
        <v>1670</v>
      </c>
      <c r="C598" s="7" t="str">
        <f>_xlfn.TEXTAFTER(Table3[[#This Row],[category]],"|",-1)</f>
        <v>ScreenProtectors</v>
      </c>
      <c r="D598" s="21">
        <v>999</v>
      </c>
      <c r="E598" s="21">
        <v>2899</v>
      </c>
      <c r="F598" s="21">
        <f>Table3[[#This Row],[actual_price]]-Table3[[#This Row],[discounted_price]]</f>
        <v>1900</v>
      </c>
      <c r="G598" s="23">
        <v>0.66</v>
      </c>
      <c r="H598" s="7">
        <v>4.7</v>
      </c>
      <c r="I598" s="8">
        <v>7779</v>
      </c>
      <c r="J598" s="21">
        <f>Table3[[#This Row],[actual_price]]*Table3[[#This Row],[rating_count]]</f>
        <v>22551321</v>
      </c>
    </row>
    <row r="599" spans="1:10" x14ac:dyDescent="0.3">
      <c r="A599" s="7" t="s">
        <v>820</v>
      </c>
      <c r="B599" s="7" t="s">
        <v>14</v>
      </c>
      <c r="C599" s="7" t="str">
        <f>_xlfn.TEXTAFTER(Table3[[#This Row],[category]],"|",-1)</f>
        <v>USBCables</v>
      </c>
      <c r="D599" s="21">
        <v>999</v>
      </c>
      <c r="E599" s="21">
        <v>1699</v>
      </c>
      <c r="F599" s="21">
        <f>Table3[[#This Row],[actual_price]]-Table3[[#This Row],[discounted_price]]</f>
        <v>700</v>
      </c>
      <c r="G599" s="23">
        <v>0.41</v>
      </c>
      <c r="H599" s="7">
        <v>4.4000000000000004</v>
      </c>
      <c r="I599" s="8">
        <v>7318</v>
      </c>
      <c r="J599" s="21">
        <f>Table3[[#This Row],[actual_price]]*Table3[[#This Row],[rating_count]]</f>
        <v>12433282</v>
      </c>
    </row>
    <row r="600" spans="1:10" x14ac:dyDescent="0.3">
      <c r="A600" s="7" t="s">
        <v>3396</v>
      </c>
      <c r="B600" s="7" t="s">
        <v>2307</v>
      </c>
      <c r="C600" s="7" t="str">
        <f>_xlfn.TEXTAFTER(Table3[[#This Row],[category]],"|",-1)</f>
        <v>MousePads</v>
      </c>
      <c r="D600" s="21">
        <v>999</v>
      </c>
      <c r="E600" s="21">
        <v>1995</v>
      </c>
      <c r="F600" s="21">
        <f>Table3[[#This Row],[actual_price]]-Table3[[#This Row],[discounted_price]]</f>
        <v>996</v>
      </c>
      <c r="G600" s="23">
        <v>0.5</v>
      </c>
      <c r="H600" s="7">
        <v>4.5</v>
      </c>
      <c r="I600" s="8">
        <v>7317</v>
      </c>
      <c r="J600" s="21">
        <f>Table3[[#This Row],[actual_price]]*Table3[[#This Row],[rating_count]]</f>
        <v>14597415</v>
      </c>
    </row>
    <row r="601" spans="1:10" hidden="1" x14ac:dyDescent="0.3">
      <c r="A601" s="7" t="s">
        <v>860</v>
      </c>
      <c r="B601" s="7" t="s">
        <v>14</v>
      </c>
      <c r="C601" s="7" t="str">
        <f>_xlfn.TEXTAFTER(Table3[[#This Row],[category]],"|",-1)</f>
        <v>USBCables</v>
      </c>
      <c r="D601" s="7">
        <v>350</v>
      </c>
      <c r="E601" s="7">
        <v>599</v>
      </c>
      <c r="F601" s="21">
        <f>Table3[[#This Row],[actual_price]]-Table3[[#This Row],[discounted_price]]</f>
        <v>249</v>
      </c>
      <c r="G601" s="18">
        <v>0.42</v>
      </c>
      <c r="H601" s="7">
        <v>3.9</v>
      </c>
      <c r="I601" s="8">
        <v>8314</v>
      </c>
      <c r="J601" s="8">
        <f>Table3[[#This Row],[actual_price]]*Table3[[#This Row],[rating_count]]</f>
        <v>4980086</v>
      </c>
    </row>
    <row r="602" spans="1:10" hidden="1" x14ac:dyDescent="0.3">
      <c r="A602" s="7" t="s">
        <v>3447</v>
      </c>
      <c r="B602" s="7" t="s">
        <v>3114</v>
      </c>
      <c r="C602" s="7" t="str">
        <f>_xlfn.TEXTAFTER(Table3[[#This Row],[category]],"|",-1)</f>
        <v>Printers</v>
      </c>
      <c r="D602" s="8">
        <v>5299</v>
      </c>
      <c r="E602" s="8">
        <v>6355</v>
      </c>
      <c r="F602" s="8">
        <f>Table3[[#This Row],[actual_price]]-Table3[[#This Row],[discounted_price]]</f>
        <v>1056</v>
      </c>
      <c r="G602" s="18">
        <v>0.17</v>
      </c>
      <c r="H602" s="7">
        <v>3.9</v>
      </c>
      <c r="I602" s="8">
        <v>8280</v>
      </c>
      <c r="J602" s="8">
        <f>Table3[[#This Row],[actual_price]]*Table3[[#This Row],[rating_count]]</f>
        <v>52619400</v>
      </c>
    </row>
    <row r="603" spans="1:10" x14ac:dyDescent="0.3">
      <c r="A603" s="7" t="s">
        <v>1582</v>
      </c>
      <c r="B603" s="7" t="s">
        <v>1342</v>
      </c>
      <c r="C603" s="7" t="str">
        <f>_xlfn.TEXTAFTER(Table3[[#This Row],[category]],"|",-1)</f>
        <v>PowerBanks</v>
      </c>
      <c r="D603" s="21">
        <v>999</v>
      </c>
      <c r="E603" s="21">
        <v>1599</v>
      </c>
      <c r="F603" s="21">
        <f>Table3[[#This Row],[actual_price]]-Table3[[#This Row],[discounted_price]]</f>
        <v>600</v>
      </c>
      <c r="G603" s="23">
        <v>0.38</v>
      </c>
      <c r="H603" s="7">
        <v>4</v>
      </c>
      <c r="I603" s="8">
        <v>7222</v>
      </c>
      <c r="J603" s="21">
        <f>Table3[[#This Row],[actual_price]]*Table3[[#This Row],[rating_count]]</f>
        <v>11547978</v>
      </c>
    </row>
    <row r="604" spans="1:10" x14ac:dyDescent="0.3">
      <c r="A604" s="7" t="s">
        <v>1662</v>
      </c>
      <c r="B604" s="7" t="s">
        <v>1342</v>
      </c>
      <c r="C604" s="7" t="str">
        <f>_xlfn.TEXTAFTER(Table3[[#This Row],[category]],"|",-1)</f>
        <v>PowerBanks</v>
      </c>
      <c r="D604" s="21">
        <v>999</v>
      </c>
      <c r="E604" s="21">
        <v>1599</v>
      </c>
      <c r="F604" s="21">
        <f>Table3[[#This Row],[actual_price]]-Table3[[#This Row],[discounted_price]]</f>
        <v>600</v>
      </c>
      <c r="G604" s="23">
        <v>0.38</v>
      </c>
      <c r="H604" s="7">
        <v>4</v>
      </c>
      <c r="I604" s="8">
        <v>7222</v>
      </c>
      <c r="J604" s="21">
        <f>Table3[[#This Row],[actual_price]]*Table3[[#This Row],[rating_count]]</f>
        <v>11547978</v>
      </c>
    </row>
    <row r="605" spans="1:10" x14ac:dyDescent="0.3">
      <c r="A605" s="7" t="s">
        <v>1729</v>
      </c>
      <c r="B605" s="7" t="s">
        <v>1670</v>
      </c>
      <c r="C605" s="7" t="str">
        <f>_xlfn.TEXTAFTER(Table3[[#This Row],[category]],"|",-1)</f>
        <v>ScreenProtectors</v>
      </c>
      <c r="D605" s="21">
        <v>999</v>
      </c>
      <c r="E605" s="21">
        <v>2899</v>
      </c>
      <c r="F605" s="21">
        <f>Table3[[#This Row],[actual_price]]-Table3[[#This Row],[discounted_price]]</f>
        <v>1900</v>
      </c>
      <c r="G605" s="23">
        <v>0.66</v>
      </c>
      <c r="H605" s="7">
        <v>4.5999999999999996</v>
      </c>
      <c r="I605" s="8">
        <v>6129</v>
      </c>
      <c r="J605" s="21">
        <f>Table3[[#This Row],[actual_price]]*Table3[[#This Row],[rating_count]]</f>
        <v>17767971</v>
      </c>
    </row>
    <row r="606" spans="1:10" x14ac:dyDescent="0.3">
      <c r="A606" s="7" t="s">
        <v>621</v>
      </c>
      <c r="B606" s="7" t="s">
        <v>14</v>
      </c>
      <c r="C606" s="7" t="str">
        <f>_xlfn.TEXTAFTER(Table3[[#This Row],[category]],"|",-1)</f>
        <v>USBCables</v>
      </c>
      <c r="D606" s="21">
        <v>999</v>
      </c>
      <c r="E606" s="21">
        <v>2100</v>
      </c>
      <c r="F606" s="21">
        <f>Table3[[#This Row],[actual_price]]-Table3[[#This Row],[discounted_price]]</f>
        <v>1101</v>
      </c>
      <c r="G606" s="23">
        <v>0.52</v>
      </c>
      <c r="H606" s="7">
        <v>4.5</v>
      </c>
      <c r="I606" s="8">
        <v>5492</v>
      </c>
      <c r="J606" s="21">
        <f>Table3[[#This Row],[actual_price]]*Table3[[#This Row],[rating_count]]</f>
        <v>11533200</v>
      </c>
    </row>
    <row r="607" spans="1:10" x14ac:dyDescent="0.3">
      <c r="A607" s="7" t="s">
        <v>589</v>
      </c>
      <c r="B607" s="7" t="s">
        <v>70</v>
      </c>
      <c r="C607" s="7" t="str">
        <f>_xlfn.TEXTAFTER(Table3[[#This Row],[category]],"|",-1)</f>
        <v>HDMICables</v>
      </c>
      <c r="D607" s="21">
        <v>999</v>
      </c>
      <c r="E607" s="21">
        <v>2399</v>
      </c>
      <c r="F607" s="21">
        <f>Table3[[#This Row],[actual_price]]-Table3[[#This Row],[discounted_price]]</f>
        <v>1400</v>
      </c>
      <c r="G607" s="23">
        <v>0.57999999999999996</v>
      </c>
      <c r="H607" s="7">
        <v>4.5999999999999996</v>
      </c>
      <c r="I607" s="8">
        <v>3664</v>
      </c>
      <c r="J607" s="21">
        <f>Table3[[#This Row],[actual_price]]*Table3[[#This Row],[rating_count]]</f>
        <v>8789936</v>
      </c>
    </row>
    <row r="608" spans="1:10" x14ac:dyDescent="0.3">
      <c r="A608" s="7" t="s">
        <v>1683</v>
      </c>
      <c r="B608" s="7" t="s">
        <v>1421</v>
      </c>
      <c r="C608" s="7" t="str">
        <f>_xlfn.TEXTAFTER(Table3[[#This Row],[category]],"|",-1)</f>
        <v>WallChargers</v>
      </c>
      <c r="D608" s="21">
        <v>999</v>
      </c>
      <c r="E608" s="21">
        <v>1999</v>
      </c>
      <c r="F608" s="21">
        <f>Table3[[#This Row],[actual_price]]-Table3[[#This Row],[discounted_price]]</f>
        <v>1000</v>
      </c>
      <c r="G608" s="23">
        <v>0.5</v>
      </c>
      <c r="H608" s="7">
        <v>4.3</v>
      </c>
      <c r="I608" s="8">
        <v>1777</v>
      </c>
      <c r="J608" s="21">
        <f>Table3[[#This Row],[actual_price]]*Table3[[#This Row],[rating_count]]</f>
        <v>3552223</v>
      </c>
    </row>
    <row r="609" spans="1:10" hidden="1" x14ac:dyDescent="0.3">
      <c r="A609" s="7" t="s">
        <v>4735</v>
      </c>
      <c r="B609" s="7" t="s">
        <v>4216</v>
      </c>
      <c r="C609" s="7" t="str">
        <f>_xlfn.TEXTAFTER(Table3[[#This Row],[category]],"|",-1)</f>
        <v>Wet-DryVacuums</v>
      </c>
      <c r="D609" s="8">
        <v>3859</v>
      </c>
      <c r="E609" s="8">
        <v>10295</v>
      </c>
      <c r="F609" s="8">
        <f>Table3[[#This Row],[actual_price]]-Table3[[#This Row],[discounted_price]]</f>
        <v>6436</v>
      </c>
      <c r="G609" s="18">
        <v>0.63</v>
      </c>
      <c r="H609" s="7">
        <v>3.9</v>
      </c>
      <c r="I609" s="8">
        <v>8095</v>
      </c>
      <c r="J609" s="8">
        <f>Table3[[#This Row],[actual_price]]*Table3[[#This Row],[rating_count]]</f>
        <v>83338025</v>
      </c>
    </row>
    <row r="610" spans="1:10" x14ac:dyDescent="0.3">
      <c r="A610" s="7" t="s">
        <v>2707</v>
      </c>
      <c r="B610" s="7" t="s">
        <v>2114</v>
      </c>
      <c r="C610" s="7" t="str">
        <f>_xlfn.TEXTAFTER(Table3[[#This Row],[category]],"|",-1)</f>
        <v>Lapdesks</v>
      </c>
      <c r="D610" s="21">
        <v>999</v>
      </c>
      <c r="E610" s="21">
        <v>2499</v>
      </c>
      <c r="F610" s="21">
        <f>Table3[[#This Row],[actual_price]]-Table3[[#This Row],[discounted_price]]</f>
        <v>1500</v>
      </c>
      <c r="G610" s="23">
        <v>0.6</v>
      </c>
      <c r="H610" s="7">
        <v>4.3</v>
      </c>
      <c r="I610" s="8">
        <v>1690</v>
      </c>
      <c r="J610" s="21">
        <f>Table3[[#This Row],[actual_price]]*Table3[[#This Row],[rating_count]]</f>
        <v>4223310</v>
      </c>
    </row>
    <row r="611" spans="1:10" x14ac:dyDescent="0.3">
      <c r="A611" s="7" t="s">
        <v>4136</v>
      </c>
      <c r="B611" s="7" t="s">
        <v>3903</v>
      </c>
      <c r="C611" s="7" t="str">
        <f>_xlfn.TEXTAFTER(Table3[[#This Row],[category]],"|",-1)</f>
        <v>MiniFoodProcessors&amp;Choppers</v>
      </c>
      <c r="D611" s="21">
        <v>999</v>
      </c>
      <c r="E611" s="21">
        <v>1499</v>
      </c>
      <c r="F611" s="21">
        <f>Table3[[#This Row],[actual_price]]-Table3[[#This Row],[discounted_price]]</f>
        <v>500</v>
      </c>
      <c r="G611" s="23">
        <v>0.33</v>
      </c>
      <c r="H611" s="7">
        <v>4.0999999999999996</v>
      </c>
      <c r="I611" s="8">
        <v>1646</v>
      </c>
      <c r="J611" s="21">
        <f>Table3[[#This Row],[actual_price]]*Table3[[#This Row],[rating_count]]</f>
        <v>2467354</v>
      </c>
    </row>
    <row r="612" spans="1:10" x14ac:dyDescent="0.3">
      <c r="A612" s="7" t="s">
        <v>4933</v>
      </c>
      <c r="B612" s="7" t="s">
        <v>3644</v>
      </c>
      <c r="C612" s="7" t="str">
        <f>_xlfn.TEXTAFTER(Table3[[#This Row],[category]],"|",-1)</f>
        <v>LintShavers</v>
      </c>
      <c r="D612" s="21">
        <v>999</v>
      </c>
      <c r="E612" s="21">
        <v>1500</v>
      </c>
      <c r="F612" s="21">
        <f>Table3[[#This Row],[actual_price]]-Table3[[#This Row],[discounted_price]]</f>
        <v>501</v>
      </c>
      <c r="G612" s="23">
        <v>0.33</v>
      </c>
      <c r="H612" s="7">
        <v>4.2</v>
      </c>
      <c r="I612" s="7">
        <v>386</v>
      </c>
      <c r="J612" s="21">
        <f>Table3[[#This Row],[actual_price]]*Table3[[#This Row],[rating_count]]</f>
        <v>579000</v>
      </c>
    </row>
    <row r="613" spans="1:10" x14ac:dyDescent="0.3">
      <c r="A613" s="7" t="s">
        <v>4771</v>
      </c>
      <c r="B613" s="7" t="s">
        <v>3777</v>
      </c>
      <c r="C613" s="7" t="str">
        <f>_xlfn.TEXTAFTER(Table3[[#This Row],[category]],"|",-1)</f>
        <v>LaundryBaskets</v>
      </c>
      <c r="D613" s="21">
        <v>998.06</v>
      </c>
      <c r="E613" s="21">
        <v>1282</v>
      </c>
      <c r="F613" s="21">
        <f>Table3[[#This Row],[actual_price]]-Table3[[#This Row],[discounted_price]]</f>
        <v>283.94000000000005</v>
      </c>
      <c r="G613" s="23">
        <v>0.22</v>
      </c>
      <c r="H613" s="7">
        <v>4.2</v>
      </c>
      <c r="I613" s="8">
        <v>7274</v>
      </c>
      <c r="J613" s="21">
        <f>Table3[[#This Row],[actual_price]]*Table3[[#This Row],[rating_count]]</f>
        <v>9325268</v>
      </c>
    </row>
    <row r="614" spans="1:10" hidden="1" x14ac:dyDescent="0.3">
      <c r="A614" s="7" t="s">
        <v>4635</v>
      </c>
      <c r="B614" s="7" t="s">
        <v>3702</v>
      </c>
      <c r="C614" s="7" t="str">
        <f>_xlfn.TEXTAFTER(Table3[[#This Row],[category]],"|",-1)</f>
        <v>MixerGrinders</v>
      </c>
      <c r="D614" s="8">
        <v>1699</v>
      </c>
      <c r="E614" s="8">
        <v>3398</v>
      </c>
      <c r="F614" s="8">
        <f>Table3[[#This Row],[actual_price]]-Table3[[#This Row],[discounted_price]]</f>
        <v>1699</v>
      </c>
      <c r="G614" s="18">
        <v>0.5</v>
      </c>
      <c r="H614" s="7">
        <v>3.8</v>
      </c>
      <c r="I614" s="8">
        <v>7988</v>
      </c>
      <c r="J614" s="8">
        <f>Table3[[#This Row],[actual_price]]*Table3[[#This Row],[rating_count]]</f>
        <v>27143224</v>
      </c>
    </row>
    <row r="615" spans="1:10" x14ac:dyDescent="0.3">
      <c r="A615" s="7" t="s">
        <v>4767</v>
      </c>
      <c r="B615" s="7" t="s">
        <v>3639</v>
      </c>
      <c r="C615" s="7" t="str">
        <f>_xlfn.TEXTAFTER(Table3[[#This Row],[category]],"|",-1)</f>
        <v>FanHeaters</v>
      </c>
      <c r="D615" s="21">
        <v>998</v>
      </c>
      <c r="E615" s="21">
        <v>2999</v>
      </c>
      <c r="F615" s="21">
        <f>Table3[[#This Row],[actual_price]]-Table3[[#This Row],[discounted_price]]</f>
        <v>2001</v>
      </c>
      <c r="G615" s="23">
        <v>0.67</v>
      </c>
      <c r="H615" s="7">
        <v>4.5999999999999996</v>
      </c>
      <c r="I615" s="7">
        <v>9</v>
      </c>
      <c r="J615" s="21">
        <f>Table3[[#This Row],[actual_price]]*Table3[[#This Row],[rating_count]]</f>
        <v>26991</v>
      </c>
    </row>
    <row r="616" spans="1:10" x14ac:dyDescent="0.3">
      <c r="A616" s="7" t="s">
        <v>4664</v>
      </c>
      <c r="B616" s="7" t="s">
        <v>4087</v>
      </c>
      <c r="C616" s="7" t="str">
        <f>_xlfn.TEXTAFTER(Table3[[#This Row],[category]],"|",-1)</f>
        <v>WaterPurifierAccessories</v>
      </c>
      <c r="D616" s="21">
        <v>980</v>
      </c>
      <c r="E616" s="21">
        <v>980</v>
      </c>
      <c r="F616" s="21">
        <f>Table3[[#This Row],[actual_price]]-Table3[[#This Row],[discounted_price]]</f>
        <v>0</v>
      </c>
      <c r="G616" s="23">
        <v>0</v>
      </c>
      <c r="H616" s="7">
        <v>4.2</v>
      </c>
      <c r="I616" s="8">
        <v>4740</v>
      </c>
      <c r="J616" s="21">
        <f>Table3[[#This Row],[actual_price]]*Table3[[#This Row],[rating_count]]</f>
        <v>4645200</v>
      </c>
    </row>
    <row r="617" spans="1:10" x14ac:dyDescent="0.3">
      <c r="A617" s="7" t="s">
        <v>4971</v>
      </c>
      <c r="B617" s="7" t="s">
        <v>4386</v>
      </c>
      <c r="C617" s="7" t="str">
        <f>_xlfn.TEXTAFTER(Table3[[#This Row],[category]],"|",-1)</f>
        <v>HandMixers</v>
      </c>
      <c r="D617" s="21">
        <v>979</v>
      </c>
      <c r="E617" s="21">
        <v>1395</v>
      </c>
      <c r="F617" s="21">
        <f>Table3[[#This Row],[actual_price]]-Table3[[#This Row],[discounted_price]]</f>
        <v>416</v>
      </c>
      <c r="G617" s="23">
        <v>0.3</v>
      </c>
      <c r="H617" s="7">
        <v>4.2</v>
      </c>
      <c r="I617" s="8">
        <v>15252</v>
      </c>
      <c r="J617" s="21">
        <f>Table3[[#This Row],[actual_price]]*Table3[[#This Row],[rating_count]]</f>
        <v>21276540</v>
      </c>
    </row>
    <row r="618" spans="1:10" hidden="1" x14ac:dyDescent="0.3">
      <c r="A618" s="7" t="s">
        <v>5172</v>
      </c>
      <c r="B618" s="7" t="s">
        <v>3777</v>
      </c>
      <c r="C618" s="7" t="str">
        <f>_xlfn.TEXTAFTER(Table3[[#This Row],[category]],"|",-1)</f>
        <v>LaundryBaskets</v>
      </c>
      <c r="D618" s="7">
        <v>199</v>
      </c>
      <c r="E618" s="7">
        <v>399</v>
      </c>
      <c r="F618" s="21">
        <f>Table3[[#This Row],[actual_price]]-Table3[[#This Row],[discounted_price]]</f>
        <v>200</v>
      </c>
      <c r="G618" s="18">
        <v>0.5</v>
      </c>
      <c r="H618" s="7">
        <v>3.7</v>
      </c>
      <c r="I618" s="8">
        <v>7945</v>
      </c>
      <c r="J618" s="8">
        <f>Table3[[#This Row],[actual_price]]*Table3[[#This Row],[rating_count]]</f>
        <v>3170055</v>
      </c>
    </row>
    <row r="619" spans="1:10" hidden="1" x14ac:dyDescent="0.3">
      <c r="A619" s="7" t="s">
        <v>22</v>
      </c>
      <c r="B619" s="7" t="s">
        <v>14</v>
      </c>
      <c r="C619" s="7" t="str">
        <f>_xlfn.TEXTAFTER(Table3[[#This Row],[category]],"|",-1)</f>
        <v>USBCables</v>
      </c>
      <c r="D619" s="7">
        <v>199</v>
      </c>
      <c r="E619" s="8">
        <v>1899</v>
      </c>
      <c r="F619" s="8">
        <f>Table3[[#This Row],[actual_price]]-Table3[[#This Row],[discounted_price]]</f>
        <v>1700</v>
      </c>
      <c r="G619" s="18">
        <v>0.9</v>
      </c>
      <c r="H619" s="7">
        <v>3.9</v>
      </c>
      <c r="I619" s="8">
        <v>7928</v>
      </c>
      <c r="J619" s="8">
        <f>Table3[[#This Row],[actual_price]]*Table3[[#This Row],[rating_count]]</f>
        <v>15055272</v>
      </c>
    </row>
    <row r="620" spans="1:10" hidden="1" x14ac:dyDescent="0.3">
      <c r="A620" s="7" t="s">
        <v>22</v>
      </c>
      <c r="B620" s="7" t="s">
        <v>14</v>
      </c>
      <c r="C620" s="7" t="str">
        <f>_xlfn.TEXTAFTER(Table3[[#This Row],[category]],"|",-1)</f>
        <v>USBCables</v>
      </c>
      <c r="D620" s="7">
        <v>199</v>
      </c>
      <c r="E620" s="7">
        <v>999</v>
      </c>
      <c r="F620" s="21">
        <f>Table3[[#This Row],[actual_price]]-Table3[[#This Row],[discounted_price]]</f>
        <v>800</v>
      </c>
      <c r="G620" s="18">
        <v>0.8</v>
      </c>
      <c r="H620" s="7">
        <v>3.9</v>
      </c>
      <c r="I620" s="8">
        <v>7928</v>
      </c>
      <c r="J620" s="8">
        <f>Table3[[#This Row],[actual_price]]*Table3[[#This Row],[rating_count]]</f>
        <v>7920072</v>
      </c>
    </row>
    <row r="621" spans="1:10" hidden="1" x14ac:dyDescent="0.3">
      <c r="A621" s="7" t="s">
        <v>22</v>
      </c>
      <c r="B621" s="7" t="s">
        <v>14</v>
      </c>
      <c r="C621" s="7" t="str">
        <f>_xlfn.TEXTAFTER(Table3[[#This Row],[category]],"|",-1)</f>
        <v>USBCables</v>
      </c>
      <c r="D621" s="7">
        <v>199</v>
      </c>
      <c r="E621" s="7">
        <v>999</v>
      </c>
      <c r="F621" s="21">
        <f>Table3[[#This Row],[actual_price]]-Table3[[#This Row],[discounted_price]]</f>
        <v>800</v>
      </c>
      <c r="G621" s="18">
        <v>0.8</v>
      </c>
      <c r="H621" s="7">
        <v>3.9</v>
      </c>
      <c r="I621" s="8">
        <v>7928</v>
      </c>
      <c r="J621" s="8">
        <f>Table3[[#This Row],[actual_price]]*Table3[[#This Row],[rating_count]]</f>
        <v>7920072</v>
      </c>
    </row>
    <row r="622" spans="1:10" x14ac:dyDescent="0.3">
      <c r="A622" s="7" t="s">
        <v>105</v>
      </c>
      <c r="B622" s="7" t="s">
        <v>14</v>
      </c>
      <c r="C622" s="7" t="str">
        <f>_xlfn.TEXTAFTER(Table3[[#This Row],[category]],"|",-1)</f>
        <v>USBCables</v>
      </c>
      <c r="D622" s="21">
        <v>970</v>
      </c>
      <c r="E622" s="21">
        <v>1799</v>
      </c>
      <c r="F622" s="21">
        <f>Table3[[#This Row],[actual_price]]-Table3[[#This Row],[discounted_price]]</f>
        <v>829</v>
      </c>
      <c r="G622" s="23">
        <v>0.46</v>
      </c>
      <c r="H622" s="7">
        <v>4.5</v>
      </c>
      <c r="I622" s="7">
        <v>815</v>
      </c>
      <c r="J622" s="21">
        <f>Table3[[#This Row],[actual_price]]*Table3[[#This Row],[rating_count]]</f>
        <v>1466185</v>
      </c>
    </row>
    <row r="623" spans="1:10" x14ac:dyDescent="0.3">
      <c r="A623" s="7" t="s">
        <v>105</v>
      </c>
      <c r="B623" s="7" t="s">
        <v>14</v>
      </c>
      <c r="C623" s="7" t="str">
        <f>_xlfn.TEXTAFTER(Table3[[#This Row],[category]],"|",-1)</f>
        <v>USBCables</v>
      </c>
      <c r="D623" s="21">
        <v>970</v>
      </c>
      <c r="E623" s="21">
        <v>1799</v>
      </c>
      <c r="F623" s="21">
        <f>Table3[[#This Row],[actual_price]]-Table3[[#This Row],[discounted_price]]</f>
        <v>829</v>
      </c>
      <c r="G623" s="23">
        <v>0.46</v>
      </c>
      <c r="H623" s="7">
        <v>4.5</v>
      </c>
      <c r="I623" s="7">
        <v>815</v>
      </c>
      <c r="J623" s="21">
        <f>Table3[[#This Row],[actual_price]]*Table3[[#This Row],[rating_count]]</f>
        <v>1466185</v>
      </c>
    </row>
    <row r="624" spans="1:10" x14ac:dyDescent="0.3">
      <c r="A624" s="7" t="s">
        <v>105</v>
      </c>
      <c r="B624" s="7" t="s">
        <v>14</v>
      </c>
      <c r="C624" s="7" t="str">
        <f>_xlfn.TEXTAFTER(Table3[[#This Row],[category]],"|",-1)</f>
        <v>USBCables</v>
      </c>
      <c r="D624" s="21">
        <v>970</v>
      </c>
      <c r="E624" s="21">
        <v>1799</v>
      </c>
      <c r="F624" s="21">
        <f>Table3[[#This Row],[actual_price]]-Table3[[#This Row],[discounted_price]]</f>
        <v>829</v>
      </c>
      <c r="G624" s="23">
        <v>0.46</v>
      </c>
      <c r="H624" s="7">
        <v>4.5</v>
      </c>
      <c r="I624" s="7">
        <v>815</v>
      </c>
      <c r="J624" s="21">
        <f>Table3[[#This Row],[actual_price]]*Table3[[#This Row],[rating_count]]</f>
        <v>1466185</v>
      </c>
    </row>
    <row r="625" spans="1:10" x14ac:dyDescent="0.3">
      <c r="A625" s="7" t="s">
        <v>193</v>
      </c>
      <c r="B625" s="7" t="s">
        <v>14</v>
      </c>
      <c r="C625" s="7" t="str">
        <f>_xlfn.TEXTAFTER(Table3[[#This Row],[category]],"|",-1)</f>
        <v>USBCables</v>
      </c>
      <c r="D625" s="21">
        <v>970</v>
      </c>
      <c r="E625" s="21">
        <v>1999</v>
      </c>
      <c r="F625" s="21">
        <f>Table3[[#This Row],[actual_price]]-Table3[[#This Row],[discounted_price]]</f>
        <v>1029</v>
      </c>
      <c r="G625" s="23">
        <v>0.51</v>
      </c>
      <c r="H625" s="7">
        <v>4.2</v>
      </c>
      <c r="I625" s="7">
        <v>462</v>
      </c>
      <c r="J625" s="21">
        <f>Table3[[#This Row],[actual_price]]*Table3[[#This Row],[rating_count]]</f>
        <v>923538</v>
      </c>
    </row>
    <row r="626" spans="1:10" x14ac:dyDescent="0.3">
      <c r="A626" s="7" t="s">
        <v>193</v>
      </c>
      <c r="B626" s="7" t="s">
        <v>14</v>
      </c>
      <c r="C626" s="7" t="str">
        <f>_xlfn.TEXTAFTER(Table3[[#This Row],[category]],"|",-1)</f>
        <v>USBCables</v>
      </c>
      <c r="D626" s="21">
        <v>970</v>
      </c>
      <c r="E626" s="21">
        <v>1999</v>
      </c>
      <c r="F626" s="21">
        <f>Table3[[#This Row],[actual_price]]-Table3[[#This Row],[discounted_price]]</f>
        <v>1029</v>
      </c>
      <c r="G626" s="23">
        <v>0.51</v>
      </c>
      <c r="H626" s="7">
        <v>4.2</v>
      </c>
      <c r="I626" s="7">
        <v>462</v>
      </c>
      <c r="J626" s="21">
        <f>Table3[[#This Row],[actual_price]]*Table3[[#This Row],[rating_count]]</f>
        <v>923538</v>
      </c>
    </row>
    <row r="627" spans="1:10" x14ac:dyDescent="0.3">
      <c r="A627" s="7" t="s">
        <v>140</v>
      </c>
      <c r="B627" s="7" t="s">
        <v>14</v>
      </c>
      <c r="C627" s="7" t="str">
        <f>_xlfn.TEXTAFTER(Table3[[#This Row],[category]],"|",-1)</f>
        <v>USBCables</v>
      </c>
      <c r="D627" s="21">
        <v>970</v>
      </c>
      <c r="E627" s="21">
        <v>1999</v>
      </c>
      <c r="F627" s="21">
        <f>Table3[[#This Row],[actual_price]]-Table3[[#This Row],[discounted_price]]</f>
        <v>1029</v>
      </c>
      <c r="G627" s="23">
        <v>0.51</v>
      </c>
      <c r="H627" s="7">
        <v>4.4000000000000004</v>
      </c>
      <c r="I627" s="7">
        <v>184</v>
      </c>
      <c r="J627" s="21">
        <f>Table3[[#This Row],[actual_price]]*Table3[[#This Row],[rating_count]]</f>
        <v>367816</v>
      </c>
    </row>
    <row r="628" spans="1:10" x14ac:dyDescent="0.3">
      <c r="A628" s="7" t="s">
        <v>140</v>
      </c>
      <c r="B628" s="7" t="s">
        <v>14</v>
      </c>
      <c r="C628" s="7" t="str">
        <f>_xlfn.TEXTAFTER(Table3[[#This Row],[category]],"|",-1)</f>
        <v>USBCables</v>
      </c>
      <c r="D628" s="21">
        <v>970</v>
      </c>
      <c r="E628" s="21">
        <v>1999</v>
      </c>
      <c r="F628" s="21">
        <f>Table3[[#This Row],[actual_price]]-Table3[[#This Row],[discounted_price]]</f>
        <v>1029</v>
      </c>
      <c r="G628" s="23">
        <v>0.51</v>
      </c>
      <c r="H628" s="7">
        <v>4.4000000000000004</v>
      </c>
      <c r="I628" s="7">
        <v>184</v>
      </c>
      <c r="J628" s="21">
        <f>Table3[[#This Row],[actual_price]]*Table3[[#This Row],[rating_count]]</f>
        <v>367816</v>
      </c>
    </row>
    <row r="629" spans="1:10" x14ac:dyDescent="0.3">
      <c r="A629" s="7" t="s">
        <v>140</v>
      </c>
      <c r="B629" s="7" t="s">
        <v>14</v>
      </c>
      <c r="C629" s="7" t="str">
        <f>_xlfn.TEXTAFTER(Table3[[#This Row],[category]],"|",-1)</f>
        <v>USBCables</v>
      </c>
      <c r="D629" s="21">
        <v>970</v>
      </c>
      <c r="E629" s="21">
        <v>1999</v>
      </c>
      <c r="F629" s="21">
        <f>Table3[[#This Row],[actual_price]]-Table3[[#This Row],[discounted_price]]</f>
        <v>1029</v>
      </c>
      <c r="G629" s="23">
        <v>0.51</v>
      </c>
      <c r="H629" s="7">
        <v>4.4000000000000004</v>
      </c>
      <c r="I629" s="7">
        <v>184</v>
      </c>
      <c r="J629" s="21">
        <f>Table3[[#This Row],[actual_price]]*Table3[[#This Row],[rating_count]]</f>
        <v>367816</v>
      </c>
    </row>
    <row r="630" spans="1:10" x14ac:dyDescent="0.3">
      <c r="A630" s="7" t="s">
        <v>1404</v>
      </c>
      <c r="B630" s="7" t="s">
        <v>1362</v>
      </c>
      <c r="C630" s="7" t="str">
        <f>_xlfn.TEXTAFTER(Table3[[#This Row],[category]],"|",-1)</f>
        <v>MicroSD</v>
      </c>
      <c r="D630" s="21">
        <v>959</v>
      </c>
      <c r="E630" s="21">
        <v>1800</v>
      </c>
      <c r="F630" s="21">
        <f>Table3[[#This Row],[actual_price]]-Table3[[#This Row],[discounted_price]]</f>
        <v>841</v>
      </c>
      <c r="G630" s="23">
        <v>0.47</v>
      </c>
      <c r="H630" s="7">
        <v>4.4000000000000004</v>
      </c>
      <c r="I630" s="8">
        <v>67259</v>
      </c>
      <c r="J630" s="21">
        <f>Table3[[#This Row],[actual_price]]*Table3[[#This Row],[rating_count]]</f>
        <v>121066200</v>
      </c>
    </row>
    <row r="631" spans="1:10" x14ac:dyDescent="0.3">
      <c r="A631" s="7" t="s">
        <v>4529</v>
      </c>
      <c r="B631" s="7" t="s">
        <v>3777</v>
      </c>
      <c r="C631" s="7" t="str">
        <f>_xlfn.TEXTAFTER(Table3[[#This Row],[category]],"|",-1)</f>
        <v>LaundryBaskets</v>
      </c>
      <c r="D631" s="21">
        <v>950</v>
      </c>
      <c r="E631" s="21">
        <v>1599</v>
      </c>
      <c r="F631" s="21">
        <f>Table3[[#This Row],[actual_price]]-Table3[[#This Row],[discounted_price]]</f>
        <v>649</v>
      </c>
      <c r="G631" s="23">
        <v>0.41</v>
      </c>
      <c r="H631" s="7">
        <v>4.3</v>
      </c>
      <c r="I631" s="8">
        <v>5911</v>
      </c>
      <c r="J631" s="21">
        <f>Table3[[#This Row],[actual_price]]*Table3[[#This Row],[rating_count]]</f>
        <v>9451689</v>
      </c>
    </row>
    <row r="632" spans="1:10" x14ac:dyDescent="0.3">
      <c r="A632" s="7" t="s">
        <v>1882</v>
      </c>
      <c r="B632" s="7" t="s">
        <v>1380</v>
      </c>
      <c r="C632" s="7" t="str">
        <f>_xlfn.TEXTAFTER(Table3[[#This Row],[category]],"|",-1)</f>
        <v>In-Ear</v>
      </c>
      <c r="D632" s="21">
        <v>949</v>
      </c>
      <c r="E632" s="21">
        <v>999</v>
      </c>
      <c r="F632" s="21">
        <f>Table3[[#This Row],[actual_price]]-Table3[[#This Row],[discounted_price]]</f>
        <v>50</v>
      </c>
      <c r="G632" s="23">
        <v>0.05</v>
      </c>
      <c r="H632" s="7">
        <v>4.2</v>
      </c>
      <c r="I632" s="8">
        <v>31539</v>
      </c>
      <c r="J632" s="21">
        <f>Table3[[#This Row],[actual_price]]*Table3[[#This Row],[rating_count]]</f>
        <v>31507461</v>
      </c>
    </row>
    <row r="633" spans="1:10" hidden="1" x14ac:dyDescent="0.3">
      <c r="A633" s="7" t="s">
        <v>3464</v>
      </c>
      <c r="B633" s="7" t="s">
        <v>2956</v>
      </c>
      <c r="C633" s="7" t="str">
        <f>_xlfn.TEXTAFTER(Table3[[#This Row],[category]],"|",-1)</f>
        <v>LaptopChargers&amp;PowerSupplies</v>
      </c>
      <c r="D633" s="8">
        <v>1699</v>
      </c>
      <c r="E633" s="8">
        <v>3499</v>
      </c>
      <c r="F633" s="8">
        <f>Table3[[#This Row],[actual_price]]-Table3[[#This Row],[discounted_price]]</f>
        <v>1800</v>
      </c>
      <c r="G633" s="18">
        <v>0.51</v>
      </c>
      <c r="H633" s="7">
        <v>3.6</v>
      </c>
      <c r="I633" s="8">
        <v>7689</v>
      </c>
      <c r="J633" s="8">
        <f>Table3[[#This Row],[actual_price]]*Table3[[#This Row],[rating_count]]</f>
        <v>26903811</v>
      </c>
    </row>
    <row r="634" spans="1:10" x14ac:dyDescent="0.3">
      <c r="A634" s="7" t="s">
        <v>767</v>
      </c>
      <c r="B634" s="7" t="s">
        <v>14</v>
      </c>
      <c r="C634" s="7" t="str">
        <f>_xlfn.TEXTAFTER(Table3[[#This Row],[category]],"|",-1)</f>
        <v>USBCables</v>
      </c>
      <c r="D634" s="21">
        <v>949</v>
      </c>
      <c r="E634" s="21">
        <v>1999</v>
      </c>
      <c r="F634" s="21">
        <f>Table3[[#This Row],[actual_price]]-Table3[[#This Row],[discounted_price]]</f>
        <v>1050</v>
      </c>
      <c r="G634" s="23">
        <v>0.53</v>
      </c>
      <c r="H634" s="7">
        <v>4.4000000000000004</v>
      </c>
      <c r="I634" s="8">
        <v>13552</v>
      </c>
      <c r="J634" s="21">
        <f>Table3[[#This Row],[actual_price]]*Table3[[#This Row],[rating_count]]</f>
        <v>27090448</v>
      </c>
    </row>
    <row r="635" spans="1:10" x14ac:dyDescent="0.3">
      <c r="A635" s="7" t="s">
        <v>780</v>
      </c>
      <c r="B635" s="7" t="s">
        <v>14</v>
      </c>
      <c r="C635" s="7" t="str">
        <f>_xlfn.TEXTAFTER(Table3[[#This Row],[category]],"|",-1)</f>
        <v>USBCables</v>
      </c>
      <c r="D635" s="21">
        <v>949</v>
      </c>
      <c r="E635" s="21">
        <v>1999</v>
      </c>
      <c r="F635" s="21">
        <f>Table3[[#This Row],[actual_price]]-Table3[[#This Row],[discounted_price]]</f>
        <v>1050</v>
      </c>
      <c r="G635" s="23">
        <v>0.53</v>
      </c>
      <c r="H635" s="7">
        <v>4.4000000000000004</v>
      </c>
      <c r="I635" s="8">
        <v>13552</v>
      </c>
      <c r="J635" s="21">
        <f>Table3[[#This Row],[actual_price]]*Table3[[#This Row],[rating_count]]</f>
        <v>27090448</v>
      </c>
    </row>
    <row r="636" spans="1:10" x14ac:dyDescent="0.3">
      <c r="A636" s="7" t="s">
        <v>4803</v>
      </c>
      <c r="B636" s="7" t="s">
        <v>3697</v>
      </c>
      <c r="C636" s="7" t="str">
        <f>_xlfn.TEXTAFTER(Table3[[#This Row],[category]],"|",-1)</f>
        <v>DryIrons</v>
      </c>
      <c r="D636" s="21">
        <v>949</v>
      </c>
      <c r="E636" s="21">
        <v>975</v>
      </c>
      <c r="F636" s="21">
        <f>Table3[[#This Row],[actual_price]]-Table3[[#This Row],[discounted_price]]</f>
        <v>26</v>
      </c>
      <c r="G636" s="23">
        <v>0.03</v>
      </c>
      <c r="H636" s="7">
        <v>4.3</v>
      </c>
      <c r="I636" s="8">
        <v>7223</v>
      </c>
      <c r="J636" s="21">
        <f>Table3[[#This Row],[actual_price]]*Table3[[#This Row],[rating_count]]</f>
        <v>7042425</v>
      </c>
    </row>
    <row r="637" spans="1:10" x14ac:dyDescent="0.3">
      <c r="A637" s="7" t="s">
        <v>4995</v>
      </c>
      <c r="B637" s="7" t="s">
        <v>3629</v>
      </c>
      <c r="C637" s="7" t="str">
        <f>_xlfn.TEXTAFTER(Table3[[#This Row],[category]],"|",-1)</f>
        <v>ElectricKettles</v>
      </c>
      <c r="D637" s="21">
        <v>949</v>
      </c>
      <c r="E637" s="21">
        <v>2385</v>
      </c>
      <c r="F637" s="21">
        <f>Table3[[#This Row],[actual_price]]-Table3[[#This Row],[discounted_price]]</f>
        <v>1436</v>
      </c>
      <c r="G637" s="23">
        <v>0.6</v>
      </c>
      <c r="H637" s="7">
        <v>4.0999999999999996</v>
      </c>
      <c r="I637" s="8">
        <v>2311</v>
      </c>
      <c r="J637" s="21">
        <f>Table3[[#This Row],[actual_price]]*Table3[[#This Row],[rating_count]]</f>
        <v>5511735</v>
      </c>
    </row>
    <row r="638" spans="1:10" hidden="1" x14ac:dyDescent="0.3">
      <c r="A638" s="7" t="s">
        <v>1795</v>
      </c>
      <c r="B638" s="7" t="s">
        <v>1329</v>
      </c>
      <c r="C638" s="7" t="str">
        <f>_xlfn.TEXTAFTER(Table3[[#This Row],[category]],"|",-1)</f>
        <v>SmartWatches</v>
      </c>
      <c r="D638" s="8">
        <v>1999</v>
      </c>
      <c r="E638" s="8">
        <v>4999</v>
      </c>
      <c r="F638" s="8">
        <f>Table3[[#This Row],[actual_price]]-Table3[[#This Row],[discounted_price]]</f>
        <v>3000</v>
      </c>
      <c r="G638" s="18">
        <v>0.6</v>
      </c>
      <c r="H638" s="7">
        <v>3.9</v>
      </c>
      <c r="I638" s="8">
        <v>7571</v>
      </c>
      <c r="J638" s="8">
        <f>Table3[[#This Row],[actual_price]]*Table3[[#This Row],[rating_count]]</f>
        <v>37847429</v>
      </c>
    </row>
    <row r="639" spans="1:10" hidden="1" x14ac:dyDescent="0.3">
      <c r="A639" s="7" t="s">
        <v>2547</v>
      </c>
      <c r="B639" s="7" t="s">
        <v>1329</v>
      </c>
      <c r="C639" s="7" t="str">
        <f>_xlfn.TEXTAFTER(Table3[[#This Row],[category]],"|",-1)</f>
        <v>SmartWatches</v>
      </c>
      <c r="D639" s="8">
        <v>2499</v>
      </c>
      <c r="E639" s="8">
        <v>4999</v>
      </c>
      <c r="F639" s="8">
        <f>Table3[[#This Row],[actual_price]]-Table3[[#This Row],[discounted_price]]</f>
        <v>2500</v>
      </c>
      <c r="G639" s="18">
        <v>0.5</v>
      </c>
      <c r="H639" s="7">
        <v>3.9</v>
      </c>
      <c r="I639" s="8">
        <v>7571</v>
      </c>
      <c r="J639" s="8">
        <f>Table3[[#This Row],[actual_price]]*Table3[[#This Row],[rating_count]]</f>
        <v>37847429</v>
      </c>
    </row>
    <row r="640" spans="1:10" x14ac:dyDescent="0.3">
      <c r="A640" s="7" t="s">
        <v>4401</v>
      </c>
      <c r="B640" s="7" t="s">
        <v>3903</v>
      </c>
      <c r="C640" s="7" t="str">
        <f>_xlfn.TEXTAFTER(Table3[[#This Row],[category]],"|",-1)</f>
        <v>MiniFoodProcessors&amp;Choppers</v>
      </c>
      <c r="D640" s="21">
        <v>949</v>
      </c>
      <c r="E640" s="21">
        <v>1999</v>
      </c>
      <c r="F640" s="21">
        <f>Table3[[#This Row],[actual_price]]-Table3[[#This Row],[discounted_price]]</f>
        <v>1050</v>
      </c>
      <c r="G640" s="23">
        <v>0.53</v>
      </c>
      <c r="H640" s="7">
        <v>4</v>
      </c>
      <c r="I640" s="8">
        <v>1679</v>
      </c>
      <c r="J640" s="21">
        <f>Table3[[#This Row],[actual_price]]*Table3[[#This Row],[rating_count]]</f>
        <v>3356321</v>
      </c>
    </row>
    <row r="641" spans="1:10" x14ac:dyDescent="0.3">
      <c r="A641" s="7" t="s">
        <v>4643</v>
      </c>
      <c r="B641" s="7" t="s">
        <v>4645</v>
      </c>
      <c r="C641" s="7" t="str">
        <f>_xlfn.TEXTAFTER(Table3[[#This Row],[category]],"|",-1)</f>
        <v>TableFans</v>
      </c>
      <c r="D641" s="21">
        <v>948</v>
      </c>
      <c r="E641" s="21">
        <v>1620</v>
      </c>
      <c r="F641" s="21">
        <f>Table3[[#This Row],[actual_price]]-Table3[[#This Row],[discounted_price]]</f>
        <v>672</v>
      </c>
      <c r="G641" s="23">
        <v>0.41</v>
      </c>
      <c r="H641" s="7">
        <v>4.0999999999999996</v>
      </c>
      <c r="I641" s="8">
        <v>4370</v>
      </c>
      <c r="J641" s="21">
        <f>Table3[[#This Row],[actual_price]]*Table3[[#This Row],[rating_count]]</f>
        <v>7079400</v>
      </c>
    </row>
    <row r="642" spans="1:10" hidden="1" x14ac:dyDescent="0.3">
      <c r="A642" s="7" t="s">
        <v>2102</v>
      </c>
      <c r="B642" s="7" t="s">
        <v>2105</v>
      </c>
      <c r="C642" s="7" t="str">
        <f>_xlfn.TEXTAFTER(Table3[[#This Row],[category]],"|",-1)</f>
        <v>GraphicTablets</v>
      </c>
      <c r="D642" s="7">
        <v>217</v>
      </c>
      <c r="E642" s="7">
        <v>237</v>
      </c>
      <c r="F642" s="21">
        <f>Table3[[#This Row],[actual_price]]-Table3[[#This Row],[discounted_price]]</f>
        <v>20</v>
      </c>
      <c r="G642" s="18">
        <v>0.08</v>
      </c>
      <c r="H642" s="7">
        <v>3.8</v>
      </c>
      <c r="I642" s="8">
        <v>7354</v>
      </c>
      <c r="J642" s="8">
        <f>Table3[[#This Row],[actual_price]]*Table3[[#This Row],[rating_count]]</f>
        <v>1742898</v>
      </c>
    </row>
    <row r="643" spans="1:10" x14ac:dyDescent="0.3">
      <c r="A643" s="7" t="s">
        <v>3078</v>
      </c>
      <c r="B643" s="7" t="s">
        <v>1362</v>
      </c>
      <c r="C643" s="7" t="str">
        <f>_xlfn.TEXTAFTER(Table3[[#This Row],[category]],"|",-1)</f>
        <v>MicroSD</v>
      </c>
      <c r="D643" s="21">
        <v>939</v>
      </c>
      <c r="E643" s="21">
        <v>1800</v>
      </c>
      <c r="F643" s="21">
        <f>Table3[[#This Row],[actual_price]]-Table3[[#This Row],[discounted_price]]</f>
        <v>861</v>
      </c>
      <c r="G643" s="23">
        <v>0.48</v>
      </c>
      <c r="H643" s="7">
        <v>4.5</v>
      </c>
      <c r="I643" s="8">
        <v>205052</v>
      </c>
      <c r="J643" s="21">
        <f>Table3[[#This Row],[actual_price]]*Table3[[#This Row],[rating_count]]</f>
        <v>369093600</v>
      </c>
    </row>
    <row r="644" spans="1:10" x14ac:dyDescent="0.3">
      <c r="A644" s="7" t="s">
        <v>1109</v>
      </c>
      <c r="B644" s="7" t="s">
        <v>934</v>
      </c>
      <c r="C644" s="7" t="str">
        <f>_xlfn.TEXTAFTER(Table3[[#This Row],[category]],"|",-1)</f>
        <v>SatelliteReceivers</v>
      </c>
      <c r="D644" s="21">
        <v>917</v>
      </c>
      <c r="E644" s="21">
        <v>2299</v>
      </c>
      <c r="F644" s="21">
        <f>Table3[[#This Row],[actual_price]]-Table3[[#This Row],[discounted_price]]</f>
        <v>1382</v>
      </c>
      <c r="G644" s="23">
        <v>0.6</v>
      </c>
      <c r="H644" s="7">
        <v>4.2</v>
      </c>
      <c r="I644" s="8">
        <v>3300</v>
      </c>
      <c r="J644" s="21">
        <f>Table3[[#This Row],[actual_price]]*Table3[[#This Row],[rating_count]]</f>
        <v>7586700</v>
      </c>
    </row>
    <row r="645" spans="1:10" x14ac:dyDescent="0.3">
      <c r="A645" s="7" t="s">
        <v>3212</v>
      </c>
      <c r="B645" s="7" t="s">
        <v>1342</v>
      </c>
      <c r="C645" s="7" t="str">
        <f>_xlfn.TEXTAFTER(Table3[[#This Row],[category]],"|",-1)</f>
        <v>PowerBanks</v>
      </c>
      <c r="D645" s="21">
        <v>900</v>
      </c>
      <c r="E645" s="21">
        <v>2499</v>
      </c>
      <c r="F645" s="21">
        <f>Table3[[#This Row],[actual_price]]-Table3[[#This Row],[discounted_price]]</f>
        <v>1599</v>
      </c>
      <c r="G645" s="23">
        <v>0.64</v>
      </c>
      <c r="H645" s="7">
        <v>4</v>
      </c>
      <c r="I645" s="8">
        <v>36384</v>
      </c>
      <c r="J645" s="21">
        <f>Table3[[#This Row],[actual_price]]*Table3[[#This Row],[rating_count]]</f>
        <v>90923616</v>
      </c>
    </row>
    <row r="646" spans="1:10" x14ac:dyDescent="0.3">
      <c r="A646" s="7" t="s">
        <v>2648</v>
      </c>
      <c r="B646" s="7" t="s">
        <v>2650</v>
      </c>
      <c r="C646" s="7" t="str">
        <f>_xlfn.TEXTAFTER(Table3[[#This Row],[category]],"|",-1)</f>
        <v>OutdoorSpeakers</v>
      </c>
      <c r="D646" s="21">
        <v>899</v>
      </c>
      <c r="E646" s="21">
        <v>1999</v>
      </c>
      <c r="F646" s="21">
        <f>Table3[[#This Row],[actual_price]]-Table3[[#This Row],[discounted_price]]</f>
        <v>1100</v>
      </c>
      <c r="G646" s="23">
        <v>0.55000000000000004</v>
      </c>
      <c r="H646" s="7">
        <v>4.0999999999999996</v>
      </c>
      <c r="I646" s="8">
        <v>30469</v>
      </c>
      <c r="J646" s="21">
        <f>Table3[[#This Row],[actual_price]]*Table3[[#This Row],[rating_count]]</f>
        <v>60907531</v>
      </c>
    </row>
    <row r="647" spans="1:10" x14ac:dyDescent="0.3">
      <c r="A647" s="7" t="s">
        <v>2836</v>
      </c>
      <c r="B647" s="7" t="s">
        <v>2099</v>
      </c>
      <c r="C647" s="7" t="str">
        <f>_xlfn.TEXTAFTER(Table3[[#This Row],[category]],"|",-1)</f>
        <v>Mice</v>
      </c>
      <c r="D647" s="21">
        <v>899</v>
      </c>
      <c r="E647" s="21">
        <v>1499</v>
      </c>
      <c r="F647" s="21">
        <f>Table3[[#This Row],[actual_price]]-Table3[[#This Row],[discounted_price]]</f>
        <v>600</v>
      </c>
      <c r="G647" s="23">
        <v>0.4</v>
      </c>
      <c r="H647" s="7">
        <v>4.2</v>
      </c>
      <c r="I647" s="8">
        <v>23174</v>
      </c>
      <c r="J647" s="21">
        <f>Table3[[#This Row],[actual_price]]*Table3[[#This Row],[rating_count]]</f>
        <v>34737826</v>
      </c>
    </row>
    <row r="648" spans="1:10" x14ac:dyDescent="0.3">
      <c r="A648" s="7" t="s">
        <v>3117</v>
      </c>
      <c r="B648" s="7" t="s">
        <v>2344</v>
      </c>
      <c r="C648" s="7" t="str">
        <f>_xlfn.TEXTAFTER(Table3[[#This Row],[category]],"|",-1)</f>
        <v>Routers</v>
      </c>
      <c r="D648" s="21">
        <v>899</v>
      </c>
      <c r="E648" s="21">
        <v>1800</v>
      </c>
      <c r="F648" s="21">
        <f>Table3[[#This Row],[actual_price]]-Table3[[#This Row],[discounted_price]]</f>
        <v>901</v>
      </c>
      <c r="G648" s="23">
        <v>0.5</v>
      </c>
      <c r="H648" s="7">
        <v>4.0999999999999996</v>
      </c>
      <c r="I648" s="8">
        <v>22375</v>
      </c>
      <c r="J648" s="21">
        <f>Table3[[#This Row],[actual_price]]*Table3[[#This Row],[rating_count]]</f>
        <v>40275000</v>
      </c>
    </row>
    <row r="649" spans="1:10" x14ac:dyDescent="0.3">
      <c r="A649" s="7" t="s">
        <v>179</v>
      </c>
      <c r="B649" s="7" t="s">
        <v>14</v>
      </c>
      <c r="C649" s="7" t="str">
        <f>_xlfn.TEXTAFTER(Table3[[#This Row],[category]],"|",-1)</f>
        <v>USBCables</v>
      </c>
      <c r="D649" s="21">
        <v>899</v>
      </c>
      <c r="E649" s="21">
        <v>1900</v>
      </c>
      <c r="F649" s="21">
        <f>Table3[[#This Row],[actual_price]]-Table3[[#This Row],[discounted_price]]</f>
        <v>1001</v>
      </c>
      <c r="G649" s="23">
        <v>0.53</v>
      </c>
      <c r="H649" s="7">
        <v>4.4000000000000004</v>
      </c>
      <c r="I649" s="8">
        <v>13552</v>
      </c>
      <c r="J649" s="21">
        <f>Table3[[#This Row],[actual_price]]*Table3[[#This Row],[rating_count]]</f>
        <v>25748800</v>
      </c>
    </row>
    <row r="650" spans="1:10" x14ac:dyDescent="0.3">
      <c r="A650" s="7" t="s">
        <v>179</v>
      </c>
      <c r="B650" s="7" t="s">
        <v>14</v>
      </c>
      <c r="C650" s="7" t="str">
        <f>_xlfn.TEXTAFTER(Table3[[#This Row],[category]],"|",-1)</f>
        <v>USBCables</v>
      </c>
      <c r="D650" s="21">
        <v>899</v>
      </c>
      <c r="E650" s="21">
        <v>1900</v>
      </c>
      <c r="F650" s="21">
        <f>Table3[[#This Row],[actual_price]]-Table3[[#This Row],[discounted_price]]</f>
        <v>1001</v>
      </c>
      <c r="G650" s="23">
        <v>0.53</v>
      </c>
      <c r="H650" s="7">
        <v>4.4000000000000004</v>
      </c>
      <c r="I650" s="8">
        <v>13552</v>
      </c>
      <c r="J650" s="21">
        <f>Table3[[#This Row],[actual_price]]*Table3[[#This Row],[rating_count]]</f>
        <v>25748800</v>
      </c>
    </row>
    <row r="651" spans="1:10" x14ac:dyDescent="0.3">
      <c r="A651" s="7" t="s">
        <v>179</v>
      </c>
      <c r="B651" s="7" t="s">
        <v>14</v>
      </c>
      <c r="C651" s="7" t="str">
        <f>_xlfn.TEXTAFTER(Table3[[#This Row],[category]],"|",-1)</f>
        <v>USBCables</v>
      </c>
      <c r="D651" s="21">
        <v>899</v>
      </c>
      <c r="E651" s="21">
        <v>1900</v>
      </c>
      <c r="F651" s="21">
        <f>Table3[[#This Row],[actual_price]]-Table3[[#This Row],[discounted_price]]</f>
        <v>1001</v>
      </c>
      <c r="G651" s="23">
        <v>0.53</v>
      </c>
      <c r="H651" s="7">
        <v>4.4000000000000004</v>
      </c>
      <c r="I651" s="8">
        <v>13552</v>
      </c>
      <c r="J651" s="21">
        <f>Table3[[#This Row],[actual_price]]*Table3[[#This Row],[rating_count]]</f>
        <v>25748800</v>
      </c>
    </row>
    <row r="652" spans="1:10" x14ac:dyDescent="0.3">
      <c r="A652" s="7" t="s">
        <v>4577</v>
      </c>
      <c r="B652" s="7" t="s">
        <v>4579</v>
      </c>
      <c r="C652" s="7" t="str">
        <f>_xlfn.TEXTAFTER(Table3[[#This Row],[category]],"|",-1)</f>
        <v>DigitalBathroomScales</v>
      </c>
      <c r="D652" s="21">
        <v>899</v>
      </c>
      <c r="E652" s="21">
        <v>1900</v>
      </c>
      <c r="F652" s="21">
        <f>Table3[[#This Row],[actual_price]]-Table3[[#This Row],[discounted_price]]</f>
        <v>1001</v>
      </c>
      <c r="G652" s="23">
        <v>0.53</v>
      </c>
      <c r="H652" s="7">
        <v>4</v>
      </c>
      <c r="I652" s="8">
        <v>3663</v>
      </c>
      <c r="J652" s="21">
        <f>Table3[[#This Row],[actual_price]]*Table3[[#This Row],[rating_count]]</f>
        <v>6959700</v>
      </c>
    </row>
    <row r="653" spans="1:10" x14ac:dyDescent="0.3">
      <c r="A653" s="7" t="s">
        <v>3534</v>
      </c>
      <c r="B653" s="7" t="s">
        <v>2114</v>
      </c>
      <c r="C653" s="7" t="str">
        <f>_xlfn.TEXTAFTER(Table3[[#This Row],[category]],"|",-1)</f>
        <v>Lapdesks</v>
      </c>
      <c r="D653" s="21">
        <v>899</v>
      </c>
      <c r="E653" s="21">
        <v>1999</v>
      </c>
      <c r="F653" s="21">
        <f>Table3[[#This Row],[actual_price]]-Table3[[#This Row],[discounted_price]]</f>
        <v>1100</v>
      </c>
      <c r="G653" s="23">
        <v>0.55000000000000004</v>
      </c>
      <c r="H653" s="7">
        <v>4.4000000000000004</v>
      </c>
      <c r="I653" s="8">
        <v>1667</v>
      </c>
      <c r="J653" s="21">
        <f>Table3[[#This Row],[actual_price]]*Table3[[#This Row],[rating_count]]</f>
        <v>3332333</v>
      </c>
    </row>
    <row r="654" spans="1:10" x14ac:dyDescent="0.3">
      <c r="A654" s="7" t="s">
        <v>5049</v>
      </c>
      <c r="B654" s="7" t="s">
        <v>5051</v>
      </c>
      <c r="C654" s="7" t="str">
        <f>_xlfn.TEXTAFTER(Table3[[#This Row],[category]],"|",-1)</f>
        <v>WaffleMakers&amp;Irons</v>
      </c>
      <c r="D654" s="21">
        <v>899</v>
      </c>
      <c r="E654" s="21">
        <v>1999</v>
      </c>
      <c r="F654" s="21">
        <f>Table3[[#This Row],[actual_price]]-Table3[[#This Row],[discounted_price]]</f>
        <v>1100</v>
      </c>
      <c r="G654" s="23">
        <v>0.55000000000000004</v>
      </c>
      <c r="H654" s="7">
        <v>4</v>
      </c>
      <c r="I654" s="7">
        <v>832</v>
      </c>
      <c r="J654" s="21">
        <f>Table3[[#This Row],[actual_price]]*Table3[[#This Row],[rating_count]]</f>
        <v>1663168</v>
      </c>
    </row>
    <row r="655" spans="1:10" hidden="1" x14ac:dyDescent="0.3">
      <c r="A655" s="7" t="s">
        <v>3230</v>
      </c>
      <c r="B655" s="7" t="s">
        <v>3233</v>
      </c>
      <c r="C655" s="7" t="str">
        <f>_xlfn.TEXTAFTER(Table3[[#This Row],[category]],"|",-1)</f>
        <v>PCHeadsets</v>
      </c>
      <c r="D655" s="7">
        <v>649</v>
      </c>
      <c r="E655" s="7">
        <v>999</v>
      </c>
      <c r="F655" s="21">
        <f>Table3[[#This Row],[actual_price]]-Table3[[#This Row],[discounted_price]]</f>
        <v>350</v>
      </c>
      <c r="G655" s="18">
        <v>0.35</v>
      </c>
      <c r="H655" s="7">
        <v>3.5</v>
      </c>
      <c r="I655" s="8">
        <v>7222</v>
      </c>
      <c r="J655" s="8">
        <f>Table3[[#This Row],[actual_price]]*Table3[[#This Row],[rating_count]]</f>
        <v>7214778</v>
      </c>
    </row>
    <row r="656" spans="1:10" x14ac:dyDescent="0.3">
      <c r="A656" s="7" t="s">
        <v>4219</v>
      </c>
      <c r="B656" s="7" t="s">
        <v>3639</v>
      </c>
      <c r="C656" s="7" t="str">
        <f>_xlfn.TEXTAFTER(Table3[[#This Row],[category]],"|",-1)</f>
        <v>FanHeaters</v>
      </c>
      <c r="D656" s="21">
        <v>899</v>
      </c>
      <c r="E656" s="21">
        <v>1990</v>
      </c>
      <c r="F656" s="21">
        <f>Table3[[#This Row],[actual_price]]-Table3[[#This Row],[discounted_price]]</f>
        <v>1091</v>
      </c>
      <c r="G656" s="23">
        <v>0.55000000000000004</v>
      </c>
      <c r="H656" s="7">
        <v>4.0999999999999996</v>
      </c>
      <c r="I656" s="7">
        <v>185</v>
      </c>
      <c r="J656" s="21">
        <f>Table3[[#This Row],[actual_price]]*Table3[[#This Row],[rating_count]]</f>
        <v>368150</v>
      </c>
    </row>
    <row r="657" spans="1:10" x14ac:dyDescent="0.3">
      <c r="A657" s="7" t="s">
        <v>5410</v>
      </c>
      <c r="B657" s="7" t="s">
        <v>5051</v>
      </c>
      <c r="C657" s="7" t="str">
        <f>_xlfn.TEXTAFTER(Table3[[#This Row],[category]],"|",-1)</f>
        <v>WaffleMakers&amp;Irons</v>
      </c>
      <c r="D657" s="21">
        <v>899</v>
      </c>
      <c r="E657" s="21">
        <v>1999</v>
      </c>
      <c r="F657" s="21">
        <f>Table3[[#This Row],[actual_price]]-Table3[[#This Row],[discounted_price]]</f>
        <v>1100</v>
      </c>
      <c r="G657" s="23">
        <v>0.55000000000000004</v>
      </c>
      <c r="H657" s="7">
        <v>4.2</v>
      </c>
      <c r="I657" s="7">
        <v>39</v>
      </c>
      <c r="J657" s="21">
        <f>Table3[[#This Row],[actual_price]]*Table3[[#This Row],[rating_count]]</f>
        <v>77961</v>
      </c>
    </row>
    <row r="658" spans="1:10" x14ac:dyDescent="0.3">
      <c r="A658" s="7" t="s">
        <v>1226</v>
      </c>
      <c r="B658" s="7" t="s">
        <v>313</v>
      </c>
      <c r="C658" s="7" t="str">
        <f>_xlfn.TEXTAFTER(Table3[[#This Row],[category]],"|",-1)</f>
        <v>TVWall&amp;CeilingMounts</v>
      </c>
      <c r="D658" s="21">
        <v>893</v>
      </c>
      <c r="E658" s="21">
        <v>1052</v>
      </c>
      <c r="F658" s="21">
        <f>Table3[[#This Row],[actual_price]]-Table3[[#This Row],[discounted_price]]</f>
        <v>159</v>
      </c>
      <c r="G658" s="23">
        <v>0.15</v>
      </c>
      <c r="H658" s="7">
        <v>4.3</v>
      </c>
      <c r="I658" s="7">
        <v>106</v>
      </c>
      <c r="J658" s="21">
        <f>Table3[[#This Row],[actual_price]]*Table3[[#This Row],[rating_count]]</f>
        <v>111512</v>
      </c>
    </row>
    <row r="659" spans="1:10" x14ac:dyDescent="0.3">
      <c r="A659" s="7" t="s">
        <v>2274</v>
      </c>
      <c r="B659" s="7" t="s">
        <v>2094</v>
      </c>
      <c r="C659" s="7" t="str">
        <f>_xlfn.TEXTAFTER(Table3[[#This Row],[category]],"|",-1)</f>
        <v>PenDrives</v>
      </c>
      <c r="D659" s="21">
        <v>889</v>
      </c>
      <c r="E659" s="21">
        <v>2500</v>
      </c>
      <c r="F659" s="21">
        <f>Table3[[#This Row],[actual_price]]-Table3[[#This Row],[discounted_price]]</f>
        <v>1611</v>
      </c>
      <c r="G659" s="23">
        <v>0.64</v>
      </c>
      <c r="H659" s="7">
        <v>4.3</v>
      </c>
      <c r="I659" s="8">
        <v>55747</v>
      </c>
      <c r="J659" s="21">
        <f>Table3[[#This Row],[actual_price]]*Table3[[#This Row],[rating_count]]</f>
        <v>139367500</v>
      </c>
    </row>
    <row r="660" spans="1:10" x14ac:dyDescent="0.3">
      <c r="A660" s="7" t="s">
        <v>5112</v>
      </c>
      <c r="B660" s="7" t="s">
        <v>3697</v>
      </c>
      <c r="C660" s="7" t="str">
        <f>_xlfn.TEXTAFTER(Table3[[#This Row],[category]],"|",-1)</f>
        <v>DryIrons</v>
      </c>
      <c r="D660" s="21">
        <v>889</v>
      </c>
      <c r="E660" s="21">
        <v>1295</v>
      </c>
      <c r="F660" s="21">
        <f>Table3[[#This Row],[actual_price]]-Table3[[#This Row],[discounted_price]]</f>
        <v>406</v>
      </c>
      <c r="G660" s="23">
        <v>0.31</v>
      </c>
      <c r="H660" s="7">
        <v>4.3</v>
      </c>
      <c r="I660" s="8">
        <v>6400</v>
      </c>
      <c r="J660" s="21">
        <f>Table3[[#This Row],[actual_price]]*Table3[[#This Row],[rating_count]]</f>
        <v>8288000</v>
      </c>
    </row>
    <row r="661" spans="1:10" x14ac:dyDescent="0.3">
      <c r="A661" s="7" t="s">
        <v>3351</v>
      </c>
      <c r="B661" s="7" t="s">
        <v>1380</v>
      </c>
      <c r="C661" s="7" t="str">
        <f>_xlfn.TEXTAFTER(Table3[[#This Row],[category]],"|",-1)</f>
        <v>In-Ear</v>
      </c>
      <c r="D661" s="21">
        <v>889</v>
      </c>
      <c r="E661" s="21">
        <v>1999</v>
      </c>
      <c r="F661" s="21">
        <f>Table3[[#This Row],[actual_price]]-Table3[[#This Row],[discounted_price]]</f>
        <v>1110</v>
      </c>
      <c r="G661" s="23">
        <v>0.56000000000000005</v>
      </c>
      <c r="H661" s="7">
        <v>4.2</v>
      </c>
      <c r="I661" s="8">
        <v>2284</v>
      </c>
      <c r="J661" s="21">
        <f>Table3[[#This Row],[actual_price]]*Table3[[#This Row],[rating_count]]</f>
        <v>4565716</v>
      </c>
    </row>
    <row r="662" spans="1:10" x14ac:dyDescent="0.3">
      <c r="A662" s="7" t="s">
        <v>2977</v>
      </c>
      <c r="B662" s="7" t="s">
        <v>2179</v>
      </c>
      <c r="C662" s="7" t="str">
        <f>_xlfn.TEXTAFTER(Table3[[#This Row],[category]],"|",-1)</f>
        <v>DisposableBatteries</v>
      </c>
      <c r="D662" s="21">
        <v>879</v>
      </c>
      <c r="E662" s="21">
        <v>1109</v>
      </c>
      <c r="F662" s="21">
        <f>Table3[[#This Row],[actual_price]]-Table3[[#This Row],[discounted_price]]</f>
        <v>230</v>
      </c>
      <c r="G662" s="23">
        <v>0.21</v>
      </c>
      <c r="H662" s="7">
        <v>4.4000000000000004</v>
      </c>
      <c r="I662" s="8">
        <v>31599</v>
      </c>
      <c r="J662" s="21">
        <f>Table3[[#This Row],[actual_price]]*Table3[[#This Row],[rating_count]]</f>
        <v>35043291</v>
      </c>
    </row>
    <row r="663" spans="1:10" x14ac:dyDescent="0.3">
      <c r="A663" s="7" t="s">
        <v>1483</v>
      </c>
      <c r="B663" s="7" t="s">
        <v>1397</v>
      </c>
      <c r="C663" s="7" t="str">
        <f>_xlfn.TEXTAFTER(Table3[[#This Row],[category]],"|",-1)</f>
        <v>AutomobileChargers</v>
      </c>
      <c r="D663" s="21">
        <v>873</v>
      </c>
      <c r="E663" s="21">
        <v>1699</v>
      </c>
      <c r="F663" s="21">
        <f>Table3[[#This Row],[actual_price]]-Table3[[#This Row],[discounted_price]]</f>
        <v>826</v>
      </c>
      <c r="G663" s="23">
        <v>0.49</v>
      </c>
      <c r="H663" s="7">
        <v>4.4000000000000004</v>
      </c>
      <c r="I663" s="8">
        <v>1680</v>
      </c>
      <c r="J663" s="21">
        <f>Table3[[#This Row],[actual_price]]*Table3[[#This Row],[rating_count]]</f>
        <v>2854320</v>
      </c>
    </row>
    <row r="664" spans="1:10" x14ac:dyDescent="0.3">
      <c r="A664" s="7" t="s">
        <v>4648</v>
      </c>
      <c r="B664" s="7" t="s">
        <v>3697</v>
      </c>
      <c r="C664" s="7" t="str">
        <f>_xlfn.TEXTAFTER(Table3[[#This Row],[category]],"|",-1)</f>
        <v>DryIrons</v>
      </c>
      <c r="D664" s="21">
        <v>850</v>
      </c>
      <c r="E664" s="21">
        <v>1000</v>
      </c>
      <c r="F664" s="21">
        <f>Table3[[#This Row],[actual_price]]-Table3[[#This Row],[discounted_price]]</f>
        <v>150</v>
      </c>
      <c r="G664" s="23">
        <v>0.15</v>
      </c>
      <c r="H664" s="7">
        <v>4.0999999999999996</v>
      </c>
      <c r="I664" s="8">
        <v>7619</v>
      </c>
      <c r="J664" s="21">
        <f>Table3[[#This Row],[actual_price]]*Table3[[#This Row],[rating_count]]</f>
        <v>7619000</v>
      </c>
    </row>
    <row r="665" spans="1:10" x14ac:dyDescent="0.3">
      <c r="A665" s="7" t="s">
        <v>3611</v>
      </c>
      <c r="B665" s="7" t="s">
        <v>1931</v>
      </c>
      <c r="C665" s="7" t="str">
        <f>_xlfn.TEXTAFTER(Table3[[#This Row],[category]],"|",-1)</f>
        <v>On-Ear</v>
      </c>
      <c r="D665" s="21">
        <v>849</v>
      </c>
      <c r="E665" s="21">
        <v>2490</v>
      </c>
      <c r="F665" s="21">
        <f>Table3[[#This Row],[actual_price]]-Table3[[#This Row],[discounted_price]]</f>
        <v>1641</v>
      </c>
      <c r="G665" s="23">
        <v>0.66</v>
      </c>
      <c r="H665" s="7">
        <v>4.2</v>
      </c>
      <c r="I665" s="8">
        <v>91188</v>
      </c>
      <c r="J665" s="21">
        <f>Table3[[#This Row],[actual_price]]*Table3[[#This Row],[rating_count]]</f>
        <v>227058120</v>
      </c>
    </row>
    <row r="666" spans="1:10" x14ac:dyDescent="0.3">
      <c r="A666" s="7" t="s">
        <v>2588</v>
      </c>
      <c r="B666" s="7" t="s">
        <v>2114</v>
      </c>
      <c r="C666" s="7" t="str">
        <f>_xlfn.TEXTAFTER(Table3[[#This Row],[category]],"|",-1)</f>
        <v>Lapdesks</v>
      </c>
      <c r="D666" s="21">
        <v>849</v>
      </c>
      <c r="E666" s="21">
        <v>4999</v>
      </c>
      <c r="F666" s="21">
        <f>Table3[[#This Row],[actual_price]]-Table3[[#This Row],[discounted_price]]</f>
        <v>4150</v>
      </c>
      <c r="G666" s="23">
        <v>0.83</v>
      </c>
      <c r="H666" s="7">
        <v>4</v>
      </c>
      <c r="I666" s="8">
        <v>20457</v>
      </c>
      <c r="J666" s="21">
        <f>Table3[[#This Row],[actual_price]]*Table3[[#This Row],[rating_count]]</f>
        <v>102264543</v>
      </c>
    </row>
    <row r="667" spans="1:10" x14ac:dyDescent="0.3">
      <c r="A667" s="7" t="s">
        <v>3002</v>
      </c>
      <c r="B667" s="7" t="s">
        <v>3005</v>
      </c>
      <c r="C667" s="7" t="str">
        <f>_xlfn.TEXTAFTER(Table3[[#This Row],[category]],"|",-1)</f>
        <v>PCSpeakers</v>
      </c>
      <c r="D667" s="21">
        <v>849</v>
      </c>
      <c r="E667" s="21">
        <v>1499</v>
      </c>
      <c r="F667" s="21">
        <f>Table3[[#This Row],[actual_price]]-Table3[[#This Row],[discounted_price]]</f>
        <v>650</v>
      </c>
      <c r="G667" s="23">
        <v>0.43</v>
      </c>
      <c r="H667" s="7">
        <v>4</v>
      </c>
      <c r="I667" s="8">
        <v>7352</v>
      </c>
      <c r="J667" s="21">
        <f>Table3[[#This Row],[actual_price]]*Table3[[#This Row],[rating_count]]</f>
        <v>11020648</v>
      </c>
    </row>
    <row r="668" spans="1:10" x14ac:dyDescent="0.3">
      <c r="A668" s="7" t="s">
        <v>762</v>
      </c>
      <c r="B668" s="7" t="s">
        <v>14</v>
      </c>
      <c r="C668" s="7" t="str">
        <f>_xlfn.TEXTAFTER(Table3[[#This Row],[category]],"|",-1)</f>
        <v>USBCables</v>
      </c>
      <c r="D668" s="21">
        <v>849</v>
      </c>
      <c r="E668" s="21">
        <v>999</v>
      </c>
      <c r="F668" s="21">
        <f>Table3[[#This Row],[actual_price]]-Table3[[#This Row],[discounted_price]]</f>
        <v>150</v>
      </c>
      <c r="G668" s="23">
        <v>0.15</v>
      </c>
      <c r="H668" s="7">
        <v>4.0999999999999996</v>
      </c>
      <c r="I668" s="8">
        <v>6736</v>
      </c>
      <c r="J668" s="21">
        <f>Table3[[#This Row],[actual_price]]*Table3[[#This Row],[rating_count]]</f>
        <v>6729264</v>
      </c>
    </row>
    <row r="669" spans="1:10" x14ac:dyDescent="0.3">
      <c r="A669" s="7" t="s">
        <v>446</v>
      </c>
      <c r="B669" s="7" t="s">
        <v>14</v>
      </c>
      <c r="C669" s="7" t="str">
        <f>_xlfn.TEXTAFTER(Table3[[#This Row],[category]],"|",-1)</f>
        <v>USBCables</v>
      </c>
      <c r="D669" s="21">
        <v>849</v>
      </c>
      <c r="E669" s="21">
        <v>1809</v>
      </c>
      <c r="F669" s="21">
        <f>Table3[[#This Row],[actual_price]]-Table3[[#This Row],[discounted_price]]</f>
        <v>960</v>
      </c>
      <c r="G669" s="23">
        <v>0.53</v>
      </c>
      <c r="H669" s="7">
        <v>4.3</v>
      </c>
      <c r="I669" s="8">
        <v>6547</v>
      </c>
      <c r="J669" s="21">
        <f>Table3[[#This Row],[actual_price]]*Table3[[#This Row],[rating_count]]</f>
        <v>11843523</v>
      </c>
    </row>
    <row r="670" spans="1:10" x14ac:dyDescent="0.3">
      <c r="A670" s="7" t="s">
        <v>5087</v>
      </c>
      <c r="B670" s="7" t="s">
        <v>3697</v>
      </c>
      <c r="C670" s="7" t="str">
        <f>_xlfn.TEXTAFTER(Table3[[#This Row],[category]],"|",-1)</f>
        <v>DryIrons</v>
      </c>
      <c r="D670" s="21">
        <v>849</v>
      </c>
      <c r="E670" s="21">
        <v>1190</v>
      </c>
      <c r="F670" s="21">
        <f>Table3[[#This Row],[actual_price]]-Table3[[#This Row],[discounted_price]]</f>
        <v>341</v>
      </c>
      <c r="G670" s="23">
        <v>0.28999999999999998</v>
      </c>
      <c r="H670" s="7">
        <v>4.2</v>
      </c>
      <c r="I670" s="8">
        <v>4184</v>
      </c>
      <c r="J670" s="21">
        <f>Table3[[#This Row],[actual_price]]*Table3[[#This Row],[rating_count]]</f>
        <v>4978960</v>
      </c>
    </row>
    <row r="671" spans="1:10" x14ac:dyDescent="0.3">
      <c r="A671" s="7" t="s">
        <v>2452</v>
      </c>
      <c r="B671" s="7" t="s">
        <v>2265</v>
      </c>
      <c r="C671" s="7" t="str">
        <f>_xlfn.TEXTAFTER(Table3[[#This Row],[category]],"|",-1)</f>
        <v>InkjetInkCartridges</v>
      </c>
      <c r="D671" s="21">
        <v>828</v>
      </c>
      <c r="E671" s="21">
        <v>861</v>
      </c>
      <c r="F671" s="21">
        <f>Table3[[#This Row],[actual_price]]-Table3[[#This Row],[discounted_price]]</f>
        <v>33</v>
      </c>
      <c r="G671" s="23">
        <v>0.04</v>
      </c>
      <c r="H671" s="7">
        <v>4.2</v>
      </c>
      <c r="I671" s="8">
        <v>4567</v>
      </c>
      <c r="J671" s="21">
        <f>Table3[[#This Row],[actual_price]]*Table3[[#This Row],[rating_count]]</f>
        <v>3932187</v>
      </c>
    </row>
    <row r="672" spans="1:10" x14ac:dyDescent="0.3">
      <c r="A672" s="7" t="s">
        <v>5020</v>
      </c>
      <c r="B672" s="7" t="s">
        <v>4087</v>
      </c>
      <c r="C672" s="7" t="str">
        <f>_xlfn.TEXTAFTER(Table3[[#This Row],[category]],"|",-1)</f>
        <v>WaterPurifierAccessories</v>
      </c>
      <c r="D672" s="21">
        <v>825</v>
      </c>
      <c r="E672" s="21">
        <v>825</v>
      </c>
      <c r="F672" s="21">
        <f>Table3[[#This Row],[actual_price]]-Table3[[#This Row],[discounted_price]]</f>
        <v>0</v>
      </c>
      <c r="G672" s="23">
        <v>0</v>
      </c>
      <c r="H672" s="7">
        <v>4</v>
      </c>
      <c r="I672" s="8">
        <v>3246</v>
      </c>
      <c r="J672" s="21">
        <f>Table3[[#This Row],[actual_price]]*Table3[[#This Row],[rating_count]]</f>
        <v>2677950</v>
      </c>
    </row>
    <row r="673" spans="1:10" hidden="1" x14ac:dyDescent="0.3">
      <c r="A673" s="7" t="s">
        <v>2907</v>
      </c>
      <c r="B673" s="7" t="s">
        <v>2909</v>
      </c>
      <c r="C673" s="7" t="str">
        <f>_xlfn.TEXTAFTER(Table3[[#This Row],[category]],"|",-1)</f>
        <v>MultimediaSpeakerSystems</v>
      </c>
      <c r="D673" s="7">
        <v>499</v>
      </c>
      <c r="E673" s="7">
        <v>799</v>
      </c>
      <c r="F673" s="21">
        <f>Table3[[#This Row],[actual_price]]-Table3[[#This Row],[discounted_price]]</f>
        <v>300</v>
      </c>
      <c r="G673" s="18">
        <v>0.38</v>
      </c>
      <c r="H673" s="7">
        <v>3.9</v>
      </c>
      <c r="I673" s="8">
        <v>6742</v>
      </c>
      <c r="J673" s="8">
        <f>Table3[[#This Row],[actual_price]]*Table3[[#This Row],[rating_count]]</f>
        <v>5386858</v>
      </c>
    </row>
    <row r="674" spans="1:10" x14ac:dyDescent="0.3">
      <c r="A674" s="7" t="s">
        <v>2491</v>
      </c>
      <c r="B674" s="7" t="s">
        <v>1380</v>
      </c>
      <c r="C674" s="7" t="str">
        <f>_xlfn.TEXTAFTER(Table3[[#This Row],[category]],"|",-1)</f>
        <v>In-Ear</v>
      </c>
      <c r="D674" s="21">
        <v>799</v>
      </c>
      <c r="E674" s="21">
        <v>1499</v>
      </c>
      <c r="F674" s="21">
        <f>Table3[[#This Row],[actual_price]]-Table3[[#This Row],[discounted_price]]</f>
        <v>700</v>
      </c>
      <c r="G674" s="23">
        <v>0.47</v>
      </c>
      <c r="H674" s="7">
        <v>4.0999999999999996</v>
      </c>
      <c r="I674" s="8">
        <v>53648</v>
      </c>
      <c r="J674" s="21">
        <f>Table3[[#This Row],[actual_price]]*Table3[[#This Row],[rating_count]]</f>
        <v>80418352</v>
      </c>
    </row>
    <row r="675" spans="1:10" x14ac:dyDescent="0.3">
      <c r="A675" s="7" t="s">
        <v>2413</v>
      </c>
      <c r="B675" s="7" t="s">
        <v>2099</v>
      </c>
      <c r="C675" s="7" t="str">
        <f>_xlfn.TEXTAFTER(Table3[[#This Row],[category]],"|",-1)</f>
        <v>Mice</v>
      </c>
      <c r="D675" s="21">
        <v>799</v>
      </c>
      <c r="E675" s="21">
        <v>1295</v>
      </c>
      <c r="F675" s="21">
        <f>Table3[[#This Row],[actual_price]]-Table3[[#This Row],[discounted_price]]</f>
        <v>496</v>
      </c>
      <c r="G675" s="23">
        <v>0.38</v>
      </c>
      <c r="H675" s="7">
        <v>4.4000000000000004</v>
      </c>
      <c r="I675" s="8">
        <v>34852</v>
      </c>
      <c r="J675" s="21">
        <f>Table3[[#This Row],[actual_price]]*Table3[[#This Row],[rating_count]]</f>
        <v>45133340</v>
      </c>
    </row>
    <row r="676" spans="1:10" x14ac:dyDescent="0.3">
      <c r="A676" s="7" t="s">
        <v>541</v>
      </c>
      <c r="B676" s="7" t="s">
        <v>70</v>
      </c>
      <c r="C676" s="7" t="str">
        <f>_xlfn.TEXTAFTER(Table3[[#This Row],[category]],"|",-1)</f>
        <v>HDMICables</v>
      </c>
      <c r="D676" s="21">
        <v>799</v>
      </c>
      <c r="E676" s="21">
        <v>1700</v>
      </c>
      <c r="F676" s="21">
        <f>Table3[[#This Row],[actual_price]]-Table3[[#This Row],[discounted_price]]</f>
        <v>901</v>
      </c>
      <c r="G676" s="23">
        <v>0.53</v>
      </c>
      <c r="H676" s="7">
        <v>4.0999999999999996</v>
      </c>
      <c r="I676" s="8">
        <v>28638</v>
      </c>
      <c r="J676" s="21">
        <f>Table3[[#This Row],[actual_price]]*Table3[[#This Row],[rating_count]]</f>
        <v>48684600</v>
      </c>
    </row>
    <row r="677" spans="1:10" x14ac:dyDescent="0.3">
      <c r="A677" s="7" t="s">
        <v>2225</v>
      </c>
      <c r="B677" s="7" t="s">
        <v>2227</v>
      </c>
      <c r="C677" s="7" t="str">
        <f>_xlfn.TEXTAFTER(Table3[[#This Row],[category]],"|",-1)</f>
        <v>Tabletop&amp;TravelTripods</v>
      </c>
      <c r="D677" s="21">
        <v>799</v>
      </c>
      <c r="E677" s="21">
        <v>3990</v>
      </c>
      <c r="F677" s="21">
        <f>Table3[[#This Row],[actual_price]]-Table3[[#This Row],[discounted_price]]</f>
        <v>3191</v>
      </c>
      <c r="G677" s="23">
        <v>0.8</v>
      </c>
      <c r="H677" s="7">
        <v>4.3</v>
      </c>
      <c r="I677" s="8">
        <v>27139</v>
      </c>
      <c r="J677" s="21">
        <f>Table3[[#This Row],[actual_price]]*Table3[[#This Row],[rating_count]]</f>
        <v>108284610</v>
      </c>
    </row>
    <row r="678" spans="1:10" x14ac:dyDescent="0.3">
      <c r="A678" s="7" t="s">
        <v>3922</v>
      </c>
      <c r="B678" s="7" t="s">
        <v>3924</v>
      </c>
      <c r="C678" s="7" t="str">
        <f>_xlfn.TEXTAFTER(Table3[[#This Row],[category]],"|",-1)</f>
        <v>DigitalScales</v>
      </c>
      <c r="D678" s="21">
        <v>799</v>
      </c>
      <c r="E678" s="21">
        <v>1500</v>
      </c>
      <c r="F678" s="21">
        <f>Table3[[#This Row],[actual_price]]-Table3[[#This Row],[discounted_price]]</f>
        <v>701</v>
      </c>
      <c r="G678" s="23">
        <v>0.47</v>
      </c>
      <c r="H678" s="7">
        <v>4.3</v>
      </c>
      <c r="I678" s="8">
        <v>9695</v>
      </c>
      <c r="J678" s="21">
        <f>Table3[[#This Row],[actual_price]]*Table3[[#This Row],[rating_count]]</f>
        <v>14542500</v>
      </c>
    </row>
    <row r="679" spans="1:10" x14ac:dyDescent="0.3">
      <c r="A679" s="7" t="s">
        <v>885</v>
      </c>
      <c r="B679" s="7" t="s">
        <v>14</v>
      </c>
      <c r="C679" s="7" t="str">
        <f>_xlfn.TEXTAFTER(Table3[[#This Row],[category]],"|",-1)</f>
        <v>USBCables</v>
      </c>
      <c r="D679" s="21">
        <v>799</v>
      </c>
      <c r="E679" s="21">
        <v>1999</v>
      </c>
      <c r="F679" s="21">
        <f>Table3[[#This Row],[actual_price]]-Table3[[#This Row],[discounted_price]]</f>
        <v>1200</v>
      </c>
      <c r="G679" s="23">
        <v>0.6</v>
      </c>
      <c r="H679" s="7">
        <v>4.2</v>
      </c>
      <c r="I679" s="8">
        <v>8583</v>
      </c>
      <c r="J679" s="21">
        <f>Table3[[#This Row],[actual_price]]*Table3[[#This Row],[rating_count]]</f>
        <v>17157417</v>
      </c>
    </row>
    <row r="680" spans="1:10" x14ac:dyDescent="0.3">
      <c r="A680" s="7" t="s">
        <v>245</v>
      </c>
      <c r="B680" s="7" t="s">
        <v>14</v>
      </c>
      <c r="C680" s="7" t="str">
        <f>_xlfn.TEXTAFTER(Table3[[#This Row],[category]],"|",-1)</f>
        <v>USBCables</v>
      </c>
      <c r="D680" s="21">
        <v>799</v>
      </c>
      <c r="E680" s="21">
        <v>2100</v>
      </c>
      <c r="F680" s="21">
        <f>Table3[[#This Row],[actual_price]]-Table3[[#This Row],[discounted_price]]</f>
        <v>1301</v>
      </c>
      <c r="G680" s="23">
        <v>0.62</v>
      </c>
      <c r="H680" s="7">
        <v>4.3</v>
      </c>
      <c r="I680" s="8">
        <v>8188</v>
      </c>
      <c r="J680" s="21">
        <f>Table3[[#This Row],[actual_price]]*Table3[[#This Row],[rating_count]]</f>
        <v>17194800</v>
      </c>
    </row>
    <row r="681" spans="1:10" x14ac:dyDescent="0.3">
      <c r="A681" s="7" t="s">
        <v>245</v>
      </c>
      <c r="B681" s="7" t="s">
        <v>14</v>
      </c>
      <c r="C681" s="7" t="str">
        <f>_xlfn.TEXTAFTER(Table3[[#This Row],[category]],"|",-1)</f>
        <v>USBCables</v>
      </c>
      <c r="D681" s="21">
        <v>799</v>
      </c>
      <c r="E681" s="21">
        <v>2100</v>
      </c>
      <c r="F681" s="21">
        <f>Table3[[#This Row],[actual_price]]-Table3[[#This Row],[discounted_price]]</f>
        <v>1301</v>
      </c>
      <c r="G681" s="23">
        <v>0.62</v>
      </c>
      <c r="H681" s="7">
        <v>4.3</v>
      </c>
      <c r="I681" s="8">
        <v>8188</v>
      </c>
      <c r="J681" s="21">
        <f>Table3[[#This Row],[actual_price]]*Table3[[#This Row],[rating_count]]</f>
        <v>17194800</v>
      </c>
    </row>
    <row r="682" spans="1:10" x14ac:dyDescent="0.3">
      <c r="A682" s="7" t="s">
        <v>245</v>
      </c>
      <c r="B682" s="7" t="s">
        <v>14</v>
      </c>
      <c r="C682" s="7" t="str">
        <f>_xlfn.TEXTAFTER(Table3[[#This Row],[category]],"|",-1)</f>
        <v>USBCables</v>
      </c>
      <c r="D682" s="21">
        <v>799</v>
      </c>
      <c r="E682" s="21">
        <v>2100</v>
      </c>
      <c r="F682" s="21">
        <f>Table3[[#This Row],[actual_price]]-Table3[[#This Row],[discounted_price]]</f>
        <v>1301</v>
      </c>
      <c r="G682" s="23">
        <v>0.62</v>
      </c>
      <c r="H682" s="7">
        <v>4.3</v>
      </c>
      <c r="I682" s="8">
        <v>8188</v>
      </c>
      <c r="J682" s="21">
        <f>Table3[[#This Row],[actual_price]]*Table3[[#This Row],[rating_count]]</f>
        <v>17194800</v>
      </c>
    </row>
    <row r="683" spans="1:10" x14ac:dyDescent="0.3">
      <c r="A683" s="7" t="s">
        <v>949</v>
      </c>
      <c r="B683" s="7" t="s">
        <v>14</v>
      </c>
      <c r="C683" s="7" t="str">
        <f>_xlfn.TEXTAFTER(Table3[[#This Row],[category]],"|",-1)</f>
        <v>USBCables</v>
      </c>
      <c r="D683" s="21">
        <v>799</v>
      </c>
      <c r="E683" s="21">
        <v>1749</v>
      </c>
      <c r="F683" s="21">
        <f>Table3[[#This Row],[actual_price]]-Table3[[#This Row],[discounted_price]]</f>
        <v>950</v>
      </c>
      <c r="G683" s="23">
        <v>0.54</v>
      </c>
      <c r="H683" s="7">
        <v>4.0999999999999996</v>
      </c>
      <c r="I683" s="8">
        <v>5626</v>
      </c>
      <c r="J683" s="21">
        <f>Table3[[#This Row],[actual_price]]*Table3[[#This Row],[rating_count]]</f>
        <v>9839874</v>
      </c>
    </row>
    <row r="684" spans="1:10" hidden="1" x14ac:dyDescent="0.3">
      <c r="A684" s="7" t="s">
        <v>1989</v>
      </c>
      <c r="B684" s="7" t="s">
        <v>1991</v>
      </c>
      <c r="C684" s="7" t="str">
        <f>_xlfn.TEXTAFTER(Table3[[#This Row],[category]],"|",-1)</f>
        <v>Adapters</v>
      </c>
      <c r="D684" s="7">
        <v>120</v>
      </c>
      <c r="E684" s="7">
        <v>999</v>
      </c>
      <c r="F684" s="21">
        <f>Table3[[#This Row],[actual_price]]-Table3[[#This Row],[discounted_price]]</f>
        <v>879</v>
      </c>
      <c r="G684" s="18">
        <v>0.88</v>
      </c>
      <c r="H684" s="7">
        <v>3.9</v>
      </c>
      <c r="I684" s="8">
        <v>6491</v>
      </c>
      <c r="J684" s="8">
        <f>Table3[[#This Row],[actual_price]]*Table3[[#This Row],[rating_count]]</f>
        <v>6484509</v>
      </c>
    </row>
    <row r="685" spans="1:10" hidden="1" x14ac:dyDescent="0.3">
      <c r="A685" s="7" t="s">
        <v>1989</v>
      </c>
      <c r="B685" s="7" t="s">
        <v>1991</v>
      </c>
      <c r="C685" s="7" t="str">
        <f>_xlfn.TEXTAFTER(Table3[[#This Row],[category]],"|",-1)</f>
        <v>Adapters</v>
      </c>
      <c r="D685" s="7">
        <v>120</v>
      </c>
      <c r="E685" s="7">
        <v>999</v>
      </c>
      <c r="F685" s="21">
        <f>Table3[[#This Row],[actual_price]]-Table3[[#This Row],[discounted_price]]</f>
        <v>879</v>
      </c>
      <c r="G685" s="18">
        <v>0.88</v>
      </c>
      <c r="H685" s="7">
        <v>3.9</v>
      </c>
      <c r="I685" s="8">
        <v>6491</v>
      </c>
      <c r="J685" s="8">
        <f>Table3[[#This Row],[actual_price]]*Table3[[#This Row],[rating_count]]</f>
        <v>6484509</v>
      </c>
    </row>
    <row r="686" spans="1:10" hidden="1" x14ac:dyDescent="0.3">
      <c r="A686" s="7" t="s">
        <v>2765</v>
      </c>
      <c r="B686" s="7" t="s">
        <v>2114</v>
      </c>
      <c r="C686" s="7" t="str">
        <f>_xlfn.TEXTAFTER(Table3[[#This Row],[category]],"|",-1)</f>
        <v>Lapdesks</v>
      </c>
      <c r="D686" s="7">
        <v>549</v>
      </c>
      <c r="E686" s="8">
        <v>1999</v>
      </c>
      <c r="F686" s="8">
        <f>Table3[[#This Row],[actual_price]]-Table3[[#This Row],[discounted_price]]</f>
        <v>1450</v>
      </c>
      <c r="G686" s="18">
        <v>0.73</v>
      </c>
      <c r="H686" s="7">
        <v>3.6</v>
      </c>
      <c r="I686" s="8">
        <v>6422</v>
      </c>
      <c r="J686" s="8">
        <f>Table3[[#This Row],[actual_price]]*Table3[[#This Row],[rating_count]]</f>
        <v>12837578</v>
      </c>
    </row>
    <row r="687" spans="1:10" x14ac:dyDescent="0.3">
      <c r="A687" s="7" t="s">
        <v>3935</v>
      </c>
      <c r="B687" s="7" t="s">
        <v>3649</v>
      </c>
      <c r="C687" s="7" t="str">
        <f>_xlfn.TEXTAFTER(Table3[[#This Row],[category]],"|",-1)</f>
        <v>DigitalKitchenScales</v>
      </c>
      <c r="D687" s="21">
        <v>799</v>
      </c>
      <c r="E687" s="21">
        <v>1999</v>
      </c>
      <c r="F687" s="21">
        <f>Table3[[#This Row],[actual_price]]-Table3[[#This Row],[discounted_price]]</f>
        <v>1200</v>
      </c>
      <c r="G687" s="23">
        <v>0.6</v>
      </c>
      <c r="H687" s="7">
        <v>4.0999999999999996</v>
      </c>
      <c r="I687" s="8">
        <v>2162</v>
      </c>
      <c r="J687" s="21">
        <f>Table3[[#This Row],[actual_price]]*Table3[[#This Row],[rating_count]]</f>
        <v>4321838</v>
      </c>
    </row>
    <row r="688" spans="1:10" x14ac:dyDescent="0.3">
      <c r="A688" s="7" t="s">
        <v>4397</v>
      </c>
      <c r="B688" s="7" t="s">
        <v>3644</v>
      </c>
      <c r="C688" s="7" t="str">
        <f>_xlfn.TEXTAFTER(Table3[[#This Row],[category]],"|",-1)</f>
        <v>LintShavers</v>
      </c>
      <c r="D688" s="21">
        <v>799</v>
      </c>
      <c r="E688" s="21">
        <v>1230</v>
      </c>
      <c r="F688" s="21">
        <f>Table3[[#This Row],[actual_price]]-Table3[[#This Row],[discounted_price]]</f>
        <v>431</v>
      </c>
      <c r="G688" s="23">
        <v>0.35</v>
      </c>
      <c r="H688" s="7">
        <v>4.0999999999999996</v>
      </c>
      <c r="I688" s="8">
        <v>2138</v>
      </c>
      <c r="J688" s="21">
        <f>Table3[[#This Row],[actual_price]]*Table3[[#This Row],[rating_count]]</f>
        <v>2629740</v>
      </c>
    </row>
    <row r="689" spans="1:10" x14ac:dyDescent="0.3">
      <c r="A689" s="7" t="s">
        <v>4925</v>
      </c>
      <c r="B689" s="7" t="s">
        <v>3692</v>
      </c>
      <c r="C689" s="7" t="str">
        <f>_xlfn.TEXTAFTER(Table3[[#This Row],[category]],"|",-1)</f>
        <v>HandBlenders</v>
      </c>
      <c r="D689" s="21">
        <v>799</v>
      </c>
      <c r="E689" s="21">
        <v>1699</v>
      </c>
      <c r="F689" s="21">
        <f>Table3[[#This Row],[actual_price]]-Table3[[#This Row],[discounted_price]]</f>
        <v>900</v>
      </c>
      <c r="G689" s="23">
        <v>0.53</v>
      </c>
      <c r="H689" s="7">
        <v>4</v>
      </c>
      <c r="I689" s="7">
        <v>97</v>
      </c>
      <c r="J689" s="21">
        <f>Table3[[#This Row],[actual_price]]*Table3[[#This Row],[rating_count]]</f>
        <v>164803</v>
      </c>
    </row>
    <row r="690" spans="1:10" x14ac:dyDescent="0.3">
      <c r="A690" s="7" t="s">
        <v>3881</v>
      </c>
      <c r="B690" s="7" t="s">
        <v>3634</v>
      </c>
      <c r="C690" s="7" t="str">
        <f>_xlfn.TEXTAFTER(Table3[[#This Row],[category]],"|",-1)</f>
        <v>ElectricHeaters</v>
      </c>
      <c r="D690" s="21">
        <v>799</v>
      </c>
      <c r="E690" s="21">
        <v>1989</v>
      </c>
      <c r="F690" s="21">
        <f>Table3[[#This Row],[actual_price]]-Table3[[#This Row],[discounted_price]]</f>
        <v>1190</v>
      </c>
      <c r="G690" s="23">
        <v>0.6</v>
      </c>
      <c r="H690" s="7">
        <v>4.3</v>
      </c>
      <c r="I690" s="7">
        <v>70</v>
      </c>
      <c r="J690" s="21">
        <f>Table3[[#This Row],[actual_price]]*Table3[[#This Row],[rating_count]]</f>
        <v>139230</v>
      </c>
    </row>
    <row r="691" spans="1:10" x14ac:dyDescent="0.3">
      <c r="A691" s="7" t="s">
        <v>4660</v>
      </c>
      <c r="B691" s="7" t="s">
        <v>3649</v>
      </c>
      <c r="C691" s="7" t="str">
        <f>_xlfn.TEXTAFTER(Table3[[#This Row],[category]],"|",-1)</f>
        <v>DigitalKitchenScales</v>
      </c>
      <c r="D691" s="21">
        <v>799</v>
      </c>
      <c r="E691" s="21">
        <v>2999</v>
      </c>
      <c r="F691" s="21">
        <f>Table3[[#This Row],[actual_price]]-Table3[[#This Row],[discounted_price]]</f>
        <v>2200</v>
      </c>
      <c r="G691" s="23">
        <v>0.73</v>
      </c>
      <c r="H691" s="7">
        <v>4.5</v>
      </c>
      <c r="I691" s="7">
        <v>63</v>
      </c>
      <c r="J691" s="21">
        <f>Table3[[#This Row],[actual_price]]*Table3[[#This Row],[rating_count]]</f>
        <v>188937</v>
      </c>
    </row>
    <row r="692" spans="1:10" x14ac:dyDescent="0.3">
      <c r="A692" s="7" t="s">
        <v>5352</v>
      </c>
      <c r="B692" s="7" t="s">
        <v>3639</v>
      </c>
      <c r="C692" s="7" t="str">
        <f>_xlfn.TEXTAFTER(Table3[[#This Row],[category]],"|",-1)</f>
        <v>FanHeaters</v>
      </c>
      <c r="D692" s="21">
        <v>799</v>
      </c>
      <c r="E692" s="21">
        <v>1199</v>
      </c>
      <c r="F692" s="21">
        <f>Table3[[#This Row],[actual_price]]-Table3[[#This Row],[discounted_price]]</f>
        <v>400</v>
      </c>
      <c r="G692" s="23">
        <v>0.33</v>
      </c>
      <c r="H692" s="7">
        <v>4.4000000000000004</v>
      </c>
      <c r="I692" s="7">
        <v>17</v>
      </c>
      <c r="J692" s="21">
        <f>Table3[[#This Row],[actual_price]]*Table3[[#This Row],[rating_count]]</f>
        <v>20383</v>
      </c>
    </row>
    <row r="693" spans="1:10" x14ac:dyDescent="0.3">
      <c r="A693" s="7" t="s">
        <v>2172</v>
      </c>
      <c r="B693" s="7" t="s">
        <v>2174</v>
      </c>
      <c r="C693" s="7" t="str">
        <f>_xlfn.TEXTAFTER(Table3[[#This Row],[category]],"|",-1)</f>
        <v>Condenser</v>
      </c>
      <c r="D693" s="21">
        <v>798</v>
      </c>
      <c r="E693" s="21">
        <v>1995</v>
      </c>
      <c r="F693" s="21">
        <f>Table3[[#This Row],[actual_price]]-Table3[[#This Row],[discounted_price]]</f>
        <v>1197</v>
      </c>
      <c r="G693" s="23">
        <v>0.6</v>
      </c>
      <c r="H693" s="7">
        <v>4</v>
      </c>
      <c r="I693" s="8">
        <v>68664</v>
      </c>
      <c r="J693" s="21">
        <f>Table3[[#This Row],[actual_price]]*Table3[[#This Row],[rating_count]]</f>
        <v>136984680</v>
      </c>
    </row>
    <row r="694" spans="1:10" x14ac:dyDescent="0.3">
      <c r="A694" s="7" t="s">
        <v>1056</v>
      </c>
      <c r="B694" s="7" t="s">
        <v>14</v>
      </c>
      <c r="C694" s="7" t="str">
        <f>_xlfn.TEXTAFTER(Table3[[#This Row],[category]],"|",-1)</f>
        <v>USBCables</v>
      </c>
      <c r="D694" s="21">
        <v>789</v>
      </c>
      <c r="E694" s="21">
        <v>1999</v>
      </c>
      <c r="F694" s="21">
        <f>Table3[[#This Row],[actual_price]]-Table3[[#This Row],[discounted_price]]</f>
        <v>1210</v>
      </c>
      <c r="G694" s="23">
        <v>0.61</v>
      </c>
      <c r="H694" s="7">
        <v>4.2</v>
      </c>
      <c r="I694" s="8">
        <v>34540</v>
      </c>
      <c r="J694" s="21">
        <f>Table3[[#This Row],[actual_price]]*Table3[[#This Row],[rating_count]]</f>
        <v>69045460</v>
      </c>
    </row>
    <row r="695" spans="1:10" x14ac:dyDescent="0.3">
      <c r="A695" s="7" t="s">
        <v>4210</v>
      </c>
      <c r="B695" s="7" t="s">
        <v>3639</v>
      </c>
      <c r="C695" s="7" t="str">
        <f>_xlfn.TEXTAFTER(Table3[[#This Row],[category]],"|",-1)</f>
        <v>FanHeaters</v>
      </c>
      <c r="D695" s="21">
        <v>784</v>
      </c>
      <c r="E695" s="21">
        <v>1599</v>
      </c>
      <c r="F695" s="21">
        <f>Table3[[#This Row],[actual_price]]-Table3[[#This Row],[discounted_price]]</f>
        <v>815</v>
      </c>
      <c r="G695" s="23">
        <v>0.51</v>
      </c>
      <c r="H695" s="7">
        <v>4.5</v>
      </c>
      <c r="I695" s="7">
        <v>11</v>
      </c>
      <c r="J695" s="21">
        <f>Table3[[#This Row],[actual_price]]*Table3[[#This Row],[rating_count]]</f>
        <v>17589</v>
      </c>
    </row>
    <row r="696" spans="1:10" x14ac:dyDescent="0.3">
      <c r="A696" s="7" t="s">
        <v>3869</v>
      </c>
      <c r="B696" s="7" t="s">
        <v>3697</v>
      </c>
      <c r="C696" s="7" t="str">
        <f>_xlfn.TEXTAFTER(Table3[[#This Row],[category]],"|",-1)</f>
        <v>DryIrons</v>
      </c>
      <c r="D696" s="21">
        <v>775</v>
      </c>
      <c r="E696" s="21">
        <v>875</v>
      </c>
      <c r="F696" s="21">
        <f>Table3[[#This Row],[actual_price]]-Table3[[#This Row],[discounted_price]]</f>
        <v>100</v>
      </c>
      <c r="G696" s="23">
        <v>0.11</v>
      </c>
      <c r="H696" s="7">
        <v>4.2</v>
      </c>
      <c r="I696" s="8">
        <v>46647</v>
      </c>
      <c r="J696" s="21">
        <f>Table3[[#This Row],[actual_price]]*Table3[[#This Row],[rating_count]]</f>
        <v>40816125</v>
      </c>
    </row>
    <row r="697" spans="1:10" x14ac:dyDescent="0.3">
      <c r="A697" s="7" t="s">
        <v>3490</v>
      </c>
      <c r="B697" s="7" t="s">
        <v>2956</v>
      </c>
      <c r="C697" s="7" t="str">
        <f>_xlfn.TEXTAFTER(Table3[[#This Row],[category]],"|",-1)</f>
        <v>LaptopChargers&amp;PowerSupplies</v>
      </c>
      <c r="D697" s="21">
        <v>770</v>
      </c>
      <c r="E697" s="21">
        <v>1547</v>
      </c>
      <c r="F697" s="21">
        <f>Table3[[#This Row],[actual_price]]-Table3[[#This Row],[discounted_price]]</f>
        <v>777</v>
      </c>
      <c r="G697" s="23">
        <v>0.5</v>
      </c>
      <c r="H697" s="7">
        <v>4.3</v>
      </c>
      <c r="I697" s="8">
        <v>2585</v>
      </c>
      <c r="J697" s="21">
        <f>Table3[[#This Row],[actual_price]]*Table3[[#This Row],[rating_count]]</f>
        <v>3998995</v>
      </c>
    </row>
    <row r="698" spans="1:10" x14ac:dyDescent="0.3">
      <c r="A698" s="7" t="s">
        <v>4929</v>
      </c>
      <c r="B698" s="7" t="s">
        <v>3692</v>
      </c>
      <c r="C698" s="7" t="str">
        <f>_xlfn.TEXTAFTER(Table3[[#This Row],[category]],"|",-1)</f>
        <v>HandBlenders</v>
      </c>
      <c r="D698" s="21">
        <v>765</v>
      </c>
      <c r="E698" s="21">
        <v>970</v>
      </c>
      <c r="F698" s="21">
        <f>Table3[[#This Row],[actual_price]]-Table3[[#This Row],[discounted_price]]</f>
        <v>205</v>
      </c>
      <c r="G698" s="23">
        <v>0.21</v>
      </c>
      <c r="H698" s="7">
        <v>4.2</v>
      </c>
      <c r="I698" s="8">
        <v>6055</v>
      </c>
      <c r="J698" s="21">
        <f>Table3[[#This Row],[actual_price]]*Table3[[#This Row],[rating_count]]</f>
        <v>5873350</v>
      </c>
    </row>
    <row r="699" spans="1:10" x14ac:dyDescent="0.3">
      <c r="A699" s="7" t="s">
        <v>5160</v>
      </c>
      <c r="B699" s="7" t="s">
        <v>3649</v>
      </c>
      <c r="C699" s="7" t="str">
        <f>_xlfn.TEXTAFTER(Table3[[#This Row],[category]],"|",-1)</f>
        <v>DigitalKitchenScales</v>
      </c>
      <c r="D699" s="21">
        <v>759</v>
      </c>
      <c r="E699" s="21">
        <v>1999</v>
      </c>
      <c r="F699" s="21">
        <f>Table3[[#This Row],[actual_price]]-Table3[[#This Row],[discounted_price]]</f>
        <v>1240</v>
      </c>
      <c r="G699" s="23">
        <v>0.62</v>
      </c>
      <c r="H699" s="7">
        <v>4.3</v>
      </c>
      <c r="I699" s="7">
        <v>532</v>
      </c>
      <c r="J699" s="21">
        <f>Table3[[#This Row],[actual_price]]*Table3[[#This Row],[rating_count]]</f>
        <v>1063468</v>
      </c>
    </row>
    <row r="700" spans="1:10" x14ac:dyDescent="0.3">
      <c r="A700" s="7" t="s">
        <v>3992</v>
      </c>
      <c r="B700" s="7" t="s">
        <v>3692</v>
      </c>
      <c r="C700" s="7" t="str">
        <f>_xlfn.TEXTAFTER(Table3[[#This Row],[category]],"|",-1)</f>
        <v>HandBlenders</v>
      </c>
      <c r="D700" s="21">
        <v>753</v>
      </c>
      <c r="E700" s="21">
        <v>899</v>
      </c>
      <c r="F700" s="21">
        <f>Table3[[#This Row],[actual_price]]-Table3[[#This Row],[discounted_price]]</f>
        <v>146</v>
      </c>
      <c r="G700" s="23">
        <v>0.16</v>
      </c>
      <c r="H700" s="7">
        <v>4.2</v>
      </c>
      <c r="I700" s="8">
        <v>18462</v>
      </c>
      <c r="J700" s="21">
        <f>Table3[[#This Row],[actual_price]]*Table3[[#This Row],[rating_count]]</f>
        <v>16597338</v>
      </c>
    </row>
    <row r="701" spans="1:10" x14ac:dyDescent="0.3">
      <c r="A701" s="7" t="s">
        <v>611</v>
      </c>
      <c r="B701" s="7" t="s">
        <v>54</v>
      </c>
      <c r="C701" s="7" t="str">
        <f>_xlfn.TEXTAFTER(Table3[[#This Row],[category]],"|",-1)</f>
        <v>WirelessUSBAdapters</v>
      </c>
      <c r="D701" s="21">
        <v>749</v>
      </c>
      <c r="E701" s="21">
        <v>1339</v>
      </c>
      <c r="F701" s="21">
        <f>Table3[[#This Row],[actual_price]]-Table3[[#This Row],[discounted_price]]</f>
        <v>590</v>
      </c>
      <c r="G701" s="23">
        <v>0.44</v>
      </c>
      <c r="H701" s="7">
        <v>4.2</v>
      </c>
      <c r="I701" s="8">
        <v>179692</v>
      </c>
      <c r="J701" s="21">
        <f>Table3[[#This Row],[actual_price]]*Table3[[#This Row],[rating_count]]</f>
        <v>240607588</v>
      </c>
    </row>
    <row r="702" spans="1:10" x14ac:dyDescent="0.3">
      <c r="A702" s="7" t="s">
        <v>3893</v>
      </c>
      <c r="B702" s="7" t="s">
        <v>3725</v>
      </c>
      <c r="C702" s="7" t="str">
        <f>_xlfn.TEXTAFTER(Table3[[#This Row],[category]],"|",-1)</f>
        <v>Kettle&amp;ToasterSets</v>
      </c>
      <c r="D702" s="21">
        <v>749</v>
      </c>
      <c r="E702" s="21">
        <v>1111</v>
      </c>
      <c r="F702" s="21">
        <f>Table3[[#This Row],[actual_price]]-Table3[[#This Row],[discounted_price]]</f>
        <v>362</v>
      </c>
      <c r="G702" s="23">
        <v>0.33</v>
      </c>
      <c r="H702" s="7">
        <v>4.2</v>
      </c>
      <c r="I702" s="8">
        <v>35693</v>
      </c>
      <c r="J702" s="21">
        <f>Table3[[#This Row],[actual_price]]*Table3[[#This Row],[rating_count]]</f>
        <v>39654923</v>
      </c>
    </row>
    <row r="703" spans="1:10" x14ac:dyDescent="0.3">
      <c r="A703" s="7" t="s">
        <v>3364</v>
      </c>
      <c r="B703" s="7" t="s">
        <v>3327</v>
      </c>
      <c r="C703" s="7" t="str">
        <f>_xlfn.TEXTAFTER(Table3[[#This Row],[category]],"|",-1)</f>
        <v>Headsets</v>
      </c>
      <c r="D703" s="21">
        <v>749</v>
      </c>
      <c r="E703" s="21">
        <v>1799</v>
      </c>
      <c r="F703" s="21">
        <f>Table3[[#This Row],[actual_price]]-Table3[[#This Row],[discounted_price]]</f>
        <v>1050</v>
      </c>
      <c r="G703" s="23">
        <v>0.57999999999999996</v>
      </c>
      <c r="H703" s="7">
        <v>4</v>
      </c>
      <c r="I703" s="8">
        <v>13199</v>
      </c>
      <c r="J703" s="21">
        <f>Table3[[#This Row],[actual_price]]*Table3[[#This Row],[rating_count]]</f>
        <v>23745001</v>
      </c>
    </row>
    <row r="704" spans="1:10" x14ac:dyDescent="0.3">
      <c r="A704" s="7" t="s">
        <v>3827</v>
      </c>
      <c r="B704" s="7" t="s">
        <v>3634</v>
      </c>
      <c r="C704" s="7" t="str">
        <f>_xlfn.TEXTAFTER(Table3[[#This Row],[category]],"|",-1)</f>
        <v>ElectricHeaters</v>
      </c>
      <c r="D704" s="21">
        <v>749</v>
      </c>
      <c r="E704" s="21">
        <v>1129</v>
      </c>
      <c r="F704" s="21">
        <f>Table3[[#This Row],[actual_price]]-Table3[[#This Row],[discounted_price]]</f>
        <v>380</v>
      </c>
      <c r="G704" s="23">
        <v>0.34</v>
      </c>
      <c r="H704" s="7">
        <v>4</v>
      </c>
      <c r="I704" s="8">
        <v>2446</v>
      </c>
      <c r="J704" s="21">
        <f>Table3[[#This Row],[actual_price]]*Table3[[#This Row],[rating_count]]</f>
        <v>2761534</v>
      </c>
    </row>
    <row r="705" spans="1:10" hidden="1" x14ac:dyDescent="0.3">
      <c r="A705" s="7" t="s">
        <v>2500</v>
      </c>
      <c r="B705" s="7" t="s">
        <v>2502</v>
      </c>
      <c r="C705" s="7" t="str">
        <f>_xlfn.TEXTAFTER(Table3[[#This Row],[category]],"|",-1)</f>
        <v>Lamps</v>
      </c>
      <c r="D705" s="7">
        <v>59</v>
      </c>
      <c r="E705" s="7">
        <v>59</v>
      </c>
      <c r="F705" s="21">
        <f>Table3[[#This Row],[actual_price]]-Table3[[#This Row],[discounted_price]]</f>
        <v>0</v>
      </c>
      <c r="G705" s="18">
        <v>0</v>
      </c>
      <c r="H705" s="7">
        <v>3.8</v>
      </c>
      <c r="I705" s="8">
        <v>5958</v>
      </c>
      <c r="J705" s="8">
        <f>Table3[[#This Row],[actual_price]]*Table3[[#This Row],[rating_count]]</f>
        <v>351522</v>
      </c>
    </row>
    <row r="706" spans="1:10" x14ac:dyDescent="0.3">
      <c r="A706" s="7" t="s">
        <v>3844</v>
      </c>
      <c r="B706" s="7" t="s">
        <v>3725</v>
      </c>
      <c r="C706" s="7" t="str">
        <f>_xlfn.TEXTAFTER(Table3[[#This Row],[category]],"|",-1)</f>
        <v>Kettle&amp;ToasterSets</v>
      </c>
      <c r="D706" s="21">
        <v>749</v>
      </c>
      <c r="E706" s="21">
        <v>1299</v>
      </c>
      <c r="F706" s="21">
        <f>Table3[[#This Row],[actual_price]]-Table3[[#This Row],[discounted_price]]</f>
        <v>550</v>
      </c>
      <c r="G706" s="23">
        <v>0.42</v>
      </c>
      <c r="H706" s="7">
        <v>4</v>
      </c>
      <c r="I706" s="7">
        <v>119</v>
      </c>
      <c r="J706" s="21">
        <f>Table3[[#This Row],[actual_price]]*Table3[[#This Row],[rating_count]]</f>
        <v>154581</v>
      </c>
    </row>
    <row r="707" spans="1:10" hidden="1" x14ac:dyDescent="0.3">
      <c r="A707" s="7" t="s">
        <v>4775</v>
      </c>
      <c r="B707" s="7" t="s">
        <v>3946</v>
      </c>
      <c r="C707" s="7" t="str">
        <f>_xlfn.TEXTAFTER(Table3[[#This Row],[category]],"|",-1)</f>
        <v>CeilingFans</v>
      </c>
      <c r="D707" s="8">
        <v>1099</v>
      </c>
      <c r="E707" s="8">
        <v>1990</v>
      </c>
      <c r="F707" s="8">
        <f>Table3[[#This Row],[actual_price]]-Table3[[#This Row],[discounted_price]]</f>
        <v>891</v>
      </c>
      <c r="G707" s="18">
        <v>0.45</v>
      </c>
      <c r="H707" s="7">
        <v>3.9</v>
      </c>
      <c r="I707" s="8">
        <v>5911</v>
      </c>
      <c r="J707" s="8">
        <f>Table3[[#This Row],[actual_price]]*Table3[[#This Row],[rating_count]]</f>
        <v>11762890</v>
      </c>
    </row>
    <row r="708" spans="1:10" x14ac:dyDescent="0.3">
      <c r="A708" s="7" t="s">
        <v>2456</v>
      </c>
      <c r="B708" s="7" t="s">
        <v>1931</v>
      </c>
      <c r="C708" s="7" t="str">
        <f>_xlfn.TEXTAFTER(Table3[[#This Row],[category]],"|",-1)</f>
        <v>On-Ear</v>
      </c>
      <c r="D708" s="21">
        <v>745</v>
      </c>
      <c r="E708" s="21">
        <v>795</v>
      </c>
      <c r="F708" s="21">
        <f>Table3[[#This Row],[actual_price]]-Table3[[#This Row],[discounted_price]]</f>
        <v>50</v>
      </c>
      <c r="G708" s="23">
        <v>0.06</v>
      </c>
      <c r="H708" s="7">
        <v>4</v>
      </c>
      <c r="I708" s="8">
        <v>13797</v>
      </c>
      <c r="J708" s="21">
        <f>Table3[[#This Row],[actual_price]]*Table3[[#This Row],[rating_count]]</f>
        <v>10968615</v>
      </c>
    </row>
    <row r="709" spans="1:10" x14ac:dyDescent="0.3">
      <c r="A709" s="7" t="s">
        <v>2697</v>
      </c>
      <c r="B709" s="7" t="s">
        <v>2094</v>
      </c>
      <c r="C709" s="7" t="str">
        <f>_xlfn.TEXTAFTER(Table3[[#This Row],[category]],"|",-1)</f>
        <v>PenDrives</v>
      </c>
      <c r="D709" s="21">
        <v>729</v>
      </c>
      <c r="E709" s="21">
        <v>1650</v>
      </c>
      <c r="F709" s="21">
        <f>Table3[[#This Row],[actual_price]]-Table3[[#This Row],[discounted_price]]</f>
        <v>921</v>
      </c>
      <c r="G709" s="23">
        <v>0.56000000000000005</v>
      </c>
      <c r="H709" s="7">
        <v>4.3</v>
      </c>
      <c r="I709" s="8">
        <v>82356</v>
      </c>
      <c r="J709" s="21">
        <f>Table3[[#This Row],[actual_price]]*Table3[[#This Row],[rating_count]]</f>
        <v>135887400</v>
      </c>
    </row>
    <row r="710" spans="1:10" x14ac:dyDescent="0.3">
      <c r="A710" s="7" t="s">
        <v>3785</v>
      </c>
      <c r="B710" s="7" t="s">
        <v>3759</v>
      </c>
      <c r="C710" s="7" t="str">
        <f>_xlfn.TEXTAFTER(Table3[[#This Row],[category]],"|",-1)</f>
        <v>ImmersionRods</v>
      </c>
      <c r="D710" s="21">
        <v>719</v>
      </c>
      <c r="E710" s="21">
        <v>1295</v>
      </c>
      <c r="F710" s="21">
        <f>Table3[[#This Row],[actual_price]]-Table3[[#This Row],[discounted_price]]</f>
        <v>576</v>
      </c>
      <c r="G710" s="23">
        <v>0.44</v>
      </c>
      <c r="H710" s="7">
        <v>4.2</v>
      </c>
      <c r="I710" s="8">
        <v>17218</v>
      </c>
      <c r="J710" s="21">
        <f>Table3[[#This Row],[actual_price]]*Table3[[#This Row],[rating_count]]</f>
        <v>22297310</v>
      </c>
    </row>
    <row r="711" spans="1:10" x14ac:dyDescent="0.3">
      <c r="A711" s="7" t="s">
        <v>437</v>
      </c>
      <c r="B711" s="7" t="s">
        <v>14</v>
      </c>
      <c r="C711" s="7" t="str">
        <f>_xlfn.TEXTAFTER(Table3[[#This Row],[category]],"|",-1)</f>
        <v>USBCables</v>
      </c>
      <c r="D711" s="21">
        <v>719</v>
      </c>
      <c r="E711" s="21">
        <v>1499</v>
      </c>
      <c r="F711" s="21">
        <f>Table3[[#This Row],[actual_price]]-Table3[[#This Row],[discounted_price]]</f>
        <v>780</v>
      </c>
      <c r="G711" s="23">
        <v>0.52</v>
      </c>
      <c r="H711" s="7">
        <v>4.0999999999999996</v>
      </c>
      <c r="I711" s="8">
        <v>1045</v>
      </c>
      <c r="J711" s="21">
        <f>Table3[[#This Row],[actual_price]]*Table3[[#This Row],[rating_count]]</f>
        <v>1566455</v>
      </c>
    </row>
    <row r="712" spans="1:10" x14ac:dyDescent="0.3">
      <c r="A712" s="7" t="s">
        <v>1103</v>
      </c>
      <c r="B712" s="7" t="s">
        <v>14</v>
      </c>
      <c r="C712" s="7" t="str">
        <f>_xlfn.TEXTAFTER(Table3[[#This Row],[category]],"|",-1)</f>
        <v>USBCables</v>
      </c>
      <c r="D712" s="21">
        <v>719</v>
      </c>
      <c r="E712" s="21">
        <v>1499</v>
      </c>
      <c r="F712" s="21">
        <f>Table3[[#This Row],[actual_price]]-Table3[[#This Row],[discounted_price]]</f>
        <v>780</v>
      </c>
      <c r="G712" s="23">
        <v>0.52</v>
      </c>
      <c r="H712" s="7">
        <v>4.0999999999999996</v>
      </c>
      <c r="I712" s="8">
        <v>1045</v>
      </c>
      <c r="J712" s="21">
        <f>Table3[[#This Row],[actual_price]]*Table3[[#This Row],[rating_count]]</f>
        <v>1566455</v>
      </c>
    </row>
    <row r="713" spans="1:10" x14ac:dyDescent="0.3">
      <c r="A713" s="7" t="s">
        <v>2263</v>
      </c>
      <c r="B713" s="7" t="s">
        <v>2265</v>
      </c>
      <c r="C713" s="7" t="str">
        <f>_xlfn.TEXTAFTER(Table3[[#This Row],[category]],"|",-1)</f>
        <v>InkjetInkCartridges</v>
      </c>
      <c r="D713" s="21">
        <v>717</v>
      </c>
      <c r="E713" s="21">
        <v>761</v>
      </c>
      <c r="F713" s="21">
        <f>Table3[[#This Row],[actual_price]]-Table3[[#This Row],[discounted_price]]</f>
        <v>44</v>
      </c>
      <c r="G713" s="23">
        <v>0.06</v>
      </c>
      <c r="H713" s="7">
        <v>4</v>
      </c>
      <c r="I713" s="8">
        <v>7199</v>
      </c>
      <c r="J713" s="21">
        <f>Table3[[#This Row],[actual_price]]*Table3[[#This Row],[rating_count]]</f>
        <v>5478439</v>
      </c>
    </row>
    <row r="714" spans="1:10" x14ac:dyDescent="0.3">
      <c r="A714" s="7" t="s">
        <v>4816</v>
      </c>
      <c r="B714" s="7" t="s">
        <v>3697</v>
      </c>
      <c r="C714" s="7" t="str">
        <f>_xlfn.TEXTAFTER(Table3[[#This Row],[category]],"|",-1)</f>
        <v>DryIrons</v>
      </c>
      <c r="D714" s="21">
        <v>717</v>
      </c>
      <c r="E714" s="21">
        <v>1390</v>
      </c>
      <c r="F714" s="21">
        <f>Table3[[#This Row],[actual_price]]-Table3[[#This Row],[discounted_price]]</f>
        <v>673</v>
      </c>
      <c r="G714" s="23">
        <v>0.48</v>
      </c>
      <c r="H714" s="7">
        <v>4</v>
      </c>
      <c r="I714" s="8">
        <v>4867</v>
      </c>
      <c r="J714" s="21">
        <f>Table3[[#This Row],[actual_price]]*Table3[[#This Row],[rating_count]]</f>
        <v>6765130</v>
      </c>
    </row>
    <row r="715" spans="1:10" x14ac:dyDescent="0.3">
      <c r="A715" s="7" t="s">
        <v>794</v>
      </c>
      <c r="B715" s="7" t="s">
        <v>14</v>
      </c>
      <c r="C715" s="7" t="str">
        <f>_xlfn.TEXTAFTER(Table3[[#This Row],[category]],"|",-1)</f>
        <v>USBCables</v>
      </c>
      <c r="D715" s="21">
        <v>709</v>
      </c>
      <c r="E715" s="21">
        <v>1999</v>
      </c>
      <c r="F715" s="21">
        <f>Table3[[#This Row],[actual_price]]-Table3[[#This Row],[discounted_price]]</f>
        <v>1290</v>
      </c>
      <c r="G715" s="23">
        <v>0.65</v>
      </c>
      <c r="H715" s="7">
        <v>4.0999999999999996</v>
      </c>
      <c r="I715" s="8">
        <v>178817</v>
      </c>
      <c r="J715" s="21">
        <f>Table3[[#This Row],[actual_price]]*Table3[[#This Row],[rating_count]]</f>
        <v>357455183</v>
      </c>
    </row>
    <row r="716" spans="1:10" x14ac:dyDescent="0.3">
      <c r="A716" s="7" t="s">
        <v>2680</v>
      </c>
      <c r="B716" s="7" t="s">
        <v>1380</v>
      </c>
      <c r="C716" s="7" t="str">
        <f>_xlfn.TEXTAFTER(Table3[[#This Row],[category]],"|",-1)</f>
        <v>In-Ear</v>
      </c>
      <c r="D716" s="21">
        <v>699</v>
      </c>
      <c r="E716" s="21">
        <v>999</v>
      </c>
      <c r="F716" s="21">
        <f>Table3[[#This Row],[actual_price]]-Table3[[#This Row],[discounted_price]]</f>
        <v>300</v>
      </c>
      <c r="G716" s="23">
        <v>0.3</v>
      </c>
      <c r="H716" s="7">
        <v>4.0999999999999996</v>
      </c>
      <c r="I716" s="8">
        <v>273189</v>
      </c>
      <c r="J716" s="21">
        <f>Table3[[#This Row],[actual_price]]*Table3[[#This Row],[rating_count]]</f>
        <v>272915811</v>
      </c>
    </row>
    <row r="717" spans="1:10" x14ac:dyDescent="0.3">
      <c r="A717" s="7" t="s">
        <v>2576</v>
      </c>
      <c r="B717" s="7" t="s">
        <v>2099</v>
      </c>
      <c r="C717" s="7" t="str">
        <f>_xlfn.TEXTAFTER(Table3[[#This Row],[category]],"|",-1)</f>
        <v>Mice</v>
      </c>
      <c r="D717" s="21">
        <v>699</v>
      </c>
      <c r="E717" s="21">
        <v>995</v>
      </c>
      <c r="F717" s="21">
        <f>Table3[[#This Row],[actual_price]]-Table3[[#This Row],[discounted_price]]</f>
        <v>296</v>
      </c>
      <c r="G717" s="23">
        <v>0.3</v>
      </c>
      <c r="H717" s="7">
        <v>4.5</v>
      </c>
      <c r="I717" s="8">
        <v>54405</v>
      </c>
      <c r="J717" s="21">
        <f>Table3[[#This Row],[actual_price]]*Table3[[#This Row],[rating_count]]</f>
        <v>54132975</v>
      </c>
    </row>
    <row r="718" spans="1:10" x14ac:dyDescent="0.3">
      <c r="A718" s="7" t="s">
        <v>2003</v>
      </c>
      <c r="B718" s="7" t="s">
        <v>1421</v>
      </c>
      <c r="C718" s="7" t="str">
        <f>_xlfn.TEXTAFTER(Table3[[#This Row],[category]],"|",-1)</f>
        <v>WallChargers</v>
      </c>
      <c r="D718" s="21">
        <v>699</v>
      </c>
      <c r="E718" s="21">
        <v>1199</v>
      </c>
      <c r="F718" s="21">
        <f>Table3[[#This Row],[actual_price]]-Table3[[#This Row],[discounted_price]]</f>
        <v>500</v>
      </c>
      <c r="G718" s="23">
        <v>0.42</v>
      </c>
      <c r="H718" s="7">
        <v>4</v>
      </c>
      <c r="I718" s="8">
        <v>14404</v>
      </c>
      <c r="J718" s="21">
        <f>Table3[[#This Row],[actual_price]]*Table3[[#This Row],[rating_count]]</f>
        <v>17270396</v>
      </c>
    </row>
    <row r="719" spans="1:10" hidden="1" x14ac:dyDescent="0.3">
      <c r="A719" s="7" t="s">
        <v>3098</v>
      </c>
      <c r="B719" s="7" t="s">
        <v>2271</v>
      </c>
      <c r="C719" s="7" t="str">
        <f>_xlfn.TEXTAFTER(Table3[[#This Row],[category]],"|",-1)</f>
        <v>DustCovers</v>
      </c>
      <c r="D719" s="7">
        <v>115</v>
      </c>
      <c r="E719" s="7">
        <v>999</v>
      </c>
      <c r="F719" s="21">
        <f>Table3[[#This Row],[actual_price]]-Table3[[#This Row],[discounted_price]]</f>
        <v>884</v>
      </c>
      <c r="G719" s="18">
        <v>0.88</v>
      </c>
      <c r="H719" s="7">
        <v>3.3</v>
      </c>
      <c r="I719" s="8">
        <v>5692</v>
      </c>
      <c r="J719" s="8">
        <f>Table3[[#This Row],[actual_price]]*Table3[[#This Row],[rating_count]]</f>
        <v>5686308</v>
      </c>
    </row>
    <row r="720" spans="1:10" x14ac:dyDescent="0.3">
      <c r="A720" s="7" t="s">
        <v>2003</v>
      </c>
      <c r="B720" s="7" t="s">
        <v>1421</v>
      </c>
      <c r="C720" s="7" t="str">
        <f>_xlfn.TEXTAFTER(Table3[[#This Row],[category]],"|",-1)</f>
        <v>WallChargers</v>
      </c>
      <c r="D720" s="21">
        <v>699</v>
      </c>
      <c r="E720" s="21">
        <v>1199</v>
      </c>
      <c r="F720" s="21">
        <f>Table3[[#This Row],[actual_price]]-Table3[[#This Row],[discounted_price]]</f>
        <v>500</v>
      </c>
      <c r="G720" s="23">
        <v>0.42</v>
      </c>
      <c r="H720" s="7">
        <v>4</v>
      </c>
      <c r="I720" s="8">
        <v>14403</v>
      </c>
      <c r="J720" s="21">
        <f>Table3[[#This Row],[actual_price]]*Table3[[#This Row],[rating_count]]</f>
        <v>17269197</v>
      </c>
    </row>
    <row r="721" spans="1:10" x14ac:dyDescent="0.3">
      <c r="A721" s="7" t="s">
        <v>3762</v>
      </c>
      <c r="B721" s="7" t="s">
        <v>3629</v>
      </c>
      <c r="C721" s="7" t="str">
        <f>_xlfn.TEXTAFTER(Table3[[#This Row],[category]],"|",-1)</f>
        <v>ElectricKettles</v>
      </c>
      <c r="D721" s="21">
        <v>699</v>
      </c>
      <c r="E721" s="21">
        <v>1595</v>
      </c>
      <c r="F721" s="21">
        <f>Table3[[#This Row],[actual_price]]-Table3[[#This Row],[discounted_price]]</f>
        <v>896</v>
      </c>
      <c r="G721" s="23">
        <v>0.56000000000000005</v>
      </c>
      <c r="H721" s="7">
        <v>4.0999999999999996</v>
      </c>
      <c r="I721" s="8">
        <v>8090</v>
      </c>
      <c r="J721" s="21">
        <f>Table3[[#This Row],[actual_price]]*Table3[[#This Row],[rating_count]]</f>
        <v>12903550</v>
      </c>
    </row>
    <row r="722" spans="1:10" x14ac:dyDescent="0.3">
      <c r="A722" s="7" t="s">
        <v>3387</v>
      </c>
      <c r="B722" s="7" t="s">
        <v>3389</v>
      </c>
      <c r="C722" s="7" t="str">
        <f>_xlfn.TEXTAFTER(Table3[[#This Row],[category]],"|",-1)</f>
        <v>BackgroundSupports</v>
      </c>
      <c r="D722" s="21">
        <v>699</v>
      </c>
      <c r="E722" s="21">
        <v>1299</v>
      </c>
      <c r="F722" s="21">
        <f>Table3[[#This Row],[actual_price]]-Table3[[#This Row],[discounted_price]]</f>
        <v>600</v>
      </c>
      <c r="G722" s="23">
        <v>0.46</v>
      </c>
      <c r="H722" s="7">
        <v>4.3</v>
      </c>
      <c r="I722" s="8">
        <v>6183</v>
      </c>
      <c r="J722" s="21">
        <f>Table3[[#This Row],[actual_price]]*Table3[[#This Row],[rating_count]]</f>
        <v>8031717</v>
      </c>
    </row>
    <row r="723" spans="1:10" x14ac:dyDescent="0.3">
      <c r="A723" s="7" t="s">
        <v>3312</v>
      </c>
      <c r="B723" s="7" t="s">
        <v>2573</v>
      </c>
      <c r="C723" s="7" t="str">
        <f>_xlfn.TEXTAFTER(Table3[[#This Row],[category]],"|",-1)</f>
        <v>Gamepads</v>
      </c>
      <c r="D723" s="21">
        <v>699</v>
      </c>
      <c r="E723" s="21">
        <v>1490</v>
      </c>
      <c r="F723" s="21">
        <f>Table3[[#This Row],[actual_price]]-Table3[[#This Row],[discounted_price]]</f>
        <v>791</v>
      </c>
      <c r="G723" s="23">
        <v>0.53</v>
      </c>
      <c r="H723" s="7">
        <v>4</v>
      </c>
      <c r="I723" s="8">
        <v>5736</v>
      </c>
      <c r="J723" s="21">
        <f>Table3[[#This Row],[actual_price]]*Table3[[#This Row],[rating_count]]</f>
        <v>8546640</v>
      </c>
    </row>
    <row r="724" spans="1:10" x14ac:dyDescent="0.3">
      <c r="A724" s="7" t="s">
        <v>5294</v>
      </c>
      <c r="B724" s="7" t="s">
        <v>5296</v>
      </c>
      <c r="C724" s="7" t="str">
        <f>_xlfn.TEXTAFTER(Table3[[#This Row],[category]],"|",-1)</f>
        <v>FanParts&amp;Accessories</v>
      </c>
      <c r="D724" s="21">
        <v>699</v>
      </c>
      <c r="E724" s="21">
        <v>1690</v>
      </c>
      <c r="F724" s="21">
        <f>Table3[[#This Row],[actual_price]]-Table3[[#This Row],[discounted_price]]</f>
        <v>991</v>
      </c>
      <c r="G724" s="23">
        <v>0.59</v>
      </c>
      <c r="H724" s="7">
        <v>4.0999999999999996</v>
      </c>
      <c r="I724" s="8">
        <v>3524</v>
      </c>
      <c r="J724" s="21">
        <f>Table3[[#This Row],[actual_price]]*Table3[[#This Row],[rating_count]]</f>
        <v>5955560</v>
      </c>
    </row>
    <row r="725" spans="1:10" x14ac:dyDescent="0.3">
      <c r="A725" s="7" t="s">
        <v>4694</v>
      </c>
      <c r="B725" s="7" t="s">
        <v>3837</v>
      </c>
      <c r="C725" s="7" t="str">
        <f>_xlfn.TEXTAFTER(Table3[[#This Row],[category]],"|",-1)</f>
        <v>EggBoilers</v>
      </c>
      <c r="D725" s="21">
        <v>699</v>
      </c>
      <c r="E725" s="21">
        <v>1599</v>
      </c>
      <c r="F725" s="21">
        <f>Table3[[#This Row],[actual_price]]-Table3[[#This Row],[discounted_price]]</f>
        <v>900</v>
      </c>
      <c r="G725" s="23">
        <v>0.56000000000000005</v>
      </c>
      <c r="H725" s="7">
        <v>4.7</v>
      </c>
      <c r="I725" s="8">
        <v>2300</v>
      </c>
      <c r="J725" s="21">
        <f>Table3[[#This Row],[actual_price]]*Table3[[#This Row],[rating_count]]</f>
        <v>3677700</v>
      </c>
    </row>
    <row r="726" spans="1:10" x14ac:dyDescent="0.3">
      <c r="A726" s="7" t="s">
        <v>4480</v>
      </c>
      <c r="B726" s="7" t="s">
        <v>3692</v>
      </c>
      <c r="C726" s="7" t="str">
        <f>_xlfn.TEXTAFTER(Table3[[#This Row],[category]],"|",-1)</f>
        <v>HandBlenders</v>
      </c>
      <c r="D726" s="21">
        <v>699</v>
      </c>
      <c r="E726" s="21">
        <v>1599</v>
      </c>
      <c r="F726" s="21">
        <f>Table3[[#This Row],[actual_price]]-Table3[[#This Row],[discounted_price]]</f>
        <v>900</v>
      </c>
      <c r="G726" s="23">
        <v>0.56000000000000005</v>
      </c>
      <c r="H726" s="7">
        <v>4.7</v>
      </c>
      <c r="I726" s="8">
        <v>1729</v>
      </c>
      <c r="J726" s="21">
        <f>Table3[[#This Row],[actual_price]]*Table3[[#This Row],[rating_count]]</f>
        <v>2764671</v>
      </c>
    </row>
    <row r="727" spans="1:10" x14ac:dyDescent="0.3">
      <c r="A727" s="7" t="s">
        <v>4947</v>
      </c>
      <c r="B727" s="7" t="s">
        <v>3697</v>
      </c>
      <c r="C727" s="7" t="str">
        <f>_xlfn.TEXTAFTER(Table3[[#This Row],[category]],"|",-1)</f>
        <v>DryIrons</v>
      </c>
      <c r="D727" s="21">
        <v>699</v>
      </c>
      <c r="E727" s="21">
        <v>850</v>
      </c>
      <c r="F727" s="21">
        <f>Table3[[#This Row],[actual_price]]-Table3[[#This Row],[discounted_price]]</f>
        <v>151</v>
      </c>
      <c r="G727" s="23">
        <v>0.18</v>
      </c>
      <c r="H727" s="7">
        <v>4.0999999999999996</v>
      </c>
      <c r="I727" s="8">
        <v>1106</v>
      </c>
      <c r="J727" s="21">
        <f>Table3[[#This Row],[actual_price]]*Table3[[#This Row],[rating_count]]</f>
        <v>940100</v>
      </c>
    </row>
    <row r="728" spans="1:10" x14ac:dyDescent="0.3">
      <c r="A728" s="7" t="s">
        <v>1240</v>
      </c>
      <c r="B728" s="7" t="s">
        <v>70</v>
      </c>
      <c r="C728" s="7" t="str">
        <f>_xlfn.TEXTAFTER(Table3[[#This Row],[category]],"|",-1)</f>
        <v>HDMICables</v>
      </c>
      <c r="D728" s="21">
        <v>699</v>
      </c>
      <c r="E728" s="21">
        <v>1899</v>
      </c>
      <c r="F728" s="21">
        <f>Table3[[#This Row],[actual_price]]-Table3[[#This Row],[discounted_price]]</f>
        <v>1200</v>
      </c>
      <c r="G728" s="23">
        <v>0.63</v>
      </c>
      <c r="H728" s="7">
        <v>4.4000000000000004</v>
      </c>
      <c r="I728" s="7">
        <v>390</v>
      </c>
      <c r="J728" s="21">
        <f>Table3[[#This Row],[actual_price]]*Table3[[#This Row],[rating_count]]</f>
        <v>740610</v>
      </c>
    </row>
    <row r="729" spans="1:10" x14ac:dyDescent="0.3">
      <c r="A729" s="7" t="s">
        <v>4276</v>
      </c>
      <c r="B729" s="7" t="s">
        <v>4278</v>
      </c>
      <c r="C729" s="7" t="str">
        <f>_xlfn.TEXTAFTER(Table3[[#This Row],[category]],"|",-1)</f>
        <v>WaterFilters&amp;Purifiers</v>
      </c>
      <c r="D729" s="21">
        <v>698</v>
      </c>
      <c r="E729" s="21">
        <v>699</v>
      </c>
      <c r="F729" s="21">
        <f>Table3[[#This Row],[actual_price]]-Table3[[#This Row],[discounted_price]]</f>
        <v>1</v>
      </c>
      <c r="G729" s="23">
        <v>0</v>
      </c>
      <c r="H729" s="7">
        <v>4.2</v>
      </c>
      <c r="I729" s="8">
        <v>3160</v>
      </c>
      <c r="J729" s="21">
        <f>Table3[[#This Row],[actual_price]]*Table3[[#This Row],[rating_count]]</f>
        <v>2208840</v>
      </c>
    </row>
    <row r="730" spans="1:10" x14ac:dyDescent="0.3">
      <c r="A730" s="7" t="s">
        <v>577</v>
      </c>
      <c r="B730" s="7" t="s">
        <v>14</v>
      </c>
      <c r="C730" s="7" t="str">
        <f>_xlfn.TEXTAFTER(Table3[[#This Row],[category]],"|",-1)</f>
        <v>USBCables</v>
      </c>
      <c r="D730" s="21">
        <v>689</v>
      </c>
      <c r="E730" s="21">
        <v>1500</v>
      </c>
      <c r="F730" s="21">
        <f>Table3[[#This Row],[actual_price]]-Table3[[#This Row],[discounted_price]]</f>
        <v>811</v>
      </c>
      <c r="G730" s="23">
        <v>0.54</v>
      </c>
      <c r="H730" s="7">
        <v>4.2</v>
      </c>
      <c r="I730" s="8">
        <v>42301</v>
      </c>
      <c r="J730" s="21">
        <f>Table3[[#This Row],[actual_price]]*Table3[[#This Row],[rating_count]]</f>
        <v>63451500</v>
      </c>
    </row>
    <row r="731" spans="1:10" x14ac:dyDescent="0.3">
      <c r="A731" s="7" t="s">
        <v>1890</v>
      </c>
      <c r="B731" s="7" t="s">
        <v>1892</v>
      </c>
      <c r="C731" s="7" t="str">
        <f>_xlfn.TEXTAFTER(Table3[[#This Row],[category]],"|",-1)</f>
        <v>HandlebarMounts</v>
      </c>
      <c r="D731" s="21">
        <v>689</v>
      </c>
      <c r="E731" s="21">
        <v>1999</v>
      </c>
      <c r="F731" s="21">
        <f>Table3[[#This Row],[actual_price]]-Table3[[#This Row],[discounted_price]]</f>
        <v>1310</v>
      </c>
      <c r="G731" s="23">
        <v>0.66</v>
      </c>
      <c r="H731" s="7">
        <v>4.3</v>
      </c>
      <c r="I731" s="8">
        <v>1193</v>
      </c>
      <c r="J731" s="21">
        <f>Table3[[#This Row],[actual_price]]*Table3[[#This Row],[rating_count]]</f>
        <v>2384807</v>
      </c>
    </row>
    <row r="732" spans="1:10" x14ac:dyDescent="0.3">
      <c r="A732" s="7" t="s">
        <v>5032</v>
      </c>
      <c r="B732" s="7" t="s">
        <v>5034</v>
      </c>
      <c r="C732" s="7" t="str">
        <f>_xlfn.TEXTAFTER(Table3[[#This Row],[category]],"|",-1)</f>
        <v>SmallApplianceParts&amp;Accessories</v>
      </c>
      <c r="D732" s="21">
        <v>688</v>
      </c>
      <c r="E732" s="21">
        <v>747</v>
      </c>
      <c r="F732" s="21">
        <f>Table3[[#This Row],[actual_price]]-Table3[[#This Row],[discounted_price]]</f>
        <v>59</v>
      </c>
      <c r="G732" s="23">
        <v>0.08</v>
      </c>
      <c r="H732" s="7">
        <v>4.5</v>
      </c>
      <c r="I732" s="8">
        <v>2280</v>
      </c>
      <c r="J732" s="21">
        <f>Table3[[#This Row],[actual_price]]*Table3[[#This Row],[rating_count]]</f>
        <v>1703160</v>
      </c>
    </row>
    <row r="733" spans="1:10" x14ac:dyDescent="0.3">
      <c r="A733" s="7" t="s">
        <v>2333</v>
      </c>
      <c r="B733" s="7" t="s">
        <v>2099</v>
      </c>
      <c r="C733" s="7" t="str">
        <f>_xlfn.TEXTAFTER(Table3[[#This Row],[category]],"|",-1)</f>
        <v>Mice</v>
      </c>
      <c r="D733" s="21">
        <v>681</v>
      </c>
      <c r="E733" s="21">
        <v>1199</v>
      </c>
      <c r="F733" s="21">
        <f>Table3[[#This Row],[actual_price]]-Table3[[#This Row],[discounted_price]]</f>
        <v>518</v>
      </c>
      <c r="G733" s="23">
        <v>0.43</v>
      </c>
      <c r="H733" s="7">
        <v>4.2</v>
      </c>
      <c r="I733" s="8">
        <v>8258</v>
      </c>
      <c r="J733" s="21">
        <f>Table3[[#This Row],[actual_price]]*Table3[[#This Row],[rating_count]]</f>
        <v>9901342</v>
      </c>
    </row>
    <row r="734" spans="1:10" x14ac:dyDescent="0.3">
      <c r="A734" s="7" t="s">
        <v>3789</v>
      </c>
      <c r="B734" s="7" t="s">
        <v>3644</v>
      </c>
      <c r="C734" s="7" t="str">
        <f>_xlfn.TEXTAFTER(Table3[[#This Row],[category]],"|",-1)</f>
        <v>LintShavers</v>
      </c>
      <c r="D734" s="21">
        <v>678</v>
      </c>
      <c r="E734" s="21">
        <v>1499</v>
      </c>
      <c r="F734" s="21">
        <f>Table3[[#This Row],[actual_price]]-Table3[[#This Row],[discounted_price]]</f>
        <v>821</v>
      </c>
      <c r="G734" s="23">
        <v>0.55000000000000004</v>
      </c>
      <c r="H734" s="7">
        <v>4.2</v>
      </c>
      <c r="I734" s="7">
        <v>900</v>
      </c>
      <c r="J734" s="21">
        <f>Table3[[#This Row],[actual_price]]*Table3[[#This Row],[rating_count]]</f>
        <v>1349100</v>
      </c>
    </row>
    <row r="735" spans="1:10" x14ac:dyDescent="0.3">
      <c r="A735" s="7" t="s">
        <v>4334</v>
      </c>
      <c r="B735" s="7" t="s">
        <v>3629</v>
      </c>
      <c r="C735" s="7" t="str">
        <f>_xlfn.TEXTAFTER(Table3[[#This Row],[category]],"|",-1)</f>
        <v>ElectricKettles</v>
      </c>
      <c r="D735" s="21">
        <v>664</v>
      </c>
      <c r="E735" s="21">
        <v>1490</v>
      </c>
      <c r="F735" s="21">
        <f>Table3[[#This Row],[actual_price]]-Table3[[#This Row],[discounted_price]]</f>
        <v>826</v>
      </c>
      <c r="G735" s="23">
        <v>0.55000000000000004</v>
      </c>
      <c r="H735" s="7">
        <v>4</v>
      </c>
      <c r="I735" s="8">
        <v>2198</v>
      </c>
      <c r="J735" s="21">
        <f>Table3[[#This Row],[actual_price]]*Table3[[#This Row],[rating_count]]</f>
        <v>3275020</v>
      </c>
    </row>
    <row r="736" spans="1:10" x14ac:dyDescent="0.3">
      <c r="A736" s="7" t="s">
        <v>4639</v>
      </c>
      <c r="B736" s="7" t="s">
        <v>3725</v>
      </c>
      <c r="C736" s="7" t="str">
        <f>_xlfn.TEXTAFTER(Table3[[#This Row],[category]],"|",-1)</f>
        <v>Kettle&amp;ToasterSets</v>
      </c>
      <c r="D736" s="21">
        <v>664</v>
      </c>
      <c r="E736" s="21">
        <v>1490</v>
      </c>
      <c r="F736" s="21">
        <f>Table3[[#This Row],[actual_price]]-Table3[[#This Row],[discounted_price]]</f>
        <v>826</v>
      </c>
      <c r="G736" s="23">
        <v>0.55000000000000004</v>
      </c>
      <c r="H736" s="7">
        <v>4.0999999999999996</v>
      </c>
      <c r="I736" s="7">
        <v>925</v>
      </c>
      <c r="J736" s="21">
        <f>Table3[[#This Row],[actual_price]]*Table3[[#This Row],[rating_count]]</f>
        <v>1378250</v>
      </c>
    </row>
    <row r="737" spans="1:10" x14ac:dyDescent="0.3">
      <c r="A737" s="7" t="s">
        <v>3431</v>
      </c>
      <c r="B737" s="7" t="s">
        <v>2209</v>
      </c>
      <c r="C737" s="7" t="str">
        <f>_xlfn.TEXTAFTER(Table3[[#This Row],[category]],"|",-1)</f>
        <v>ExternalHardDisks</v>
      </c>
      <c r="D737" s="21">
        <v>657</v>
      </c>
      <c r="E737" s="21">
        <v>999</v>
      </c>
      <c r="F737" s="21">
        <f>Table3[[#This Row],[actual_price]]-Table3[[#This Row],[discounted_price]]</f>
        <v>342</v>
      </c>
      <c r="G737" s="23">
        <v>0.34</v>
      </c>
      <c r="H737" s="7">
        <v>4.3</v>
      </c>
      <c r="I737" s="8">
        <v>13944</v>
      </c>
      <c r="J737" s="21">
        <f>Table3[[#This Row],[actual_price]]*Table3[[#This Row],[rating_count]]</f>
        <v>13930056</v>
      </c>
    </row>
    <row r="738" spans="1:10" x14ac:dyDescent="0.3">
      <c r="A738" s="7" t="s">
        <v>2384</v>
      </c>
      <c r="B738" s="7" t="s">
        <v>2114</v>
      </c>
      <c r="C738" s="7" t="str">
        <f>_xlfn.TEXTAFTER(Table3[[#This Row],[category]],"|",-1)</f>
        <v>Lapdesks</v>
      </c>
      <c r="D738" s="21">
        <v>656</v>
      </c>
      <c r="E738" s="21">
        <v>1499</v>
      </c>
      <c r="F738" s="21">
        <f>Table3[[#This Row],[actual_price]]-Table3[[#This Row],[discounted_price]]</f>
        <v>843</v>
      </c>
      <c r="G738" s="23">
        <v>0.56000000000000005</v>
      </c>
      <c r="H738" s="7">
        <v>4.3</v>
      </c>
      <c r="I738" s="8">
        <v>25903</v>
      </c>
      <c r="J738" s="21">
        <f>Table3[[#This Row],[actual_price]]*Table3[[#This Row],[rating_count]]</f>
        <v>38828597</v>
      </c>
    </row>
    <row r="739" spans="1:10" x14ac:dyDescent="0.3">
      <c r="A739" s="7" t="s">
        <v>3978</v>
      </c>
      <c r="B739" s="7" t="s">
        <v>3759</v>
      </c>
      <c r="C739" s="7" t="str">
        <f>_xlfn.TEXTAFTER(Table3[[#This Row],[category]],"|",-1)</f>
        <v>ImmersionRods</v>
      </c>
      <c r="D739" s="21">
        <v>653</v>
      </c>
      <c r="E739" s="21">
        <v>1020</v>
      </c>
      <c r="F739" s="21">
        <f>Table3[[#This Row],[actual_price]]-Table3[[#This Row],[discounted_price]]</f>
        <v>367</v>
      </c>
      <c r="G739" s="23">
        <v>0.36</v>
      </c>
      <c r="H739" s="7">
        <v>4.0999999999999996</v>
      </c>
      <c r="I739" s="8">
        <v>3366</v>
      </c>
      <c r="J739" s="21">
        <f>Table3[[#This Row],[actual_price]]*Table3[[#This Row],[rating_count]]</f>
        <v>3433320</v>
      </c>
    </row>
    <row r="740" spans="1:10" x14ac:dyDescent="0.3">
      <c r="A740" s="7" t="s">
        <v>264</v>
      </c>
      <c r="B740" s="7" t="s">
        <v>54</v>
      </c>
      <c r="C740" s="7" t="str">
        <f>_xlfn.TEXTAFTER(Table3[[#This Row],[category]],"|",-1)</f>
        <v>WirelessUSBAdapters</v>
      </c>
      <c r="D740" s="21">
        <v>649</v>
      </c>
      <c r="E740" s="21">
        <v>1399</v>
      </c>
      <c r="F740" s="21">
        <f>Table3[[#This Row],[actual_price]]-Table3[[#This Row],[discounted_price]]</f>
        <v>750</v>
      </c>
      <c r="G740" s="23">
        <v>0.54</v>
      </c>
      <c r="H740" s="7">
        <v>4.2</v>
      </c>
      <c r="I740" s="8">
        <v>179691</v>
      </c>
      <c r="J740" s="21">
        <f>Table3[[#This Row],[actual_price]]*Table3[[#This Row],[rating_count]]</f>
        <v>251387709</v>
      </c>
    </row>
    <row r="741" spans="1:10" x14ac:dyDescent="0.3">
      <c r="A741" s="7" t="s">
        <v>1934</v>
      </c>
      <c r="B741" s="7" t="s">
        <v>1362</v>
      </c>
      <c r="C741" s="7" t="str">
        <f>_xlfn.TEXTAFTER(Table3[[#This Row],[category]],"|",-1)</f>
        <v>MicroSD</v>
      </c>
      <c r="D741" s="21">
        <v>649</v>
      </c>
      <c r="E741" s="21">
        <v>2400</v>
      </c>
      <c r="F741" s="21">
        <f>Table3[[#This Row],[actual_price]]-Table3[[#This Row],[discounted_price]]</f>
        <v>1751</v>
      </c>
      <c r="G741" s="23">
        <v>0.73</v>
      </c>
      <c r="H741" s="7">
        <v>4.4000000000000004</v>
      </c>
      <c r="I741" s="8">
        <v>67260</v>
      </c>
      <c r="J741" s="21">
        <f>Table3[[#This Row],[actual_price]]*Table3[[#This Row],[rating_count]]</f>
        <v>161424000</v>
      </c>
    </row>
    <row r="742" spans="1:10" x14ac:dyDescent="0.3">
      <c r="A742" s="7" t="s">
        <v>399</v>
      </c>
      <c r="B742" s="7" t="s">
        <v>14</v>
      </c>
      <c r="C742" s="7" t="str">
        <f>_xlfn.TEXTAFTER(Table3[[#This Row],[category]],"|",-1)</f>
        <v>USBCables</v>
      </c>
      <c r="D742" s="21">
        <v>649</v>
      </c>
      <c r="E742" s="21">
        <v>1999</v>
      </c>
      <c r="F742" s="21">
        <f>Table3[[#This Row],[actual_price]]-Table3[[#This Row],[discounted_price]]</f>
        <v>1350</v>
      </c>
      <c r="G742" s="23">
        <v>0.68</v>
      </c>
      <c r="H742" s="7">
        <v>4.2</v>
      </c>
      <c r="I742" s="8">
        <v>24269</v>
      </c>
      <c r="J742" s="21">
        <f>Table3[[#This Row],[actual_price]]*Table3[[#This Row],[rating_count]]</f>
        <v>48513731</v>
      </c>
    </row>
    <row r="743" spans="1:10" x14ac:dyDescent="0.3">
      <c r="A743" s="7" t="s">
        <v>916</v>
      </c>
      <c r="B743" s="7" t="s">
        <v>14</v>
      </c>
      <c r="C743" s="7" t="str">
        <f>_xlfn.TEXTAFTER(Table3[[#This Row],[category]],"|",-1)</f>
        <v>USBCables</v>
      </c>
      <c r="D743" s="21">
        <v>649</v>
      </c>
      <c r="E743" s="21">
        <v>1999</v>
      </c>
      <c r="F743" s="21">
        <f>Table3[[#This Row],[actual_price]]-Table3[[#This Row],[discounted_price]]</f>
        <v>1350</v>
      </c>
      <c r="G743" s="23">
        <v>0.68</v>
      </c>
      <c r="H743" s="7">
        <v>4.2</v>
      </c>
      <c r="I743" s="8">
        <v>24269</v>
      </c>
      <c r="J743" s="21">
        <f>Table3[[#This Row],[actual_price]]*Table3[[#This Row],[rating_count]]</f>
        <v>48513731</v>
      </c>
    </row>
    <row r="744" spans="1:10" x14ac:dyDescent="0.3">
      <c r="A744" s="7" t="s">
        <v>4825</v>
      </c>
      <c r="B744" s="7" t="s">
        <v>4092</v>
      </c>
      <c r="C744" s="7" t="str">
        <f>_xlfn.TEXTAFTER(Table3[[#This Row],[category]],"|",-1)</f>
        <v>WaterCartridges</v>
      </c>
      <c r="D744" s="21">
        <v>649</v>
      </c>
      <c r="E744" s="21">
        <v>670</v>
      </c>
      <c r="F744" s="21">
        <f>Table3[[#This Row],[actual_price]]-Table3[[#This Row],[discounted_price]]</f>
        <v>21</v>
      </c>
      <c r="G744" s="23">
        <v>0.03</v>
      </c>
      <c r="H744" s="7">
        <v>4.0999999999999996</v>
      </c>
      <c r="I744" s="8">
        <v>7786</v>
      </c>
      <c r="J744" s="21">
        <f>Table3[[#This Row],[actual_price]]*Table3[[#This Row],[rating_count]]</f>
        <v>5216620</v>
      </c>
    </row>
    <row r="745" spans="1:10" x14ac:dyDescent="0.3">
      <c r="A745" s="7" t="s">
        <v>1162</v>
      </c>
      <c r="B745" s="7" t="s">
        <v>14</v>
      </c>
      <c r="C745" s="7" t="str">
        <f>_xlfn.TEXTAFTER(Table3[[#This Row],[category]],"|",-1)</f>
        <v>USBCables</v>
      </c>
      <c r="D745" s="21">
        <v>649</v>
      </c>
      <c r="E745" s="21">
        <v>1600</v>
      </c>
      <c r="F745" s="21">
        <f>Table3[[#This Row],[actual_price]]-Table3[[#This Row],[discounted_price]]</f>
        <v>951</v>
      </c>
      <c r="G745" s="23">
        <v>0.59</v>
      </c>
      <c r="H745" s="7">
        <v>4.3</v>
      </c>
      <c r="I745" s="8">
        <v>5451</v>
      </c>
      <c r="J745" s="21">
        <f>Table3[[#This Row],[actual_price]]*Table3[[#This Row],[rating_count]]</f>
        <v>8721600</v>
      </c>
    </row>
    <row r="746" spans="1:10" x14ac:dyDescent="0.3">
      <c r="A746" s="7" t="s">
        <v>3343</v>
      </c>
      <c r="B746" s="7" t="s">
        <v>3005</v>
      </c>
      <c r="C746" s="7" t="str">
        <f>_xlfn.TEXTAFTER(Table3[[#This Row],[category]],"|",-1)</f>
        <v>PCSpeakers</v>
      </c>
      <c r="D746" s="21">
        <v>649</v>
      </c>
      <c r="E746" s="21">
        <v>1300</v>
      </c>
      <c r="F746" s="21">
        <f>Table3[[#This Row],[actual_price]]-Table3[[#This Row],[discounted_price]]</f>
        <v>651</v>
      </c>
      <c r="G746" s="23">
        <v>0.5</v>
      </c>
      <c r="H746" s="7">
        <v>4.0999999999999996</v>
      </c>
      <c r="I746" s="8">
        <v>5195</v>
      </c>
      <c r="J746" s="21">
        <f>Table3[[#This Row],[actual_price]]*Table3[[#This Row],[rating_count]]</f>
        <v>6753500</v>
      </c>
    </row>
    <row r="747" spans="1:10" x14ac:dyDescent="0.3">
      <c r="A747" s="7" t="s">
        <v>1606</v>
      </c>
      <c r="B747" s="7" t="s">
        <v>1421</v>
      </c>
      <c r="C747" s="7" t="str">
        <f>_xlfn.TEXTAFTER(Table3[[#This Row],[category]],"|",-1)</f>
        <v>WallChargers</v>
      </c>
      <c r="D747" s="21">
        <v>649</v>
      </c>
      <c r="E747" s="21">
        <v>999</v>
      </c>
      <c r="F747" s="21">
        <f>Table3[[#This Row],[actual_price]]-Table3[[#This Row],[discounted_price]]</f>
        <v>350</v>
      </c>
      <c r="G747" s="23">
        <v>0.35</v>
      </c>
      <c r="H747" s="7">
        <v>4.2</v>
      </c>
      <c r="I747" s="8">
        <v>1315</v>
      </c>
      <c r="J747" s="21">
        <f>Table3[[#This Row],[actual_price]]*Table3[[#This Row],[rating_count]]</f>
        <v>1313685</v>
      </c>
    </row>
    <row r="748" spans="1:10" x14ac:dyDescent="0.3">
      <c r="A748" s="7" t="s">
        <v>5003</v>
      </c>
      <c r="B748" s="7" t="s">
        <v>3697</v>
      </c>
      <c r="C748" s="7" t="str">
        <f>_xlfn.TEXTAFTER(Table3[[#This Row],[category]],"|",-1)</f>
        <v>DryIrons</v>
      </c>
      <c r="D748" s="21">
        <v>645</v>
      </c>
      <c r="E748" s="21">
        <v>1100</v>
      </c>
      <c r="F748" s="21">
        <f>Table3[[#This Row],[actual_price]]-Table3[[#This Row],[discounted_price]]</f>
        <v>455</v>
      </c>
      <c r="G748" s="23">
        <v>0.41</v>
      </c>
      <c r="H748" s="7">
        <v>4</v>
      </c>
      <c r="I748" s="8">
        <v>3271</v>
      </c>
      <c r="J748" s="21">
        <f>Table3[[#This Row],[actual_price]]*Table3[[#This Row],[rating_count]]</f>
        <v>3598100</v>
      </c>
    </row>
    <row r="749" spans="1:10" hidden="1" x14ac:dyDescent="0.3">
      <c r="A749" s="7" t="s">
        <v>4351</v>
      </c>
      <c r="B749" s="7" t="s">
        <v>3782</v>
      </c>
      <c r="C749" s="7" t="str">
        <f>_xlfn.TEXTAFTER(Table3[[#This Row],[category]],"|",-1)</f>
        <v>SteamIrons</v>
      </c>
      <c r="D749" s="7">
        <v>999</v>
      </c>
      <c r="E749" s="8">
        <v>1560</v>
      </c>
      <c r="F749" s="8">
        <f>Table3[[#This Row],[actual_price]]-Table3[[#This Row],[discounted_price]]</f>
        <v>561</v>
      </c>
      <c r="G749" s="18">
        <v>0.36</v>
      </c>
      <c r="H749" s="7">
        <v>3.6</v>
      </c>
      <c r="I749" s="8">
        <v>4881</v>
      </c>
      <c r="J749" s="8">
        <f>Table3[[#This Row],[actual_price]]*Table3[[#This Row],[rating_count]]</f>
        <v>7614360</v>
      </c>
    </row>
    <row r="750" spans="1:10" x14ac:dyDescent="0.3">
      <c r="A750" s="7" t="s">
        <v>4955</v>
      </c>
      <c r="B750" s="7" t="s">
        <v>3759</v>
      </c>
      <c r="C750" s="7" t="str">
        <f>_xlfn.TEXTAFTER(Table3[[#This Row],[category]],"|",-1)</f>
        <v>ImmersionRods</v>
      </c>
      <c r="D750" s="21">
        <v>640</v>
      </c>
      <c r="E750" s="21">
        <v>1020</v>
      </c>
      <c r="F750" s="21">
        <f>Table3[[#This Row],[actual_price]]-Table3[[#This Row],[discounted_price]]</f>
        <v>380</v>
      </c>
      <c r="G750" s="23">
        <v>0.37</v>
      </c>
      <c r="H750" s="7">
        <v>4.0999999999999996</v>
      </c>
      <c r="I750" s="8">
        <v>5059</v>
      </c>
      <c r="J750" s="21">
        <f>Table3[[#This Row],[actual_price]]*Table3[[#This Row],[rating_count]]</f>
        <v>5160180</v>
      </c>
    </row>
    <row r="751" spans="1:10" x14ac:dyDescent="0.3">
      <c r="A751" s="7" t="s">
        <v>667</v>
      </c>
      <c r="B751" s="7" t="s">
        <v>70</v>
      </c>
      <c r="C751" s="7" t="str">
        <f>_xlfn.TEXTAFTER(Table3[[#This Row],[category]],"|",-1)</f>
        <v>HDMICables</v>
      </c>
      <c r="D751" s="21">
        <v>637</v>
      </c>
      <c r="E751" s="21">
        <v>1499</v>
      </c>
      <c r="F751" s="21">
        <f>Table3[[#This Row],[actual_price]]-Table3[[#This Row],[discounted_price]]</f>
        <v>862</v>
      </c>
      <c r="G751" s="23">
        <v>0.57999999999999996</v>
      </c>
      <c r="H751" s="7">
        <v>4.0999999999999996</v>
      </c>
      <c r="I751" s="7">
        <v>24</v>
      </c>
      <c r="J751" s="21">
        <f>Table3[[#This Row],[actual_price]]*Table3[[#This Row],[rating_count]]</f>
        <v>35976</v>
      </c>
    </row>
    <row r="752" spans="1:10" x14ac:dyDescent="0.3">
      <c r="A752" s="7" t="s">
        <v>4811</v>
      </c>
      <c r="B752" s="7" t="s">
        <v>4813</v>
      </c>
      <c r="C752" s="7" t="str">
        <f>_xlfn.TEXTAFTER(Table3[[#This Row],[category]],"|",-1)</f>
        <v>StandMixerAccessories</v>
      </c>
      <c r="D752" s="21">
        <v>635</v>
      </c>
      <c r="E752" s="21">
        <v>635</v>
      </c>
      <c r="F752" s="21">
        <f>Table3[[#This Row],[actual_price]]-Table3[[#This Row],[discounted_price]]</f>
        <v>0</v>
      </c>
      <c r="G752" s="23">
        <v>0</v>
      </c>
      <c r="H752" s="7">
        <v>4.3</v>
      </c>
      <c r="I752" s="8">
        <v>4570</v>
      </c>
      <c r="J752" s="21">
        <f>Table3[[#This Row],[actual_price]]*Table3[[#This Row],[rating_count]]</f>
        <v>2901950</v>
      </c>
    </row>
    <row r="753" spans="1:10" x14ac:dyDescent="0.3">
      <c r="A753" s="7" t="s">
        <v>2925</v>
      </c>
      <c r="B753" s="7" t="s">
        <v>2099</v>
      </c>
      <c r="C753" s="7" t="str">
        <f>_xlfn.TEXTAFTER(Table3[[#This Row],[category]],"|",-1)</f>
        <v>Mice</v>
      </c>
      <c r="D753" s="21">
        <v>629</v>
      </c>
      <c r="E753" s="21">
        <v>1390</v>
      </c>
      <c r="F753" s="21">
        <f>Table3[[#This Row],[actual_price]]-Table3[[#This Row],[discounted_price]]</f>
        <v>761</v>
      </c>
      <c r="G753" s="23">
        <v>0.55000000000000004</v>
      </c>
      <c r="H753" s="7">
        <v>4.4000000000000004</v>
      </c>
      <c r="I753" s="8">
        <v>6301</v>
      </c>
      <c r="J753" s="21">
        <f>Table3[[#This Row],[actual_price]]*Table3[[#This Row],[rating_count]]</f>
        <v>8758390</v>
      </c>
    </row>
    <row r="754" spans="1:10" x14ac:dyDescent="0.3">
      <c r="A754" s="7" t="s">
        <v>3695</v>
      </c>
      <c r="B754" s="7" t="s">
        <v>3697</v>
      </c>
      <c r="C754" s="7" t="str">
        <f>_xlfn.TEXTAFTER(Table3[[#This Row],[category]],"|",-1)</f>
        <v>DryIrons</v>
      </c>
      <c r="D754" s="21">
        <v>625</v>
      </c>
      <c r="E754" s="21">
        <v>1400</v>
      </c>
      <c r="F754" s="21">
        <f>Table3[[#This Row],[actual_price]]-Table3[[#This Row],[discounted_price]]</f>
        <v>775</v>
      </c>
      <c r="G754" s="23">
        <v>0.55000000000000004</v>
      </c>
      <c r="H754" s="7">
        <v>4.2</v>
      </c>
      <c r="I754" s="8">
        <v>23316</v>
      </c>
      <c r="J754" s="21">
        <f>Table3[[#This Row],[actual_price]]*Table3[[#This Row],[rating_count]]</f>
        <v>32642400</v>
      </c>
    </row>
    <row r="755" spans="1:10" x14ac:dyDescent="0.3">
      <c r="A755" s="7" t="s">
        <v>4120</v>
      </c>
      <c r="B755" s="7" t="s">
        <v>3697</v>
      </c>
      <c r="C755" s="7" t="str">
        <f>_xlfn.TEXTAFTER(Table3[[#This Row],[category]],"|",-1)</f>
        <v>DryIrons</v>
      </c>
      <c r="D755" s="21">
        <v>616</v>
      </c>
      <c r="E755" s="21">
        <v>1190</v>
      </c>
      <c r="F755" s="21">
        <f>Table3[[#This Row],[actual_price]]-Table3[[#This Row],[discounted_price]]</f>
        <v>574</v>
      </c>
      <c r="G755" s="23">
        <v>0.48</v>
      </c>
      <c r="H755" s="7">
        <v>4.0999999999999996</v>
      </c>
      <c r="I755" s="8">
        <v>37126</v>
      </c>
      <c r="J755" s="21">
        <f>Table3[[#This Row],[actual_price]]*Table3[[#This Row],[rating_count]]</f>
        <v>44179940</v>
      </c>
    </row>
    <row r="756" spans="1:10" x14ac:dyDescent="0.3">
      <c r="A756" s="7" t="s">
        <v>4132</v>
      </c>
      <c r="B756" s="7" t="s">
        <v>3759</v>
      </c>
      <c r="C756" s="7" t="str">
        <f>_xlfn.TEXTAFTER(Table3[[#This Row],[category]],"|",-1)</f>
        <v>ImmersionRods</v>
      </c>
      <c r="D756" s="21">
        <v>610</v>
      </c>
      <c r="E756" s="21">
        <v>825</v>
      </c>
      <c r="F756" s="21">
        <f>Table3[[#This Row],[actual_price]]-Table3[[#This Row],[discounted_price]]</f>
        <v>215</v>
      </c>
      <c r="G756" s="23">
        <v>0.26</v>
      </c>
      <c r="H756" s="7">
        <v>4.0999999999999996</v>
      </c>
      <c r="I756" s="8">
        <v>13165</v>
      </c>
      <c r="J756" s="21">
        <f>Table3[[#This Row],[actual_price]]*Table3[[#This Row],[rating_count]]</f>
        <v>10861125</v>
      </c>
    </row>
    <row r="757" spans="1:10" x14ac:dyDescent="0.3">
      <c r="A757" s="7" t="s">
        <v>1167</v>
      </c>
      <c r="B757" s="7" t="s">
        <v>70</v>
      </c>
      <c r="C757" s="7" t="str">
        <f>_xlfn.TEXTAFTER(Table3[[#This Row],[category]],"|",-1)</f>
        <v>HDMICables</v>
      </c>
      <c r="D757" s="21">
        <v>609</v>
      </c>
      <c r="E757" s="21">
        <v>1500</v>
      </c>
      <c r="F757" s="21">
        <f>Table3[[#This Row],[actual_price]]-Table3[[#This Row],[discounted_price]]</f>
        <v>891</v>
      </c>
      <c r="G757" s="23">
        <v>0.59</v>
      </c>
      <c r="H757" s="7">
        <v>4.5</v>
      </c>
      <c r="I757" s="8">
        <v>1029</v>
      </c>
      <c r="J757" s="21">
        <f>Table3[[#This Row],[actual_price]]*Table3[[#This Row],[rating_count]]</f>
        <v>1543500</v>
      </c>
    </row>
    <row r="758" spans="1:10" x14ac:dyDescent="0.3">
      <c r="A758" s="7" t="s">
        <v>4085</v>
      </c>
      <c r="B758" s="7" t="s">
        <v>4087</v>
      </c>
      <c r="C758" s="7" t="str">
        <f>_xlfn.TEXTAFTER(Table3[[#This Row],[category]],"|",-1)</f>
        <v>WaterPurifierAccessories</v>
      </c>
      <c r="D758" s="21">
        <v>600</v>
      </c>
      <c r="E758" s="21">
        <v>600</v>
      </c>
      <c r="F758" s="21">
        <f>Table3[[#This Row],[actual_price]]-Table3[[#This Row],[discounted_price]]</f>
        <v>0</v>
      </c>
      <c r="G758" s="23">
        <v>0</v>
      </c>
      <c r="H758" s="7">
        <v>4.0999999999999996</v>
      </c>
      <c r="I758" s="8">
        <v>10907</v>
      </c>
      <c r="J758" s="21">
        <f>Table3[[#This Row],[actual_price]]*Table3[[#This Row],[rating_count]]</f>
        <v>6544200</v>
      </c>
    </row>
    <row r="759" spans="1:10" x14ac:dyDescent="0.3">
      <c r="A759" s="7" t="s">
        <v>1378</v>
      </c>
      <c r="B759" s="7" t="s">
        <v>1380</v>
      </c>
      <c r="C759" s="7" t="str">
        <f>_xlfn.TEXTAFTER(Table3[[#This Row],[category]],"|",-1)</f>
        <v>In-Ear</v>
      </c>
      <c r="D759" s="21">
        <v>599</v>
      </c>
      <c r="E759" s="21">
        <v>999</v>
      </c>
      <c r="F759" s="21">
        <f>Table3[[#This Row],[actual_price]]-Table3[[#This Row],[discounted_price]]</f>
        <v>400</v>
      </c>
      <c r="G759" s="23">
        <v>0.4</v>
      </c>
      <c r="H759" s="7">
        <v>4.0999999999999996</v>
      </c>
      <c r="I759" s="8">
        <v>192590</v>
      </c>
      <c r="J759" s="21">
        <f>Table3[[#This Row],[actual_price]]*Table3[[#This Row],[rating_count]]</f>
        <v>192397410</v>
      </c>
    </row>
    <row r="760" spans="1:10" x14ac:dyDescent="0.3">
      <c r="A760" s="7" t="s">
        <v>1761</v>
      </c>
      <c r="B760" s="7" t="s">
        <v>1380</v>
      </c>
      <c r="C760" s="7" t="str">
        <f>_xlfn.TEXTAFTER(Table3[[#This Row],[category]],"|",-1)</f>
        <v>In-Ear</v>
      </c>
      <c r="D760" s="21">
        <v>599</v>
      </c>
      <c r="E760" s="21">
        <v>1299</v>
      </c>
      <c r="F760" s="21">
        <f>Table3[[#This Row],[actual_price]]-Table3[[#This Row],[discounted_price]]</f>
        <v>700</v>
      </c>
      <c r="G760" s="23">
        <v>0.54</v>
      </c>
      <c r="H760" s="7">
        <v>4.0999999999999996</v>
      </c>
      <c r="I760" s="8">
        <v>192589</v>
      </c>
      <c r="J760" s="21">
        <f>Table3[[#This Row],[actual_price]]*Table3[[#This Row],[rating_count]]</f>
        <v>250173111</v>
      </c>
    </row>
    <row r="761" spans="1:10" x14ac:dyDescent="0.3">
      <c r="A761" s="7" t="s">
        <v>1378</v>
      </c>
      <c r="B761" s="7" t="s">
        <v>1380</v>
      </c>
      <c r="C761" s="7" t="str">
        <f>_xlfn.TEXTAFTER(Table3[[#This Row],[category]],"|",-1)</f>
        <v>In-Ear</v>
      </c>
      <c r="D761" s="21">
        <v>599</v>
      </c>
      <c r="E761" s="21">
        <v>999</v>
      </c>
      <c r="F761" s="21">
        <f>Table3[[#This Row],[actual_price]]-Table3[[#This Row],[discounted_price]]</f>
        <v>400</v>
      </c>
      <c r="G761" s="23">
        <v>0.4</v>
      </c>
      <c r="H761" s="7">
        <v>4.0999999999999996</v>
      </c>
      <c r="I761" s="8">
        <v>192587</v>
      </c>
      <c r="J761" s="21">
        <f>Table3[[#This Row],[actual_price]]*Table3[[#This Row],[rating_count]]</f>
        <v>192394413</v>
      </c>
    </row>
    <row r="762" spans="1:10" x14ac:dyDescent="0.3">
      <c r="A762" s="7" t="s">
        <v>1644</v>
      </c>
      <c r="B762" s="7" t="s">
        <v>1380</v>
      </c>
      <c r="C762" s="7" t="str">
        <f>_xlfn.TEXTAFTER(Table3[[#This Row],[category]],"|",-1)</f>
        <v>In-Ear</v>
      </c>
      <c r="D762" s="21">
        <v>599</v>
      </c>
      <c r="E762" s="21">
        <v>1490</v>
      </c>
      <c r="F762" s="21">
        <f>Table3[[#This Row],[actual_price]]-Table3[[#This Row],[discounted_price]]</f>
        <v>891</v>
      </c>
      <c r="G762" s="23">
        <v>0.6</v>
      </c>
      <c r="H762" s="7">
        <v>4.0999999999999996</v>
      </c>
      <c r="I762" s="8">
        <v>161679</v>
      </c>
      <c r="J762" s="21">
        <f>Table3[[#This Row],[actual_price]]*Table3[[#This Row],[rating_count]]</f>
        <v>240901710</v>
      </c>
    </row>
    <row r="763" spans="1:10" x14ac:dyDescent="0.3">
      <c r="A763" s="7" t="s">
        <v>1592</v>
      </c>
      <c r="B763" s="7" t="s">
        <v>1362</v>
      </c>
      <c r="C763" s="7" t="str">
        <f>_xlfn.TEXTAFTER(Table3[[#This Row],[category]],"|",-1)</f>
        <v>MicroSD</v>
      </c>
      <c r="D763" s="21">
        <v>599</v>
      </c>
      <c r="E763" s="21">
        <v>1899</v>
      </c>
      <c r="F763" s="21">
        <f>Table3[[#This Row],[actual_price]]-Table3[[#This Row],[discounted_price]]</f>
        <v>1300</v>
      </c>
      <c r="G763" s="23">
        <v>0.68</v>
      </c>
      <c r="H763" s="7">
        <v>4.3</v>
      </c>
      <c r="I763" s="8">
        <v>140036</v>
      </c>
      <c r="J763" s="21">
        <f>Table3[[#This Row],[actual_price]]*Table3[[#This Row],[rating_count]]</f>
        <v>265928364</v>
      </c>
    </row>
    <row r="764" spans="1:10" x14ac:dyDescent="0.3">
      <c r="A764" s="7" t="s">
        <v>2435</v>
      </c>
      <c r="B764" s="7" t="s">
        <v>2437</v>
      </c>
      <c r="C764" s="7" t="str">
        <f>_xlfn.TEXTAFTER(Table3[[#This Row],[category]],"|",-1)</f>
        <v>BluetoothAdapters</v>
      </c>
      <c r="D764" s="21">
        <v>599</v>
      </c>
      <c r="E764" s="21">
        <v>899</v>
      </c>
      <c r="F764" s="21">
        <f>Table3[[#This Row],[actual_price]]-Table3[[#This Row],[discounted_price]]</f>
        <v>300</v>
      </c>
      <c r="G764" s="23">
        <v>0.33</v>
      </c>
      <c r="H764" s="7">
        <v>4.3</v>
      </c>
      <c r="I764" s="8">
        <v>95116</v>
      </c>
      <c r="J764" s="21">
        <f>Table3[[#This Row],[actual_price]]*Table3[[#This Row],[rating_count]]</f>
        <v>85509284</v>
      </c>
    </row>
    <row r="765" spans="1:10" x14ac:dyDescent="0.3">
      <c r="A765" s="7" t="s">
        <v>2097</v>
      </c>
      <c r="B765" s="7" t="s">
        <v>2099</v>
      </c>
      <c r="C765" s="7" t="str">
        <f>_xlfn.TEXTAFTER(Table3[[#This Row],[category]],"|",-1)</f>
        <v>Mice</v>
      </c>
      <c r="D765" s="21">
        <v>599</v>
      </c>
      <c r="E765" s="21">
        <v>895</v>
      </c>
      <c r="F765" s="21">
        <f>Table3[[#This Row],[actual_price]]-Table3[[#This Row],[discounted_price]]</f>
        <v>296</v>
      </c>
      <c r="G765" s="23">
        <v>0.33</v>
      </c>
      <c r="H765" s="7">
        <v>4.4000000000000004</v>
      </c>
      <c r="I765" s="8">
        <v>61314</v>
      </c>
      <c r="J765" s="21">
        <f>Table3[[#This Row],[actual_price]]*Table3[[#This Row],[rating_count]]</f>
        <v>54876030</v>
      </c>
    </row>
    <row r="766" spans="1:10" x14ac:dyDescent="0.3">
      <c r="A766" s="7" t="s">
        <v>2941</v>
      </c>
      <c r="B766" s="7" t="s">
        <v>2114</v>
      </c>
      <c r="C766" s="7" t="str">
        <f>_xlfn.TEXTAFTER(Table3[[#This Row],[category]],"|",-1)</f>
        <v>Lapdesks</v>
      </c>
      <c r="D766" s="21">
        <v>599</v>
      </c>
      <c r="E766" s="21">
        <v>599</v>
      </c>
      <c r="F766" s="21">
        <f>Table3[[#This Row],[actual_price]]-Table3[[#This Row],[discounted_price]]</f>
        <v>0</v>
      </c>
      <c r="G766" s="23">
        <v>0</v>
      </c>
      <c r="H766" s="7">
        <v>4</v>
      </c>
      <c r="I766" s="8">
        <v>26423</v>
      </c>
      <c r="J766" s="21">
        <f>Table3[[#This Row],[actual_price]]*Table3[[#This Row],[rating_count]]</f>
        <v>15827377</v>
      </c>
    </row>
    <row r="767" spans="1:10" x14ac:dyDescent="0.3">
      <c r="A767" s="7" t="s">
        <v>3737</v>
      </c>
      <c r="B767" s="7" t="s">
        <v>3697</v>
      </c>
      <c r="C767" s="7" t="str">
        <f>_xlfn.TEXTAFTER(Table3[[#This Row],[category]],"|",-1)</f>
        <v>DryIrons</v>
      </c>
      <c r="D767" s="21">
        <v>599</v>
      </c>
      <c r="E767" s="21">
        <v>785</v>
      </c>
      <c r="F767" s="21">
        <f>Table3[[#This Row],[actual_price]]-Table3[[#This Row],[discounted_price]]</f>
        <v>186</v>
      </c>
      <c r="G767" s="23">
        <v>0.24</v>
      </c>
      <c r="H767" s="7">
        <v>4.2</v>
      </c>
      <c r="I767" s="8">
        <v>24247</v>
      </c>
      <c r="J767" s="21">
        <f>Table3[[#This Row],[actual_price]]*Table3[[#This Row],[rating_count]]</f>
        <v>19033895</v>
      </c>
    </row>
    <row r="768" spans="1:10" x14ac:dyDescent="0.3">
      <c r="A768" s="7" t="s">
        <v>1801</v>
      </c>
      <c r="B768" s="7" t="s">
        <v>1416</v>
      </c>
      <c r="C768" s="7" t="str">
        <f>_xlfn.TEXTAFTER(Table3[[#This Row],[category]],"|",-1)</f>
        <v>Cradles</v>
      </c>
      <c r="D768" s="21">
        <v>599</v>
      </c>
      <c r="E768" s="21">
        <v>999</v>
      </c>
      <c r="F768" s="21">
        <f>Table3[[#This Row],[actual_price]]-Table3[[#This Row],[discounted_price]]</f>
        <v>400</v>
      </c>
      <c r="G768" s="23">
        <v>0.4</v>
      </c>
      <c r="H768" s="7">
        <v>4</v>
      </c>
      <c r="I768" s="8">
        <v>18654</v>
      </c>
      <c r="J768" s="21">
        <f>Table3[[#This Row],[actual_price]]*Table3[[#This Row],[rating_count]]</f>
        <v>18635346</v>
      </c>
    </row>
    <row r="769" spans="1:10" x14ac:dyDescent="0.3">
      <c r="A769" s="7" t="s">
        <v>2622</v>
      </c>
      <c r="B769" s="7" t="s">
        <v>2296</v>
      </c>
      <c r="C769" s="7" t="str">
        <f>_xlfn.TEXTAFTER(Table3[[#This Row],[category]],"|",-1)</f>
        <v>GamingMice</v>
      </c>
      <c r="D769" s="21">
        <v>599</v>
      </c>
      <c r="E769" s="21">
        <v>799</v>
      </c>
      <c r="F769" s="21">
        <f>Table3[[#This Row],[actual_price]]-Table3[[#This Row],[discounted_price]]</f>
        <v>200</v>
      </c>
      <c r="G769" s="23">
        <v>0.25</v>
      </c>
      <c r="H769" s="7">
        <v>4.3</v>
      </c>
      <c r="I769" s="8">
        <v>15790</v>
      </c>
      <c r="J769" s="21">
        <f>Table3[[#This Row],[actual_price]]*Table3[[#This Row],[rating_count]]</f>
        <v>12616210</v>
      </c>
    </row>
    <row r="770" spans="1:10" hidden="1" x14ac:dyDescent="0.3">
      <c r="A770" s="7" t="s">
        <v>652</v>
      </c>
      <c r="B770" s="7" t="s">
        <v>54</v>
      </c>
      <c r="C770" s="7" t="str">
        <f>_xlfn.TEXTAFTER(Table3[[#This Row],[category]],"|",-1)</f>
        <v>WirelessUSBAdapters</v>
      </c>
      <c r="D770" s="7">
        <v>249</v>
      </c>
      <c r="E770" s="7">
        <v>399</v>
      </c>
      <c r="F770" s="21">
        <f>Table3[[#This Row],[actual_price]]-Table3[[#This Row],[discounted_price]]</f>
        <v>150</v>
      </c>
      <c r="G770" s="18">
        <v>0.38</v>
      </c>
      <c r="H770" s="7">
        <v>3.4</v>
      </c>
      <c r="I770" s="8">
        <v>4642</v>
      </c>
      <c r="J770" s="8">
        <f>Table3[[#This Row],[actual_price]]*Table3[[#This Row],[rating_count]]</f>
        <v>1852158</v>
      </c>
    </row>
    <row r="771" spans="1:10" x14ac:dyDescent="0.3">
      <c r="A771" s="7" t="s">
        <v>2057</v>
      </c>
      <c r="B771" s="7" t="s">
        <v>1527</v>
      </c>
      <c r="C771" s="7" t="str">
        <f>_xlfn.TEXTAFTER(Table3[[#This Row],[category]],"|",-1)</f>
        <v>SelfieSticks</v>
      </c>
      <c r="D771" s="21">
        <v>599</v>
      </c>
      <c r="E771" s="21">
        <v>1399</v>
      </c>
      <c r="F771" s="21">
        <f>Table3[[#This Row],[actual_price]]-Table3[[#This Row],[discounted_price]]</f>
        <v>800</v>
      </c>
      <c r="G771" s="23">
        <v>0.56999999999999995</v>
      </c>
      <c r="H771" s="7">
        <v>4.0999999999999996</v>
      </c>
      <c r="I771" s="8">
        <v>14560</v>
      </c>
      <c r="J771" s="21">
        <f>Table3[[#This Row],[actual_price]]*Table3[[#This Row],[rating_count]]</f>
        <v>20369440</v>
      </c>
    </row>
    <row r="772" spans="1:10" hidden="1" x14ac:dyDescent="0.3">
      <c r="A772" s="7" t="s">
        <v>4172</v>
      </c>
      <c r="B772" s="7" t="s">
        <v>3649</v>
      </c>
      <c r="C772" s="7" t="str">
        <f>_xlfn.TEXTAFTER(Table3[[#This Row],[category]],"|",-1)</f>
        <v>DigitalKitchenScales</v>
      </c>
      <c r="D772" s="7">
        <v>308</v>
      </c>
      <c r="E772" s="7">
        <v>499</v>
      </c>
      <c r="F772" s="21">
        <f>Table3[[#This Row],[actual_price]]-Table3[[#This Row],[discounted_price]]</f>
        <v>191</v>
      </c>
      <c r="G772" s="18">
        <v>0.38</v>
      </c>
      <c r="H772" s="7">
        <v>3.9</v>
      </c>
      <c r="I772" s="8">
        <v>4584</v>
      </c>
      <c r="J772" s="8">
        <f>Table3[[#This Row],[actual_price]]*Table3[[#This Row],[rating_count]]</f>
        <v>2287416</v>
      </c>
    </row>
    <row r="773" spans="1:10" x14ac:dyDescent="0.3">
      <c r="A773" s="7" t="s">
        <v>3144</v>
      </c>
      <c r="B773" s="7" t="s">
        <v>2829</v>
      </c>
      <c r="C773" s="7" t="str">
        <f>_xlfn.TEXTAFTER(Table3[[#This Row],[category]],"|",-1)</f>
        <v>CoolingPads</v>
      </c>
      <c r="D773" s="21">
        <v>599</v>
      </c>
      <c r="E773" s="21">
        <v>999</v>
      </c>
      <c r="F773" s="21">
        <f>Table3[[#This Row],[actual_price]]-Table3[[#This Row],[discounted_price]]</f>
        <v>400</v>
      </c>
      <c r="G773" s="23">
        <v>0.4</v>
      </c>
      <c r="H773" s="7">
        <v>4</v>
      </c>
      <c r="I773" s="8">
        <v>7601</v>
      </c>
      <c r="J773" s="21">
        <f>Table3[[#This Row],[actual_price]]*Table3[[#This Row],[rating_count]]</f>
        <v>7593399</v>
      </c>
    </row>
    <row r="774" spans="1:10" x14ac:dyDescent="0.3">
      <c r="A774" s="7" t="s">
        <v>2805</v>
      </c>
      <c r="B774" s="7" t="s">
        <v>2123</v>
      </c>
      <c r="C774" s="7" t="str">
        <f>_xlfn.TEXTAFTER(Table3[[#This Row],[category]],"|",-1)</f>
        <v>NotebookComputerStands</v>
      </c>
      <c r="D774" s="21">
        <v>599</v>
      </c>
      <c r="E774" s="21">
        <v>1999</v>
      </c>
      <c r="F774" s="21">
        <f>Table3[[#This Row],[actual_price]]-Table3[[#This Row],[discounted_price]]</f>
        <v>1400</v>
      </c>
      <c r="G774" s="23">
        <v>0.7</v>
      </c>
      <c r="H774" s="7">
        <v>4.4000000000000004</v>
      </c>
      <c r="I774" s="8">
        <v>4736</v>
      </c>
      <c r="J774" s="21">
        <f>Table3[[#This Row],[actual_price]]*Table3[[#This Row],[rating_count]]</f>
        <v>9467264</v>
      </c>
    </row>
    <row r="775" spans="1:10" x14ac:dyDescent="0.3">
      <c r="A775" s="7" t="s">
        <v>2422</v>
      </c>
      <c r="B775" s="7" t="s">
        <v>2099</v>
      </c>
      <c r="C775" s="7" t="str">
        <f>_xlfn.TEXTAFTER(Table3[[#This Row],[category]],"|",-1)</f>
        <v>Mice</v>
      </c>
      <c r="D775" s="21">
        <v>599</v>
      </c>
      <c r="E775" s="21">
        <v>899</v>
      </c>
      <c r="F775" s="21">
        <f>Table3[[#This Row],[actual_price]]-Table3[[#This Row],[discounted_price]]</f>
        <v>300</v>
      </c>
      <c r="G775" s="23">
        <v>0.33</v>
      </c>
      <c r="H775" s="7">
        <v>4</v>
      </c>
      <c r="I775" s="8">
        <v>4018</v>
      </c>
      <c r="J775" s="21">
        <f>Table3[[#This Row],[actual_price]]*Table3[[#This Row],[rating_count]]</f>
        <v>3612182</v>
      </c>
    </row>
    <row r="776" spans="1:10" x14ac:dyDescent="0.3">
      <c r="A776" s="7" t="s">
        <v>3508</v>
      </c>
      <c r="B776" s="7" t="s">
        <v>2296</v>
      </c>
      <c r="C776" s="7" t="str">
        <f>_xlfn.TEXTAFTER(Table3[[#This Row],[category]],"|",-1)</f>
        <v>GamingMice</v>
      </c>
      <c r="D776" s="21">
        <v>599</v>
      </c>
      <c r="E776" s="21">
        <v>700</v>
      </c>
      <c r="F776" s="21">
        <f>Table3[[#This Row],[actual_price]]-Table3[[#This Row],[discounted_price]]</f>
        <v>101</v>
      </c>
      <c r="G776" s="23">
        <v>0.14000000000000001</v>
      </c>
      <c r="H776" s="7">
        <v>4.3</v>
      </c>
      <c r="I776" s="8">
        <v>2301</v>
      </c>
      <c r="J776" s="21">
        <f>Table3[[#This Row],[actual_price]]*Table3[[#This Row],[rating_count]]</f>
        <v>1610700</v>
      </c>
    </row>
    <row r="777" spans="1:10" x14ac:dyDescent="0.3">
      <c r="A777" s="7" t="s">
        <v>5078</v>
      </c>
      <c r="B777" s="7" t="s">
        <v>5080</v>
      </c>
      <c r="C777" s="7" t="str">
        <f>_xlfn.TEXTAFTER(Table3[[#This Row],[category]],"|",-1)</f>
        <v>StovetopEspressoPots</v>
      </c>
      <c r="D777" s="21">
        <v>599</v>
      </c>
      <c r="E777" s="21">
        <v>1299</v>
      </c>
      <c r="F777" s="21">
        <f>Table3[[#This Row],[actual_price]]-Table3[[#This Row],[discounted_price]]</f>
        <v>700</v>
      </c>
      <c r="G777" s="23">
        <v>0.54</v>
      </c>
      <c r="H777" s="7">
        <v>4.2</v>
      </c>
      <c r="I777" s="7">
        <v>590</v>
      </c>
      <c r="J777" s="21">
        <f>Table3[[#This Row],[actual_price]]*Table3[[#This Row],[rating_count]]</f>
        <v>766410</v>
      </c>
    </row>
    <row r="778" spans="1:10" x14ac:dyDescent="0.3">
      <c r="A778" s="7" t="s">
        <v>692</v>
      </c>
      <c r="B778" s="7" t="s">
        <v>14</v>
      </c>
      <c r="C778" s="7" t="str">
        <f>_xlfn.TEXTAFTER(Table3[[#This Row],[category]],"|",-1)</f>
        <v>USBCables</v>
      </c>
      <c r="D778" s="21">
        <v>599</v>
      </c>
      <c r="E778" s="21">
        <v>849</v>
      </c>
      <c r="F778" s="21">
        <f>Table3[[#This Row],[actual_price]]-Table3[[#This Row],[discounted_price]]</f>
        <v>250</v>
      </c>
      <c r="G778" s="23">
        <v>0.28999999999999998</v>
      </c>
      <c r="H778" s="7">
        <v>4.5</v>
      </c>
      <c r="I778" s="7">
        <v>577</v>
      </c>
      <c r="J778" s="21">
        <f>Table3[[#This Row],[actual_price]]*Table3[[#This Row],[rating_count]]</f>
        <v>489873</v>
      </c>
    </row>
    <row r="779" spans="1:10" x14ac:dyDescent="0.3">
      <c r="A779" s="7" t="s">
        <v>977</v>
      </c>
      <c r="B779" s="7" t="s">
        <v>14</v>
      </c>
      <c r="C779" s="7" t="str">
        <f>_xlfn.TEXTAFTER(Table3[[#This Row],[category]],"|",-1)</f>
        <v>USBCables</v>
      </c>
      <c r="D779" s="21">
        <v>599</v>
      </c>
      <c r="E779" s="21">
        <v>849</v>
      </c>
      <c r="F779" s="21">
        <f>Table3[[#This Row],[actual_price]]-Table3[[#This Row],[discounted_price]]</f>
        <v>250</v>
      </c>
      <c r="G779" s="23">
        <v>0.28999999999999998</v>
      </c>
      <c r="H779" s="7">
        <v>4.5</v>
      </c>
      <c r="I779" s="7">
        <v>474</v>
      </c>
      <c r="J779" s="21">
        <f>Table3[[#This Row],[actual_price]]*Table3[[#This Row],[rating_count]]</f>
        <v>402426</v>
      </c>
    </row>
    <row r="780" spans="1:10" hidden="1" x14ac:dyDescent="0.3">
      <c r="A780" s="7" t="s">
        <v>1718</v>
      </c>
      <c r="B780" s="7" t="s">
        <v>1329</v>
      </c>
      <c r="C780" s="7" t="str">
        <f>_xlfn.TEXTAFTER(Table3[[#This Row],[category]],"|",-1)</f>
        <v>SmartWatches</v>
      </c>
      <c r="D780" s="8">
        <v>1299</v>
      </c>
      <c r="E780" s="8">
        <v>5999</v>
      </c>
      <c r="F780" s="8">
        <f>Table3[[#This Row],[actual_price]]-Table3[[#This Row],[discounted_price]]</f>
        <v>4700</v>
      </c>
      <c r="G780" s="18">
        <v>0.78</v>
      </c>
      <c r="H780" s="7">
        <v>3.3</v>
      </c>
      <c r="I780" s="8">
        <v>4415</v>
      </c>
      <c r="J780" s="8">
        <f>Table3[[#This Row],[actual_price]]*Table3[[#This Row],[rating_count]]</f>
        <v>26485585</v>
      </c>
    </row>
    <row r="781" spans="1:10" hidden="1" x14ac:dyDescent="0.3">
      <c r="A781" s="7" t="s">
        <v>1799</v>
      </c>
      <c r="B781" s="7" t="s">
        <v>1329</v>
      </c>
      <c r="C781" s="7" t="str">
        <f>_xlfn.TEXTAFTER(Table3[[#This Row],[category]],"|",-1)</f>
        <v>SmartWatches</v>
      </c>
      <c r="D781" s="8">
        <v>1399</v>
      </c>
      <c r="E781" s="8">
        <v>5999</v>
      </c>
      <c r="F781" s="8">
        <f>Table3[[#This Row],[actual_price]]-Table3[[#This Row],[discounted_price]]</f>
        <v>4600</v>
      </c>
      <c r="G781" s="18">
        <v>0.77</v>
      </c>
      <c r="H781" s="7">
        <v>3.3</v>
      </c>
      <c r="I781" s="8">
        <v>4415</v>
      </c>
      <c r="J781" s="8">
        <f>Table3[[#This Row],[actual_price]]*Table3[[#This Row],[rating_count]]</f>
        <v>26485585</v>
      </c>
    </row>
    <row r="782" spans="1:10" hidden="1" x14ac:dyDescent="0.3">
      <c r="A782" s="7" t="s">
        <v>1839</v>
      </c>
      <c r="B782" s="7" t="s">
        <v>1329</v>
      </c>
      <c r="C782" s="7" t="str">
        <f>_xlfn.TEXTAFTER(Table3[[#This Row],[category]],"|",-1)</f>
        <v>SmartWatches</v>
      </c>
      <c r="D782" s="8">
        <v>1299</v>
      </c>
      <c r="E782" s="8">
        <v>5999</v>
      </c>
      <c r="F782" s="8">
        <f>Table3[[#This Row],[actual_price]]-Table3[[#This Row],[discounted_price]]</f>
        <v>4700</v>
      </c>
      <c r="G782" s="18">
        <v>0.78</v>
      </c>
      <c r="H782" s="7">
        <v>3.3</v>
      </c>
      <c r="I782" s="8">
        <v>4415</v>
      </c>
      <c r="J782" s="8">
        <f>Table3[[#This Row],[actual_price]]*Table3[[#This Row],[rating_count]]</f>
        <v>26485585</v>
      </c>
    </row>
    <row r="783" spans="1:10" x14ac:dyDescent="0.3">
      <c r="A783" s="7" t="s">
        <v>165</v>
      </c>
      <c r="B783" s="7" t="s">
        <v>14</v>
      </c>
      <c r="C783" s="7" t="str">
        <f>_xlfn.TEXTAFTER(Table3[[#This Row],[category]],"|",-1)</f>
        <v>USBCables</v>
      </c>
      <c r="D783" s="21">
        <v>599</v>
      </c>
      <c r="E783" s="21">
        <v>599</v>
      </c>
      <c r="F783" s="21">
        <f>Table3[[#This Row],[actual_price]]-Table3[[#This Row],[discounted_price]]</f>
        <v>0</v>
      </c>
      <c r="G783" s="23">
        <v>0</v>
      </c>
      <c r="H783" s="7">
        <v>4.3</v>
      </c>
      <c r="I783" s="7">
        <v>355</v>
      </c>
      <c r="J783" s="21">
        <f>Table3[[#This Row],[actual_price]]*Table3[[#This Row],[rating_count]]</f>
        <v>212645</v>
      </c>
    </row>
    <row r="784" spans="1:10" x14ac:dyDescent="0.3">
      <c r="A784" s="7" t="s">
        <v>165</v>
      </c>
      <c r="B784" s="7" t="s">
        <v>14</v>
      </c>
      <c r="C784" s="7" t="str">
        <f>_xlfn.TEXTAFTER(Table3[[#This Row],[category]],"|",-1)</f>
        <v>USBCables</v>
      </c>
      <c r="D784" s="21">
        <v>599</v>
      </c>
      <c r="E784" s="21">
        <v>599</v>
      </c>
      <c r="F784" s="21">
        <f>Table3[[#This Row],[actual_price]]-Table3[[#This Row],[discounted_price]]</f>
        <v>0</v>
      </c>
      <c r="G784" s="23">
        <v>0</v>
      </c>
      <c r="H784" s="7">
        <v>4.3</v>
      </c>
      <c r="I784" s="7">
        <v>355</v>
      </c>
      <c r="J784" s="21">
        <f>Table3[[#This Row],[actual_price]]*Table3[[#This Row],[rating_count]]</f>
        <v>212645</v>
      </c>
    </row>
    <row r="785" spans="1:10" hidden="1" x14ac:dyDescent="0.3">
      <c r="A785" s="7" t="s">
        <v>4034</v>
      </c>
      <c r="B785" s="7" t="s">
        <v>3702</v>
      </c>
      <c r="C785" s="7" t="str">
        <f>_xlfn.TEXTAFTER(Table3[[#This Row],[category]],"|",-1)</f>
        <v>MixerGrinders</v>
      </c>
      <c r="D785" s="8">
        <v>1149</v>
      </c>
      <c r="E785" s="8">
        <v>2499</v>
      </c>
      <c r="F785" s="8">
        <f>Table3[[#This Row],[actual_price]]-Table3[[#This Row],[discounted_price]]</f>
        <v>1350</v>
      </c>
      <c r="G785" s="18">
        <v>0.54</v>
      </c>
      <c r="H785" s="7">
        <v>3.8</v>
      </c>
      <c r="I785" s="8">
        <v>4383</v>
      </c>
      <c r="J785" s="8">
        <f>Table3[[#This Row],[actual_price]]*Table3[[#This Row],[rating_count]]</f>
        <v>10953117</v>
      </c>
    </row>
    <row r="786" spans="1:10" x14ac:dyDescent="0.3">
      <c r="A786" s="7" t="s">
        <v>1175</v>
      </c>
      <c r="B786" s="7" t="s">
        <v>70</v>
      </c>
      <c r="C786" s="7" t="str">
        <f>_xlfn.TEXTAFTER(Table3[[#This Row],[category]],"|",-1)</f>
        <v>HDMICables</v>
      </c>
      <c r="D786" s="21">
        <v>599</v>
      </c>
      <c r="E786" s="21">
        <v>1999</v>
      </c>
      <c r="F786" s="21">
        <f>Table3[[#This Row],[actual_price]]-Table3[[#This Row],[discounted_price]]</f>
        <v>1400</v>
      </c>
      <c r="G786" s="23">
        <v>0.7</v>
      </c>
      <c r="H786" s="7">
        <v>4.2</v>
      </c>
      <c r="I786" s="7">
        <v>47</v>
      </c>
      <c r="J786" s="21">
        <f>Table3[[#This Row],[actual_price]]*Table3[[#This Row],[rating_count]]</f>
        <v>93953</v>
      </c>
    </row>
    <row r="787" spans="1:10" hidden="1" x14ac:dyDescent="0.3">
      <c r="A787" s="7" t="s">
        <v>4214</v>
      </c>
      <c r="B787" s="7" t="s">
        <v>4216</v>
      </c>
      <c r="C787" s="7" t="str">
        <f>_xlfn.TEXTAFTER(Table3[[#This Row],[category]],"|",-1)</f>
        <v>Wet-DryVacuums</v>
      </c>
      <c r="D787" s="8">
        <v>5499</v>
      </c>
      <c r="E787" s="8">
        <v>9999</v>
      </c>
      <c r="F787" s="8">
        <f>Table3[[#This Row],[actual_price]]-Table3[[#This Row],[discounted_price]]</f>
        <v>4500</v>
      </c>
      <c r="G787" s="18">
        <v>0.45</v>
      </c>
      <c r="H787" s="7">
        <v>3.8</v>
      </c>
      <c r="I787" s="8">
        <v>4353</v>
      </c>
      <c r="J787" s="8">
        <f>Table3[[#This Row],[actual_price]]*Table3[[#This Row],[rating_count]]</f>
        <v>43525647</v>
      </c>
    </row>
    <row r="788" spans="1:10" x14ac:dyDescent="0.3">
      <c r="A788" s="7" t="s">
        <v>3512</v>
      </c>
      <c r="B788" s="7" t="s">
        <v>3514</v>
      </c>
      <c r="C788" s="7" t="str">
        <f>_xlfn.TEXTAFTER(Table3[[#This Row],[category]],"|",-1)</f>
        <v>TonerCartridges</v>
      </c>
      <c r="D788" s="21">
        <v>598</v>
      </c>
      <c r="E788" s="21">
        <v>1150</v>
      </c>
      <c r="F788" s="21">
        <f>Table3[[#This Row],[actual_price]]-Table3[[#This Row],[discounted_price]]</f>
        <v>552</v>
      </c>
      <c r="G788" s="23">
        <v>0.48</v>
      </c>
      <c r="H788" s="7">
        <v>4.0999999999999996</v>
      </c>
      <c r="I788" s="8">
        <v>2535</v>
      </c>
      <c r="J788" s="21">
        <f>Table3[[#This Row],[actual_price]]*Table3[[#This Row],[rating_count]]</f>
        <v>2915250</v>
      </c>
    </row>
    <row r="789" spans="1:10" x14ac:dyDescent="0.3">
      <c r="A789" s="7" t="s">
        <v>945</v>
      </c>
      <c r="B789" s="7" t="s">
        <v>70</v>
      </c>
      <c r="C789" s="7" t="str">
        <f>_xlfn.TEXTAFTER(Table3[[#This Row],[category]],"|",-1)</f>
        <v>HDMICables</v>
      </c>
      <c r="D789" s="21">
        <v>598</v>
      </c>
      <c r="E789" s="21">
        <v>4999</v>
      </c>
      <c r="F789" s="21">
        <f>Table3[[#This Row],[actual_price]]-Table3[[#This Row],[discounted_price]]</f>
        <v>4401</v>
      </c>
      <c r="G789" s="23">
        <v>0.88</v>
      </c>
      <c r="H789" s="7">
        <v>4.2</v>
      </c>
      <c r="I789" s="7">
        <v>910</v>
      </c>
      <c r="J789" s="21">
        <f>Table3[[#This Row],[actual_price]]*Table3[[#This Row],[rating_count]]</f>
        <v>4549090</v>
      </c>
    </row>
    <row r="790" spans="1:10" x14ac:dyDescent="0.3">
      <c r="A790" s="7" t="s">
        <v>3241</v>
      </c>
      <c r="B790" s="7" t="s">
        <v>2265</v>
      </c>
      <c r="C790" s="7" t="str">
        <f>_xlfn.TEXTAFTER(Table3[[#This Row],[category]],"|",-1)</f>
        <v>InkjetInkCartridges</v>
      </c>
      <c r="D790" s="21">
        <v>596</v>
      </c>
      <c r="E790" s="21">
        <v>723</v>
      </c>
      <c r="F790" s="21">
        <f>Table3[[#This Row],[actual_price]]-Table3[[#This Row],[discounted_price]]</f>
        <v>127</v>
      </c>
      <c r="G790" s="23">
        <v>0.18</v>
      </c>
      <c r="H790" s="7">
        <v>4.4000000000000004</v>
      </c>
      <c r="I790" s="8">
        <v>3219</v>
      </c>
      <c r="J790" s="21">
        <f>Table3[[#This Row],[actual_price]]*Table3[[#This Row],[rating_count]]</f>
        <v>2327337</v>
      </c>
    </row>
    <row r="791" spans="1:10" x14ac:dyDescent="0.3">
      <c r="A791" s="7" t="s">
        <v>4937</v>
      </c>
      <c r="B791" s="7" t="s">
        <v>4939</v>
      </c>
      <c r="C791" s="7" t="str">
        <f>_xlfn.TEXTAFTER(Table3[[#This Row],[category]],"|",-1)</f>
        <v>YogurtMakers</v>
      </c>
      <c r="D791" s="21">
        <v>587</v>
      </c>
      <c r="E791" s="21">
        <v>1295</v>
      </c>
      <c r="F791" s="21">
        <f>Table3[[#This Row],[actual_price]]-Table3[[#This Row],[discounted_price]]</f>
        <v>708</v>
      </c>
      <c r="G791" s="23">
        <v>0.55000000000000004</v>
      </c>
      <c r="H791" s="7">
        <v>4.0999999999999996</v>
      </c>
      <c r="I791" s="7">
        <v>557</v>
      </c>
      <c r="J791" s="21">
        <f>Table3[[#This Row],[actual_price]]*Table3[[#This Row],[rating_count]]</f>
        <v>721315</v>
      </c>
    </row>
    <row r="792" spans="1:10" x14ac:dyDescent="0.3">
      <c r="A792" s="7" t="s">
        <v>2526</v>
      </c>
      <c r="B792" s="7" t="s">
        <v>2094</v>
      </c>
      <c r="C792" s="7" t="str">
        <f>_xlfn.TEXTAFTER(Table3[[#This Row],[category]],"|",-1)</f>
        <v>PenDrives</v>
      </c>
      <c r="D792" s="21">
        <v>579</v>
      </c>
      <c r="E792" s="21">
        <v>1400</v>
      </c>
      <c r="F792" s="21">
        <f>Table3[[#This Row],[actual_price]]-Table3[[#This Row],[discounted_price]]</f>
        <v>821</v>
      </c>
      <c r="G792" s="23">
        <v>0.59</v>
      </c>
      <c r="H792" s="7">
        <v>4.3</v>
      </c>
      <c r="I792" s="8">
        <v>189104</v>
      </c>
      <c r="J792" s="21">
        <f>Table3[[#This Row],[actual_price]]*Table3[[#This Row],[rating_count]]</f>
        <v>264745600</v>
      </c>
    </row>
    <row r="793" spans="1:10" hidden="1" x14ac:dyDescent="0.3">
      <c r="A793" s="7" t="s">
        <v>5221</v>
      </c>
      <c r="B793" s="7" t="s">
        <v>3799</v>
      </c>
      <c r="C793" s="7" t="str">
        <f>_xlfn.TEXTAFTER(Table3[[#This Row],[category]],"|",-1)</f>
        <v>JuicerMixerGrinders</v>
      </c>
      <c r="D793" s="8">
        <v>3349</v>
      </c>
      <c r="E793" s="8">
        <v>4799</v>
      </c>
      <c r="F793" s="8">
        <f>Table3[[#This Row],[actual_price]]-Table3[[#This Row],[discounted_price]]</f>
        <v>1450</v>
      </c>
      <c r="G793" s="18">
        <v>0.3</v>
      </c>
      <c r="H793" s="7">
        <v>3.7</v>
      </c>
      <c r="I793" s="8">
        <v>4200</v>
      </c>
      <c r="J793" s="8">
        <f>Table3[[#This Row],[actual_price]]*Table3[[#This Row],[rating_count]]</f>
        <v>20155800</v>
      </c>
    </row>
    <row r="794" spans="1:10" hidden="1" x14ac:dyDescent="0.3">
      <c r="A794" s="7" t="s">
        <v>3418</v>
      </c>
      <c r="B794" s="7" t="s">
        <v>3114</v>
      </c>
      <c r="C794" s="7" t="str">
        <f>_xlfn.TEXTAFTER(Table3[[#This Row],[category]],"|",-1)</f>
        <v>Printers</v>
      </c>
      <c r="D794" s="8">
        <v>5899</v>
      </c>
      <c r="E794" s="8">
        <v>7005</v>
      </c>
      <c r="F794" s="8">
        <f>Table3[[#This Row],[actual_price]]-Table3[[#This Row],[discounted_price]]</f>
        <v>1106</v>
      </c>
      <c r="G794" s="18">
        <v>0.16</v>
      </c>
      <c r="H794" s="7">
        <v>3.6</v>
      </c>
      <c r="I794" s="8">
        <v>4199</v>
      </c>
      <c r="J794" s="8">
        <f>Table3[[#This Row],[actual_price]]*Table3[[#This Row],[rating_count]]</f>
        <v>29413995</v>
      </c>
    </row>
    <row r="795" spans="1:10" x14ac:dyDescent="0.3">
      <c r="A795" s="7" t="s">
        <v>3525</v>
      </c>
      <c r="B795" s="7" t="s">
        <v>2099</v>
      </c>
      <c r="C795" s="7" t="str">
        <f>_xlfn.TEXTAFTER(Table3[[#This Row],[category]],"|",-1)</f>
        <v>Mice</v>
      </c>
      <c r="D795" s="21">
        <v>579</v>
      </c>
      <c r="E795" s="21">
        <v>1090</v>
      </c>
      <c r="F795" s="21">
        <f>Table3[[#This Row],[actual_price]]-Table3[[#This Row],[discounted_price]]</f>
        <v>511</v>
      </c>
      <c r="G795" s="23">
        <v>0.47</v>
      </c>
      <c r="H795" s="7">
        <v>4.4000000000000004</v>
      </c>
      <c r="I795" s="8">
        <v>3482</v>
      </c>
      <c r="J795" s="21">
        <f>Table3[[#This Row],[actual_price]]*Table3[[#This Row],[rating_count]]</f>
        <v>3795380</v>
      </c>
    </row>
    <row r="796" spans="1:10" x14ac:dyDescent="0.3">
      <c r="A796" s="7" t="s">
        <v>3048</v>
      </c>
      <c r="B796" s="7" t="s">
        <v>2296</v>
      </c>
      <c r="C796" s="7" t="str">
        <f>_xlfn.TEXTAFTER(Table3[[#This Row],[category]],"|",-1)</f>
        <v>GamingMice</v>
      </c>
      <c r="D796" s="21">
        <v>575</v>
      </c>
      <c r="E796" s="21">
        <v>2799</v>
      </c>
      <c r="F796" s="21">
        <f>Table3[[#This Row],[actual_price]]-Table3[[#This Row],[discounted_price]]</f>
        <v>2224</v>
      </c>
      <c r="G796" s="23">
        <v>0.79</v>
      </c>
      <c r="H796" s="7">
        <v>4.2</v>
      </c>
      <c r="I796" s="8">
        <v>8537</v>
      </c>
      <c r="J796" s="21">
        <f>Table3[[#This Row],[actual_price]]*Table3[[#This Row],[rating_count]]</f>
        <v>23895063</v>
      </c>
    </row>
    <row r="797" spans="1:10" x14ac:dyDescent="0.3">
      <c r="A797" s="7" t="s">
        <v>2505</v>
      </c>
      <c r="B797" s="7" t="s">
        <v>1397</v>
      </c>
      <c r="C797" s="7" t="str">
        <f>_xlfn.TEXTAFTER(Table3[[#This Row],[category]],"|",-1)</f>
        <v>AutomobileChargers</v>
      </c>
      <c r="D797" s="21">
        <v>571</v>
      </c>
      <c r="E797" s="21">
        <v>999</v>
      </c>
      <c r="F797" s="21">
        <f>Table3[[#This Row],[actual_price]]-Table3[[#This Row],[discounted_price]]</f>
        <v>428</v>
      </c>
      <c r="G797" s="23">
        <v>0.43</v>
      </c>
      <c r="H797" s="7">
        <v>4.3</v>
      </c>
      <c r="I797" s="8">
        <v>38221</v>
      </c>
      <c r="J797" s="21">
        <f>Table3[[#This Row],[actual_price]]*Table3[[#This Row],[rating_count]]</f>
        <v>38182779</v>
      </c>
    </row>
    <row r="798" spans="1:10" x14ac:dyDescent="0.3">
      <c r="A798" s="7" t="s">
        <v>2644</v>
      </c>
      <c r="B798" s="7" t="s">
        <v>2613</v>
      </c>
      <c r="C798" s="7" t="str">
        <f>_xlfn.TEXTAFTER(Table3[[#This Row],[category]],"|",-1)</f>
        <v>USBHubs</v>
      </c>
      <c r="D798" s="21">
        <v>570</v>
      </c>
      <c r="E798" s="21">
        <v>999</v>
      </c>
      <c r="F798" s="21">
        <f>Table3[[#This Row],[actual_price]]-Table3[[#This Row],[discounted_price]]</f>
        <v>429</v>
      </c>
      <c r="G798" s="23">
        <v>0.43</v>
      </c>
      <c r="H798" s="7">
        <v>4.2</v>
      </c>
      <c r="I798" s="8">
        <v>3201</v>
      </c>
      <c r="J798" s="21">
        <f>Table3[[#This Row],[actual_price]]*Table3[[#This Row],[rating_count]]</f>
        <v>3197799</v>
      </c>
    </row>
    <row r="799" spans="1:10" x14ac:dyDescent="0.3">
      <c r="A799" s="7" t="s">
        <v>1360</v>
      </c>
      <c r="B799" s="7" t="s">
        <v>1362</v>
      </c>
      <c r="C799" s="7" t="str">
        <f>_xlfn.TEXTAFTER(Table3[[#This Row],[category]],"|",-1)</f>
        <v>MicroSD</v>
      </c>
      <c r="D799" s="21">
        <v>569</v>
      </c>
      <c r="E799" s="21">
        <v>1000</v>
      </c>
      <c r="F799" s="21">
        <f>Table3[[#This Row],[actual_price]]-Table3[[#This Row],[discounted_price]]</f>
        <v>431</v>
      </c>
      <c r="G799" s="23">
        <v>0.43</v>
      </c>
      <c r="H799" s="7">
        <v>4.4000000000000004</v>
      </c>
      <c r="I799" s="8">
        <v>67262</v>
      </c>
      <c r="J799" s="21">
        <f>Table3[[#This Row],[actual_price]]*Table3[[#This Row],[rating_count]]</f>
        <v>67262000</v>
      </c>
    </row>
    <row r="800" spans="1:10" x14ac:dyDescent="0.3">
      <c r="A800" s="7" t="s">
        <v>1360</v>
      </c>
      <c r="B800" s="7" t="s">
        <v>1362</v>
      </c>
      <c r="C800" s="7" t="str">
        <f>_xlfn.TEXTAFTER(Table3[[#This Row],[category]],"|",-1)</f>
        <v>MicroSD</v>
      </c>
      <c r="D800" s="21">
        <v>569</v>
      </c>
      <c r="E800" s="21">
        <v>1000</v>
      </c>
      <c r="F800" s="21">
        <f>Table3[[#This Row],[actual_price]]-Table3[[#This Row],[discounted_price]]</f>
        <v>431</v>
      </c>
      <c r="G800" s="23">
        <v>0.43</v>
      </c>
      <c r="H800" s="7">
        <v>4.4000000000000004</v>
      </c>
      <c r="I800" s="8">
        <v>67259</v>
      </c>
      <c r="J800" s="21">
        <f>Table3[[#This Row],[actual_price]]*Table3[[#This Row],[rating_count]]</f>
        <v>67259000</v>
      </c>
    </row>
    <row r="801" spans="1:10" x14ac:dyDescent="0.3">
      <c r="A801" s="7" t="s">
        <v>2282</v>
      </c>
      <c r="B801" s="7" t="s">
        <v>2099</v>
      </c>
      <c r="C801" s="7" t="str">
        <f>_xlfn.TEXTAFTER(Table3[[#This Row],[category]],"|",-1)</f>
        <v>Mice</v>
      </c>
      <c r="D801" s="21">
        <v>569</v>
      </c>
      <c r="E801" s="21">
        <v>1299</v>
      </c>
      <c r="F801" s="21">
        <f>Table3[[#This Row],[actual_price]]-Table3[[#This Row],[discounted_price]]</f>
        <v>730</v>
      </c>
      <c r="G801" s="23">
        <v>0.56000000000000005</v>
      </c>
      <c r="H801" s="7">
        <v>4.4000000000000004</v>
      </c>
      <c r="I801" s="8">
        <v>9275</v>
      </c>
      <c r="J801" s="21">
        <f>Table3[[#This Row],[actual_price]]*Table3[[#This Row],[rating_count]]</f>
        <v>12048225</v>
      </c>
    </row>
    <row r="802" spans="1:10" x14ac:dyDescent="0.3">
      <c r="A802" s="7" t="s">
        <v>2797</v>
      </c>
      <c r="B802" s="7" t="s">
        <v>2686</v>
      </c>
      <c r="C802" s="7" t="str">
        <f>_xlfn.TEXTAFTER(Table3[[#This Row],[category]],"|",-1)</f>
        <v>CompositionNotebooks</v>
      </c>
      <c r="D802" s="21">
        <v>561</v>
      </c>
      <c r="E802" s="21">
        <v>720</v>
      </c>
      <c r="F802" s="21">
        <f>Table3[[#This Row],[actual_price]]-Table3[[#This Row],[discounted_price]]</f>
        <v>159</v>
      </c>
      <c r="G802" s="23">
        <v>0.22</v>
      </c>
      <c r="H802" s="7">
        <v>4.4000000000000004</v>
      </c>
      <c r="I802" s="8">
        <v>3182</v>
      </c>
      <c r="J802" s="21">
        <f>Table3[[#This Row],[actual_price]]*Table3[[#This Row],[rating_count]]</f>
        <v>2291040</v>
      </c>
    </row>
    <row r="803" spans="1:10" x14ac:dyDescent="0.3">
      <c r="A803" s="7" t="s">
        <v>4869</v>
      </c>
      <c r="B803" s="7" t="s">
        <v>3697</v>
      </c>
      <c r="C803" s="7" t="str">
        <f>_xlfn.TEXTAFTER(Table3[[#This Row],[category]],"|",-1)</f>
        <v>DryIrons</v>
      </c>
      <c r="D803" s="21">
        <v>559</v>
      </c>
      <c r="E803" s="21">
        <v>1010</v>
      </c>
      <c r="F803" s="21">
        <f>Table3[[#This Row],[actual_price]]-Table3[[#This Row],[discounted_price]]</f>
        <v>451</v>
      </c>
      <c r="G803" s="23">
        <v>0.45</v>
      </c>
      <c r="H803" s="7">
        <v>4.0999999999999996</v>
      </c>
      <c r="I803" s="8">
        <v>17325</v>
      </c>
      <c r="J803" s="21">
        <f>Table3[[#This Row],[actual_price]]*Table3[[#This Row],[rating_count]]</f>
        <v>17498250</v>
      </c>
    </row>
    <row r="804" spans="1:10" x14ac:dyDescent="0.3">
      <c r="A804" s="7" t="s">
        <v>1018</v>
      </c>
      <c r="B804" s="7" t="s">
        <v>14</v>
      </c>
      <c r="C804" s="7" t="str">
        <f>_xlfn.TEXTAFTER(Table3[[#This Row],[category]],"|",-1)</f>
        <v>USBCables</v>
      </c>
      <c r="D804" s="21">
        <v>549</v>
      </c>
      <c r="E804" s="21">
        <v>995</v>
      </c>
      <c r="F804" s="21">
        <f>Table3[[#This Row],[actual_price]]-Table3[[#This Row],[discounted_price]]</f>
        <v>446</v>
      </c>
      <c r="G804" s="23">
        <v>0.45</v>
      </c>
      <c r="H804" s="7">
        <v>4.2</v>
      </c>
      <c r="I804" s="8">
        <v>29746</v>
      </c>
      <c r="J804" s="21">
        <f>Table3[[#This Row],[actual_price]]*Table3[[#This Row],[rating_count]]</f>
        <v>29597270</v>
      </c>
    </row>
    <row r="805" spans="1:10" x14ac:dyDescent="0.3">
      <c r="A805" s="7" t="s">
        <v>2161</v>
      </c>
      <c r="B805" s="7" t="s">
        <v>2163</v>
      </c>
      <c r="C805" s="7" t="str">
        <f>_xlfn.TEXTAFTER(Table3[[#This Row],[category]],"|",-1)</f>
        <v>Keyboards</v>
      </c>
      <c r="D805" s="21">
        <v>549</v>
      </c>
      <c r="E805" s="21">
        <v>1799</v>
      </c>
      <c r="F805" s="21">
        <f>Table3[[#This Row],[actual_price]]-Table3[[#This Row],[discounted_price]]</f>
        <v>1250</v>
      </c>
      <c r="G805" s="23">
        <v>0.69</v>
      </c>
      <c r="H805" s="7">
        <v>4.3</v>
      </c>
      <c r="I805" s="8">
        <v>28829</v>
      </c>
      <c r="J805" s="21">
        <f>Table3[[#This Row],[actual_price]]*Table3[[#This Row],[rating_count]]</f>
        <v>51863371</v>
      </c>
    </row>
    <row r="806" spans="1:10" x14ac:dyDescent="0.3">
      <c r="A806" s="7" t="s">
        <v>3853</v>
      </c>
      <c r="B806" s="7" t="s">
        <v>3697</v>
      </c>
      <c r="C806" s="7" t="str">
        <f>_xlfn.TEXTAFTER(Table3[[#This Row],[category]],"|",-1)</f>
        <v>DryIrons</v>
      </c>
      <c r="D806" s="21">
        <v>549</v>
      </c>
      <c r="E806" s="21">
        <v>1090</v>
      </c>
      <c r="F806" s="21">
        <f>Table3[[#This Row],[actual_price]]-Table3[[#This Row],[discounted_price]]</f>
        <v>541</v>
      </c>
      <c r="G806" s="23">
        <v>0.5</v>
      </c>
      <c r="H806" s="7">
        <v>4.2</v>
      </c>
      <c r="I806" s="8">
        <v>13029</v>
      </c>
      <c r="J806" s="21">
        <f>Table3[[#This Row],[actual_price]]*Table3[[#This Row],[rating_count]]</f>
        <v>14201610</v>
      </c>
    </row>
    <row r="807" spans="1:10" x14ac:dyDescent="0.3">
      <c r="A807" s="7" t="s">
        <v>3021</v>
      </c>
      <c r="B807" s="7" t="s">
        <v>3023</v>
      </c>
      <c r="C807" s="7" t="str">
        <f>_xlfn.TEXTAFTER(Table3[[#This Row],[category]],"|",-1)</f>
        <v>Cases</v>
      </c>
      <c r="D807" s="21">
        <v>549</v>
      </c>
      <c r="E807" s="21">
        <v>1499</v>
      </c>
      <c r="F807" s="21">
        <f>Table3[[#This Row],[actual_price]]-Table3[[#This Row],[discounted_price]]</f>
        <v>950</v>
      </c>
      <c r="G807" s="23">
        <v>0.63</v>
      </c>
      <c r="H807" s="7">
        <v>4.3</v>
      </c>
      <c r="I807" s="8">
        <v>11006</v>
      </c>
      <c r="J807" s="21">
        <f>Table3[[#This Row],[actual_price]]*Table3[[#This Row],[rating_count]]</f>
        <v>16497994</v>
      </c>
    </row>
    <row r="808" spans="1:10" x14ac:dyDescent="0.3">
      <c r="A808" s="7" t="s">
        <v>2658</v>
      </c>
      <c r="B808" s="7" t="s">
        <v>2660</v>
      </c>
      <c r="C808" s="7" t="str">
        <f>_xlfn.TEXTAFTER(Table3[[#This Row],[category]],"|",-1)</f>
        <v>ExternalMemoryCardReaders</v>
      </c>
      <c r="D808" s="21">
        <v>549</v>
      </c>
      <c r="E808" s="21">
        <v>999</v>
      </c>
      <c r="F808" s="21">
        <f>Table3[[#This Row],[actual_price]]-Table3[[#This Row],[discounted_price]]</f>
        <v>450</v>
      </c>
      <c r="G808" s="23">
        <v>0.45</v>
      </c>
      <c r="H808" s="7">
        <v>4.3</v>
      </c>
      <c r="I808" s="8">
        <v>7758</v>
      </c>
      <c r="J808" s="21">
        <f>Table3[[#This Row],[actual_price]]*Table3[[#This Row],[rating_count]]</f>
        <v>7750242</v>
      </c>
    </row>
    <row r="809" spans="1:10" x14ac:dyDescent="0.3">
      <c r="A809" s="7" t="s">
        <v>3157</v>
      </c>
      <c r="B809" s="7" t="s">
        <v>3023</v>
      </c>
      <c r="C809" s="7" t="str">
        <f>_xlfn.TEXTAFTER(Table3[[#This Row],[category]],"|",-1)</f>
        <v>Cases</v>
      </c>
      <c r="D809" s="21">
        <v>549</v>
      </c>
      <c r="E809" s="21">
        <v>2499</v>
      </c>
      <c r="F809" s="21">
        <f>Table3[[#This Row],[actual_price]]-Table3[[#This Row],[discounted_price]]</f>
        <v>1950</v>
      </c>
      <c r="G809" s="23">
        <v>0.78</v>
      </c>
      <c r="H809" s="7">
        <v>4.3</v>
      </c>
      <c r="I809" s="8">
        <v>5556</v>
      </c>
      <c r="J809" s="21">
        <f>Table3[[#This Row],[actual_price]]*Table3[[#This Row],[rating_count]]</f>
        <v>13884444</v>
      </c>
    </row>
    <row r="810" spans="1:10" x14ac:dyDescent="0.3">
      <c r="A810" s="7" t="s">
        <v>2474</v>
      </c>
      <c r="B810" s="7" t="s">
        <v>2476</v>
      </c>
      <c r="C810" s="7" t="str">
        <f>_xlfn.TEXTAFTER(Table3[[#This Row],[category]],"|",-1)</f>
        <v>Film</v>
      </c>
      <c r="D810" s="21">
        <v>549</v>
      </c>
      <c r="E810" s="21">
        <v>549</v>
      </c>
      <c r="F810" s="21">
        <f>Table3[[#This Row],[actual_price]]-Table3[[#This Row],[discounted_price]]</f>
        <v>0</v>
      </c>
      <c r="G810" s="23">
        <v>0</v>
      </c>
      <c r="H810" s="7">
        <v>4.5</v>
      </c>
      <c r="I810" s="8">
        <v>4875</v>
      </c>
      <c r="J810" s="21">
        <f>Table3[[#This Row],[actual_price]]*Table3[[#This Row],[rating_count]]</f>
        <v>2676375</v>
      </c>
    </row>
    <row r="811" spans="1:10" hidden="1" x14ac:dyDescent="0.3">
      <c r="A811" s="7" t="s">
        <v>4501</v>
      </c>
      <c r="B811" s="7" t="s">
        <v>3707</v>
      </c>
      <c r="C811" s="7" t="str">
        <f>_xlfn.TEXTAFTER(Table3[[#This Row],[category]],"|",-1)</f>
        <v>InstantWaterHeaters</v>
      </c>
      <c r="D811" s="8">
        <v>1899</v>
      </c>
      <c r="E811" s="8">
        <v>3790</v>
      </c>
      <c r="F811" s="8">
        <f>Table3[[#This Row],[actual_price]]-Table3[[#This Row],[discounted_price]]</f>
        <v>1891</v>
      </c>
      <c r="G811" s="18">
        <v>0.5</v>
      </c>
      <c r="H811" s="7">
        <v>3.8</v>
      </c>
      <c r="I811" s="8">
        <v>3842</v>
      </c>
      <c r="J811" s="8">
        <f>Table3[[#This Row],[actual_price]]*Table3[[#This Row],[rating_count]]</f>
        <v>14561180</v>
      </c>
    </row>
    <row r="812" spans="1:10" x14ac:dyDescent="0.3">
      <c r="A812" s="7" t="s">
        <v>3359</v>
      </c>
      <c r="B812" s="7" t="s">
        <v>3361</v>
      </c>
      <c r="C812" s="7" t="str">
        <f>_xlfn.TEXTAFTER(Table3[[#This Row],[category]],"|",-1)</f>
        <v>InkjetInkRefills&amp;Kits</v>
      </c>
      <c r="D812" s="21">
        <v>549</v>
      </c>
      <c r="E812" s="21">
        <v>1999</v>
      </c>
      <c r="F812" s="21">
        <f>Table3[[#This Row],[actual_price]]-Table3[[#This Row],[discounted_price]]</f>
        <v>1450</v>
      </c>
      <c r="G812" s="23">
        <v>0.73</v>
      </c>
      <c r="H812" s="7">
        <v>4.3</v>
      </c>
      <c r="I812" s="8">
        <v>1367</v>
      </c>
      <c r="J812" s="21">
        <f>Table3[[#This Row],[actual_price]]*Table3[[#This Row],[rating_count]]</f>
        <v>2732633</v>
      </c>
    </row>
    <row r="813" spans="1:10" hidden="1" x14ac:dyDescent="0.3">
      <c r="A813" s="7" t="s">
        <v>4630</v>
      </c>
      <c r="B813" s="7" t="s">
        <v>4632</v>
      </c>
      <c r="C813" s="7" t="str">
        <f>_xlfn.TEXTAFTER(Table3[[#This Row],[category]],"|",-1)</f>
        <v>EspressoMachines</v>
      </c>
      <c r="D813" s="8">
        <v>4799</v>
      </c>
      <c r="E813" s="8">
        <v>5795</v>
      </c>
      <c r="F813" s="8">
        <f>Table3[[#This Row],[actual_price]]-Table3[[#This Row],[discounted_price]]</f>
        <v>996</v>
      </c>
      <c r="G813" s="18">
        <v>0.17</v>
      </c>
      <c r="H813" s="7">
        <v>3.9</v>
      </c>
      <c r="I813" s="8">
        <v>3815</v>
      </c>
      <c r="J813" s="8">
        <f>Table3[[#This Row],[actual_price]]*Table3[[#This Row],[rating_count]]</f>
        <v>22107925</v>
      </c>
    </row>
    <row r="814" spans="1:10" x14ac:dyDescent="0.3">
      <c r="A814" s="7" t="s">
        <v>5180</v>
      </c>
      <c r="B814" s="7" t="s">
        <v>3692</v>
      </c>
      <c r="C814" s="7" t="str">
        <f>_xlfn.TEXTAFTER(Table3[[#This Row],[category]],"|",-1)</f>
        <v>HandBlenders</v>
      </c>
      <c r="D814" s="21">
        <v>549</v>
      </c>
      <c r="E814" s="21">
        <v>999</v>
      </c>
      <c r="F814" s="21">
        <f>Table3[[#This Row],[actual_price]]-Table3[[#This Row],[discounted_price]]</f>
        <v>450</v>
      </c>
      <c r="G814" s="23">
        <v>0.45</v>
      </c>
      <c r="H814" s="7">
        <v>4</v>
      </c>
      <c r="I814" s="8">
        <v>1313</v>
      </c>
      <c r="J814" s="21">
        <f>Table3[[#This Row],[actual_price]]*Table3[[#This Row],[rating_count]]</f>
        <v>1311687</v>
      </c>
    </row>
    <row r="815" spans="1:10" x14ac:dyDescent="0.3">
      <c r="A815" s="7" t="s">
        <v>830</v>
      </c>
      <c r="B815" s="7" t="s">
        <v>230</v>
      </c>
      <c r="C815" s="7" t="str">
        <f>_xlfn.TEXTAFTER(Table3[[#This Row],[category]],"|",-1)</f>
        <v>RemoteControls</v>
      </c>
      <c r="D815" s="21">
        <v>547</v>
      </c>
      <c r="E815" s="21">
        <v>2999</v>
      </c>
      <c r="F815" s="21">
        <f>Table3[[#This Row],[actual_price]]-Table3[[#This Row],[discounted_price]]</f>
        <v>2452</v>
      </c>
      <c r="G815" s="23">
        <v>0.82</v>
      </c>
      <c r="H815" s="7">
        <v>4.3</v>
      </c>
      <c r="I815" s="7">
        <v>407</v>
      </c>
      <c r="J815" s="21">
        <f>Table3[[#This Row],[actual_price]]*Table3[[#This Row],[rating_count]]</f>
        <v>1220593</v>
      </c>
    </row>
    <row r="816" spans="1:10" x14ac:dyDescent="0.3">
      <c r="A816" s="7" t="s">
        <v>3757</v>
      </c>
      <c r="B816" s="7" t="s">
        <v>3759</v>
      </c>
      <c r="C816" s="7" t="str">
        <f>_xlfn.TEXTAFTER(Table3[[#This Row],[category]],"|",-1)</f>
        <v>ImmersionRods</v>
      </c>
      <c r="D816" s="21">
        <v>539</v>
      </c>
      <c r="E816" s="21">
        <v>720</v>
      </c>
      <c r="F816" s="21">
        <f>Table3[[#This Row],[actual_price]]-Table3[[#This Row],[discounted_price]]</f>
        <v>181</v>
      </c>
      <c r="G816" s="23">
        <v>0.25</v>
      </c>
      <c r="H816" s="7">
        <v>4.0999999999999996</v>
      </c>
      <c r="I816" s="8">
        <v>36017</v>
      </c>
      <c r="J816" s="21">
        <f>Table3[[#This Row],[actual_price]]*Table3[[#This Row],[rating_count]]</f>
        <v>25932240</v>
      </c>
    </row>
    <row r="817" spans="1:10" x14ac:dyDescent="0.3">
      <c r="A817" s="7" t="s">
        <v>3401</v>
      </c>
      <c r="B817" s="7" t="s">
        <v>3403</v>
      </c>
      <c r="C817" s="7" t="str">
        <f>_xlfn.TEXTAFTER(Table3[[#This Row],[category]],"|",-1)</f>
        <v>Financial&amp;Business</v>
      </c>
      <c r="D817" s="21">
        <v>535</v>
      </c>
      <c r="E817" s="21">
        <v>535</v>
      </c>
      <c r="F817" s="21">
        <f>Table3[[#This Row],[actual_price]]-Table3[[#This Row],[discounted_price]]</f>
        <v>0</v>
      </c>
      <c r="G817" s="23">
        <v>0</v>
      </c>
      <c r="H817" s="7">
        <v>4.4000000000000004</v>
      </c>
      <c r="I817" s="8">
        <v>4426</v>
      </c>
      <c r="J817" s="21">
        <f>Table3[[#This Row],[actual_price]]*Table3[[#This Row],[rating_count]]</f>
        <v>2367910</v>
      </c>
    </row>
    <row r="818" spans="1:10" x14ac:dyDescent="0.3">
      <c r="A818" s="7" t="s">
        <v>1534</v>
      </c>
      <c r="B818" s="7" t="s">
        <v>1421</v>
      </c>
      <c r="C818" s="7" t="str">
        <f>_xlfn.TEXTAFTER(Table3[[#This Row],[category]],"|",-1)</f>
        <v>WallChargers</v>
      </c>
      <c r="D818" s="21">
        <v>529</v>
      </c>
      <c r="E818" s="21">
        <v>1499</v>
      </c>
      <c r="F818" s="21">
        <f>Table3[[#This Row],[actual_price]]-Table3[[#This Row],[discounted_price]]</f>
        <v>970</v>
      </c>
      <c r="G818" s="23">
        <v>0.65</v>
      </c>
      <c r="H818" s="7">
        <v>4.0999999999999996</v>
      </c>
      <c r="I818" s="8">
        <v>8599</v>
      </c>
      <c r="J818" s="21">
        <f>Table3[[#This Row],[actual_price]]*Table3[[#This Row],[rating_count]]</f>
        <v>12889901</v>
      </c>
    </row>
    <row r="819" spans="1:10" x14ac:dyDescent="0.3">
      <c r="A819" s="7" t="s">
        <v>2324</v>
      </c>
      <c r="B819" s="7" t="s">
        <v>2244</v>
      </c>
      <c r="C819" s="7" t="str">
        <f>_xlfn.TEXTAFTER(Table3[[#This Row],[category]],"|",-1)</f>
        <v>Scientific</v>
      </c>
      <c r="D819" s="21">
        <v>522</v>
      </c>
      <c r="E819" s="21">
        <v>550</v>
      </c>
      <c r="F819" s="21">
        <f>Table3[[#This Row],[actual_price]]-Table3[[#This Row],[discounted_price]]</f>
        <v>28</v>
      </c>
      <c r="G819" s="23">
        <v>0.05</v>
      </c>
      <c r="H819" s="7">
        <v>4.4000000000000004</v>
      </c>
      <c r="I819" s="8">
        <v>12179</v>
      </c>
      <c r="J819" s="21">
        <f>Table3[[#This Row],[actual_price]]*Table3[[#This Row],[rating_count]]</f>
        <v>6698450</v>
      </c>
    </row>
    <row r="820" spans="1:10" x14ac:dyDescent="0.3">
      <c r="A820" s="7" t="s">
        <v>2234</v>
      </c>
      <c r="B820" s="7" t="s">
        <v>2094</v>
      </c>
      <c r="C820" s="7" t="str">
        <f>_xlfn.TEXTAFTER(Table3[[#This Row],[category]],"|",-1)</f>
        <v>PenDrives</v>
      </c>
      <c r="D820" s="21">
        <v>519</v>
      </c>
      <c r="E820" s="21">
        <v>1350</v>
      </c>
      <c r="F820" s="21">
        <f>Table3[[#This Row],[actual_price]]-Table3[[#This Row],[discounted_price]]</f>
        <v>831</v>
      </c>
      <c r="G820" s="23">
        <v>0.62</v>
      </c>
      <c r="H820" s="7">
        <v>4.3</v>
      </c>
      <c r="I820" s="8">
        <v>30058</v>
      </c>
      <c r="J820" s="21">
        <f>Table3[[#This Row],[actual_price]]*Table3[[#This Row],[rating_count]]</f>
        <v>40578300</v>
      </c>
    </row>
    <row r="821" spans="1:10" hidden="1" x14ac:dyDescent="0.3">
      <c r="A821" s="7" t="s">
        <v>3585</v>
      </c>
      <c r="B821" s="7" t="s">
        <v>3287</v>
      </c>
      <c r="C821" s="7" t="str">
        <f>_xlfn.TEXTAFTER(Table3[[#This Row],[category]],"|",-1)</f>
        <v>InkjetPrinters</v>
      </c>
      <c r="D821" s="8">
        <v>8349</v>
      </c>
      <c r="E821" s="8">
        <v>9625</v>
      </c>
      <c r="F821" s="8">
        <f>Table3[[#This Row],[actual_price]]-Table3[[#This Row],[discounted_price]]</f>
        <v>1276</v>
      </c>
      <c r="G821" s="18">
        <v>0.13</v>
      </c>
      <c r="H821" s="7">
        <v>3.8</v>
      </c>
      <c r="I821" s="8">
        <v>3652</v>
      </c>
      <c r="J821" s="8">
        <f>Table3[[#This Row],[actual_price]]*Table3[[#This Row],[rating_count]]</f>
        <v>35150500</v>
      </c>
    </row>
    <row r="822" spans="1:10" x14ac:dyDescent="0.3">
      <c r="A822" s="7" t="s">
        <v>4497</v>
      </c>
      <c r="B822" s="7" t="s">
        <v>3759</v>
      </c>
      <c r="C822" s="7" t="str">
        <f>_xlfn.TEXTAFTER(Table3[[#This Row],[category]],"|",-1)</f>
        <v>ImmersionRods</v>
      </c>
      <c r="D822" s="21">
        <v>510</v>
      </c>
      <c r="E822" s="21">
        <v>640</v>
      </c>
      <c r="F822" s="21">
        <f>Table3[[#This Row],[actual_price]]-Table3[[#This Row],[discounted_price]]</f>
        <v>130</v>
      </c>
      <c r="G822" s="23">
        <v>0.2</v>
      </c>
      <c r="H822" s="7">
        <v>4.0999999999999996</v>
      </c>
      <c r="I822" s="8">
        <v>7229</v>
      </c>
      <c r="J822" s="21">
        <f>Table3[[#This Row],[actual_price]]*Table3[[#This Row],[rating_count]]</f>
        <v>4626560</v>
      </c>
    </row>
    <row r="823" spans="1:10" x14ac:dyDescent="0.3">
      <c r="A823" s="7" t="s">
        <v>222</v>
      </c>
      <c r="B823" s="7" t="s">
        <v>54</v>
      </c>
      <c r="C823" s="7" t="str">
        <f>_xlfn.TEXTAFTER(Table3[[#This Row],[category]],"|",-1)</f>
        <v>WirelessUSBAdapters</v>
      </c>
      <c r="D823" s="21">
        <v>507</v>
      </c>
      <c r="E823" s="21">
        <v>1208</v>
      </c>
      <c r="F823" s="21">
        <f>Table3[[#This Row],[actual_price]]-Table3[[#This Row],[discounted_price]]</f>
        <v>701</v>
      </c>
      <c r="G823" s="23">
        <v>0.57999999999999996</v>
      </c>
      <c r="H823" s="7">
        <v>4.0999999999999996</v>
      </c>
      <c r="I823" s="8">
        <v>8131</v>
      </c>
      <c r="J823" s="21">
        <f>Table3[[#This Row],[actual_price]]*Table3[[#This Row],[rating_count]]</f>
        <v>9822248</v>
      </c>
    </row>
    <row r="824" spans="1:10" x14ac:dyDescent="0.3">
      <c r="A824" s="7" t="s">
        <v>222</v>
      </c>
      <c r="B824" s="7" t="s">
        <v>54</v>
      </c>
      <c r="C824" s="7" t="str">
        <f>_xlfn.TEXTAFTER(Table3[[#This Row],[category]],"|",-1)</f>
        <v>WirelessUSBAdapters</v>
      </c>
      <c r="D824" s="21">
        <v>507</v>
      </c>
      <c r="E824" s="21">
        <v>1208</v>
      </c>
      <c r="F824" s="21">
        <f>Table3[[#This Row],[actual_price]]-Table3[[#This Row],[discounted_price]]</f>
        <v>701</v>
      </c>
      <c r="G824" s="23">
        <v>0.57999999999999996</v>
      </c>
      <c r="H824" s="7">
        <v>4.0999999999999996</v>
      </c>
      <c r="I824" s="8">
        <v>8131</v>
      </c>
      <c r="J824" s="21">
        <f>Table3[[#This Row],[actual_price]]*Table3[[#This Row],[rating_count]]</f>
        <v>9822248</v>
      </c>
    </row>
    <row r="825" spans="1:10" x14ac:dyDescent="0.3">
      <c r="A825" s="7" t="s">
        <v>52</v>
      </c>
      <c r="B825" s="7" t="s">
        <v>54</v>
      </c>
      <c r="C825" s="7" t="str">
        <f>_xlfn.TEXTAFTER(Table3[[#This Row],[category]],"|",-1)</f>
        <v>WirelessUSBAdapters</v>
      </c>
      <c r="D825" s="21">
        <v>499</v>
      </c>
      <c r="E825" s="21">
        <v>999</v>
      </c>
      <c r="F825" s="21">
        <f>Table3[[#This Row],[actual_price]]-Table3[[#This Row],[discounted_price]]</f>
        <v>500</v>
      </c>
      <c r="G825" s="23">
        <v>0.5</v>
      </c>
      <c r="H825" s="7">
        <v>4.2</v>
      </c>
      <c r="I825" s="8">
        <v>179691</v>
      </c>
      <c r="J825" s="21">
        <f>Table3[[#This Row],[actual_price]]*Table3[[#This Row],[rating_count]]</f>
        <v>179511309</v>
      </c>
    </row>
    <row r="826" spans="1:10" hidden="1" x14ac:dyDescent="0.3">
      <c r="A826" s="7" t="s">
        <v>4963</v>
      </c>
      <c r="B826" s="7" t="s">
        <v>3707</v>
      </c>
      <c r="C826" s="7" t="str">
        <f>_xlfn.TEXTAFTER(Table3[[#This Row],[category]],"|",-1)</f>
        <v>InstantWaterHeaters</v>
      </c>
      <c r="D826" s="8">
        <v>5365</v>
      </c>
      <c r="E826" s="8">
        <v>7445</v>
      </c>
      <c r="F826" s="8">
        <f>Table3[[#This Row],[actual_price]]-Table3[[#This Row],[discounted_price]]</f>
        <v>2080</v>
      </c>
      <c r="G826" s="18">
        <v>0.28000000000000003</v>
      </c>
      <c r="H826" s="7">
        <v>3.9</v>
      </c>
      <c r="I826" s="8">
        <v>3584</v>
      </c>
      <c r="J826" s="8">
        <f>Table3[[#This Row],[actual_price]]*Table3[[#This Row],[rating_count]]</f>
        <v>26682880</v>
      </c>
    </row>
    <row r="827" spans="1:10" x14ac:dyDescent="0.3">
      <c r="A827" s="7" t="s">
        <v>1725</v>
      </c>
      <c r="B827" s="7" t="s">
        <v>1380</v>
      </c>
      <c r="C827" s="7" t="str">
        <f>_xlfn.TEXTAFTER(Table3[[#This Row],[category]],"|",-1)</f>
        <v>In-Ear</v>
      </c>
      <c r="D827" s="21">
        <v>499</v>
      </c>
      <c r="E827" s="21">
        <v>499</v>
      </c>
      <c r="F827" s="21">
        <f>Table3[[#This Row],[actual_price]]-Table3[[#This Row],[discounted_price]]</f>
        <v>0</v>
      </c>
      <c r="G827" s="23">
        <v>0</v>
      </c>
      <c r="H827" s="7">
        <v>4.2</v>
      </c>
      <c r="I827" s="8">
        <v>31539</v>
      </c>
      <c r="J827" s="21">
        <f>Table3[[#This Row],[actual_price]]*Table3[[#This Row],[rating_count]]</f>
        <v>15737961</v>
      </c>
    </row>
    <row r="828" spans="1:10" x14ac:dyDescent="0.3">
      <c r="A828" s="7" t="s">
        <v>649</v>
      </c>
      <c r="B828" s="7" t="s">
        <v>14</v>
      </c>
      <c r="C828" s="7" t="str">
        <f>_xlfn.TEXTAFTER(Table3[[#This Row],[category]],"|",-1)</f>
        <v>USBCables</v>
      </c>
      <c r="D828" s="21">
        <v>499</v>
      </c>
      <c r="E828" s="21">
        <v>1299</v>
      </c>
      <c r="F828" s="21">
        <f>Table3[[#This Row],[actual_price]]-Table3[[#This Row],[discounted_price]]</f>
        <v>800</v>
      </c>
      <c r="G828" s="23">
        <v>0.62</v>
      </c>
      <c r="H828" s="7">
        <v>4.3</v>
      </c>
      <c r="I828" s="8">
        <v>30411</v>
      </c>
      <c r="J828" s="21">
        <f>Table3[[#This Row],[actual_price]]*Table3[[#This Row],[rating_count]]</f>
        <v>39503889</v>
      </c>
    </row>
    <row r="829" spans="1:10" x14ac:dyDescent="0.3">
      <c r="A829" s="7" t="s">
        <v>957</v>
      </c>
      <c r="B829" s="7" t="s">
        <v>960</v>
      </c>
      <c r="C829" s="7" t="str">
        <f>_xlfn.TEXTAFTER(Table3[[#This Row],[category]],"|",-1)</f>
        <v>DVICables</v>
      </c>
      <c r="D829" s="21">
        <v>499</v>
      </c>
      <c r="E829" s="21">
        <v>1100</v>
      </c>
      <c r="F829" s="21">
        <f>Table3[[#This Row],[actual_price]]-Table3[[#This Row],[discounted_price]]</f>
        <v>601</v>
      </c>
      <c r="G829" s="23">
        <v>0.55000000000000004</v>
      </c>
      <c r="H829" s="7">
        <v>4.4000000000000004</v>
      </c>
      <c r="I829" s="8">
        <v>25177</v>
      </c>
      <c r="J829" s="21">
        <f>Table3[[#This Row],[actual_price]]*Table3[[#This Row],[rating_count]]</f>
        <v>27694700</v>
      </c>
    </row>
    <row r="830" spans="1:10" x14ac:dyDescent="0.3">
      <c r="A830" s="7" t="s">
        <v>1770</v>
      </c>
      <c r="B830" s="7" t="s">
        <v>1421</v>
      </c>
      <c r="C830" s="7" t="str">
        <f>_xlfn.TEXTAFTER(Table3[[#This Row],[category]],"|",-1)</f>
        <v>WallChargers</v>
      </c>
      <c r="D830" s="21">
        <v>499</v>
      </c>
      <c r="E830" s="21">
        <v>599</v>
      </c>
      <c r="F830" s="21">
        <f>Table3[[#This Row],[actual_price]]-Table3[[#This Row],[discounted_price]]</f>
        <v>100</v>
      </c>
      <c r="G830" s="23">
        <v>0.17</v>
      </c>
      <c r="H830" s="7">
        <v>4.2</v>
      </c>
      <c r="I830" s="8">
        <v>21916</v>
      </c>
      <c r="J830" s="21">
        <f>Table3[[#This Row],[actual_price]]*Table3[[#This Row],[rating_count]]</f>
        <v>13127684</v>
      </c>
    </row>
    <row r="831" spans="1:10" x14ac:dyDescent="0.3">
      <c r="A831" s="7" t="s">
        <v>770</v>
      </c>
      <c r="B831" s="7" t="s">
        <v>14</v>
      </c>
      <c r="C831" s="7" t="str">
        <f>_xlfn.TEXTAFTER(Table3[[#This Row],[category]],"|",-1)</f>
        <v>USBCables</v>
      </c>
      <c r="D831" s="21">
        <v>499</v>
      </c>
      <c r="E831" s="21">
        <v>1200</v>
      </c>
      <c r="F831" s="21">
        <f>Table3[[#This Row],[actual_price]]-Table3[[#This Row],[discounted_price]]</f>
        <v>701</v>
      </c>
      <c r="G831" s="23">
        <v>0.57999999999999996</v>
      </c>
      <c r="H831" s="7">
        <v>4.3</v>
      </c>
      <c r="I831" s="8">
        <v>5451</v>
      </c>
      <c r="J831" s="21">
        <f>Table3[[#This Row],[actual_price]]*Table3[[#This Row],[rating_count]]</f>
        <v>6541200</v>
      </c>
    </row>
    <row r="832" spans="1:10" hidden="1" x14ac:dyDescent="0.3">
      <c r="A832" s="7" t="s">
        <v>4853</v>
      </c>
      <c r="B832" s="7" t="s">
        <v>4473</v>
      </c>
      <c r="C832" s="7" t="str">
        <f>_xlfn.TEXTAFTER(Table3[[#This Row],[category]],"|",-1)</f>
        <v>Juicers</v>
      </c>
      <c r="D832" s="7">
        <v>499</v>
      </c>
      <c r="E832" s="8">
        <v>2199</v>
      </c>
      <c r="F832" s="8">
        <f>Table3[[#This Row],[actual_price]]-Table3[[#This Row],[discounted_price]]</f>
        <v>1700</v>
      </c>
      <c r="G832" s="18">
        <v>0.77</v>
      </c>
      <c r="H832" s="7">
        <v>3.1</v>
      </c>
      <c r="I832" s="8">
        <v>3527</v>
      </c>
      <c r="J832" s="8">
        <f>Table3[[#This Row],[actual_price]]*Table3[[#This Row],[rating_count]]</f>
        <v>7755873</v>
      </c>
    </row>
    <row r="833" spans="1:10" x14ac:dyDescent="0.3">
      <c r="A833" s="7" t="s">
        <v>3974</v>
      </c>
      <c r="B833" s="7" t="s">
        <v>3697</v>
      </c>
      <c r="C833" s="7" t="str">
        <f>_xlfn.TEXTAFTER(Table3[[#This Row],[category]],"|",-1)</f>
        <v>DryIrons</v>
      </c>
      <c r="D833" s="21">
        <v>499</v>
      </c>
      <c r="E833" s="21">
        <v>625</v>
      </c>
      <c r="F833" s="21">
        <f>Table3[[#This Row],[actual_price]]-Table3[[#This Row],[discounted_price]]</f>
        <v>126</v>
      </c>
      <c r="G833" s="23">
        <v>0.2</v>
      </c>
      <c r="H833" s="7">
        <v>4.2</v>
      </c>
      <c r="I833" s="8">
        <v>5355</v>
      </c>
      <c r="J833" s="21">
        <f>Table3[[#This Row],[actual_price]]*Table3[[#This Row],[rating_count]]</f>
        <v>3346875</v>
      </c>
    </row>
    <row r="834" spans="1:10" hidden="1" x14ac:dyDescent="0.3">
      <c r="A834" s="7" t="s">
        <v>1299</v>
      </c>
      <c r="B834" s="7" t="s">
        <v>90</v>
      </c>
      <c r="C834" s="7" t="str">
        <f>_xlfn.TEXTAFTER(Table3[[#This Row],[category]],"|",-1)</f>
        <v>SmartTelevisions</v>
      </c>
      <c r="D834" s="8">
        <v>24499</v>
      </c>
      <c r="E834" s="8">
        <v>50000</v>
      </c>
      <c r="F834" s="8">
        <f>Table3[[#This Row],[actual_price]]-Table3[[#This Row],[discounted_price]]</f>
        <v>25501</v>
      </c>
      <c r="G834" s="18">
        <v>0.51</v>
      </c>
      <c r="H834" s="7">
        <v>3.9</v>
      </c>
      <c r="I834" s="8">
        <v>3518</v>
      </c>
      <c r="J834" s="8">
        <f>Table3[[#This Row],[actual_price]]*Table3[[#This Row],[rating_count]]</f>
        <v>175900000</v>
      </c>
    </row>
    <row r="835" spans="1:10" hidden="1" x14ac:dyDescent="0.3">
      <c r="A835" s="7" t="s">
        <v>2558</v>
      </c>
      <c r="B835" s="7" t="s">
        <v>1380</v>
      </c>
      <c r="C835" s="7" t="str">
        <f>_xlfn.TEXTAFTER(Table3[[#This Row],[category]],"|",-1)</f>
        <v>In-Ear</v>
      </c>
      <c r="D835" s="8">
        <v>1799</v>
      </c>
      <c r="E835" s="8">
        <v>3999</v>
      </c>
      <c r="F835" s="8">
        <f>Table3[[#This Row],[actual_price]]-Table3[[#This Row],[discounted_price]]</f>
        <v>2200</v>
      </c>
      <c r="G835" s="18">
        <v>0.55000000000000004</v>
      </c>
      <c r="H835" s="7">
        <v>3.9</v>
      </c>
      <c r="I835" s="8">
        <v>3517</v>
      </c>
      <c r="J835" s="8">
        <f>Table3[[#This Row],[actual_price]]*Table3[[#This Row],[rating_count]]</f>
        <v>14064483</v>
      </c>
    </row>
    <row r="836" spans="1:10" x14ac:dyDescent="0.3">
      <c r="A836" s="7" t="s">
        <v>3682</v>
      </c>
      <c r="B836" s="7" t="s">
        <v>3644</v>
      </c>
      <c r="C836" s="7" t="str">
        <f>_xlfn.TEXTAFTER(Table3[[#This Row],[category]],"|",-1)</f>
        <v>LintShavers</v>
      </c>
      <c r="D836" s="21">
        <v>499</v>
      </c>
      <c r="E836" s="21">
        <v>999</v>
      </c>
      <c r="F836" s="21">
        <f>Table3[[#This Row],[actual_price]]-Table3[[#This Row],[discounted_price]]</f>
        <v>500</v>
      </c>
      <c r="G836" s="23">
        <v>0.5</v>
      </c>
      <c r="H836" s="7">
        <v>4.0999999999999996</v>
      </c>
      <c r="I836" s="8">
        <v>4859</v>
      </c>
      <c r="J836" s="21">
        <f>Table3[[#This Row],[actual_price]]*Table3[[#This Row],[rating_count]]</f>
        <v>4854141</v>
      </c>
    </row>
    <row r="837" spans="1:10" x14ac:dyDescent="0.3">
      <c r="A837" s="7" t="s">
        <v>4227</v>
      </c>
      <c r="B837" s="7" t="s">
        <v>3697</v>
      </c>
      <c r="C837" s="7" t="str">
        <f>_xlfn.TEXTAFTER(Table3[[#This Row],[category]],"|",-1)</f>
        <v>DryIrons</v>
      </c>
      <c r="D837" s="21">
        <v>499</v>
      </c>
      <c r="E837" s="21">
        <v>940</v>
      </c>
      <c r="F837" s="21">
        <f>Table3[[#This Row],[actual_price]]-Table3[[#This Row],[discounted_price]]</f>
        <v>441</v>
      </c>
      <c r="G837" s="23">
        <v>0.47</v>
      </c>
      <c r="H837" s="7">
        <v>4.0999999999999996</v>
      </c>
      <c r="I837" s="8">
        <v>3036</v>
      </c>
      <c r="J837" s="21">
        <f>Table3[[#This Row],[actual_price]]*Table3[[#This Row],[rating_count]]</f>
        <v>2853840</v>
      </c>
    </row>
    <row r="838" spans="1:10" hidden="1" x14ac:dyDescent="0.3">
      <c r="A838" s="7" t="s">
        <v>2618</v>
      </c>
      <c r="B838" s="7" t="s">
        <v>1380</v>
      </c>
      <c r="C838" s="7" t="str">
        <f>_xlfn.TEXTAFTER(Table3[[#This Row],[category]],"|",-1)</f>
        <v>In-Ear</v>
      </c>
      <c r="D838" s="7">
        <v>399</v>
      </c>
      <c r="E838" s="7">
        <v>699</v>
      </c>
      <c r="F838" s="21">
        <f>Table3[[#This Row],[actual_price]]-Table3[[#This Row],[discounted_price]]</f>
        <v>300</v>
      </c>
      <c r="G838" s="18">
        <v>0.43</v>
      </c>
      <c r="H838" s="7">
        <v>3.4</v>
      </c>
      <c r="I838" s="8">
        <v>3454</v>
      </c>
      <c r="J838" s="8">
        <f>Table3[[#This Row],[actual_price]]*Table3[[#This Row],[rating_count]]</f>
        <v>2414346</v>
      </c>
    </row>
    <row r="839" spans="1:10" x14ac:dyDescent="0.3">
      <c r="A839" s="7" t="s">
        <v>3521</v>
      </c>
      <c r="B839" s="7" t="s">
        <v>2114</v>
      </c>
      <c r="C839" s="7" t="str">
        <f>_xlfn.TEXTAFTER(Table3[[#This Row],[category]],"|",-1)</f>
        <v>Lapdesks</v>
      </c>
      <c r="D839" s="21">
        <v>499</v>
      </c>
      <c r="E839" s="21">
        <v>1299</v>
      </c>
      <c r="F839" s="21">
        <f>Table3[[#This Row],[actual_price]]-Table3[[#This Row],[discounted_price]]</f>
        <v>800</v>
      </c>
      <c r="G839" s="23">
        <v>0.62</v>
      </c>
      <c r="H839" s="7">
        <v>4.0999999999999996</v>
      </c>
      <c r="I839" s="8">
        <v>2740</v>
      </c>
      <c r="J839" s="21">
        <f>Table3[[#This Row],[actual_price]]*Table3[[#This Row],[rating_count]]</f>
        <v>3559260</v>
      </c>
    </row>
    <row r="840" spans="1:10" hidden="1" x14ac:dyDescent="0.3">
      <c r="A840" s="7" t="s">
        <v>2316</v>
      </c>
      <c r="B840" s="7" t="s">
        <v>1380</v>
      </c>
      <c r="C840" s="7" t="str">
        <f>_xlfn.TEXTAFTER(Table3[[#This Row],[category]],"|",-1)</f>
        <v>In-Ear</v>
      </c>
      <c r="D840" s="7">
        <v>999</v>
      </c>
      <c r="E840" s="8">
        <v>4499</v>
      </c>
      <c r="F840" s="8">
        <f>Table3[[#This Row],[actual_price]]-Table3[[#This Row],[discounted_price]]</f>
        <v>3500</v>
      </c>
      <c r="G840" s="18">
        <v>0.78</v>
      </c>
      <c r="H840" s="7">
        <v>3.8</v>
      </c>
      <c r="I840" s="8">
        <v>3390</v>
      </c>
      <c r="J840" s="8">
        <f>Table3[[#This Row],[actual_price]]*Table3[[#This Row],[rating_count]]</f>
        <v>15251610</v>
      </c>
    </row>
    <row r="841" spans="1:10" x14ac:dyDescent="0.3">
      <c r="A841" s="7" t="s">
        <v>1218</v>
      </c>
      <c r="B841" s="7" t="s">
        <v>70</v>
      </c>
      <c r="C841" s="7" t="str">
        <f>_xlfn.TEXTAFTER(Table3[[#This Row],[category]],"|",-1)</f>
        <v>HDMICables</v>
      </c>
      <c r="D841" s="21">
        <v>499</v>
      </c>
      <c r="E841" s="21">
        <v>900</v>
      </c>
      <c r="F841" s="21">
        <f>Table3[[#This Row],[actual_price]]-Table3[[#This Row],[discounted_price]]</f>
        <v>401</v>
      </c>
      <c r="G841" s="23">
        <v>0.45</v>
      </c>
      <c r="H841" s="7">
        <v>4.4000000000000004</v>
      </c>
      <c r="I841" s="8">
        <v>2165</v>
      </c>
      <c r="J841" s="21">
        <f>Table3[[#This Row],[actual_price]]*Table3[[#This Row],[rating_count]]</f>
        <v>1948500</v>
      </c>
    </row>
    <row r="842" spans="1:10" x14ac:dyDescent="0.3">
      <c r="A842" s="7" t="s">
        <v>2819</v>
      </c>
      <c r="B842" s="7" t="s">
        <v>2613</v>
      </c>
      <c r="C842" s="7" t="str">
        <f>_xlfn.TEXTAFTER(Table3[[#This Row],[category]],"|",-1)</f>
        <v>USBHubs</v>
      </c>
      <c r="D842" s="21">
        <v>499</v>
      </c>
      <c r="E842" s="21">
        <v>799</v>
      </c>
      <c r="F842" s="21">
        <f>Table3[[#This Row],[actual_price]]-Table3[[#This Row],[discounted_price]]</f>
        <v>300</v>
      </c>
      <c r="G842" s="23">
        <v>0.38</v>
      </c>
      <c r="H842" s="7">
        <v>4.3</v>
      </c>
      <c r="I842" s="8">
        <v>2125</v>
      </c>
      <c r="J842" s="21">
        <f>Table3[[#This Row],[actual_price]]*Table3[[#This Row],[rating_count]]</f>
        <v>1697875</v>
      </c>
    </row>
    <row r="843" spans="1:10" hidden="1" x14ac:dyDescent="0.3">
      <c r="A843" s="7" t="s">
        <v>2212</v>
      </c>
      <c r="B843" s="7" t="s">
        <v>2214</v>
      </c>
      <c r="C843" s="7" t="str">
        <f>_xlfn.TEXTAFTER(Table3[[#This Row],[category]],"|",-1)</f>
        <v>VideoCameras</v>
      </c>
      <c r="D843" s="7">
        <v>499</v>
      </c>
      <c r="E843" s="8">
        <v>1999</v>
      </c>
      <c r="F843" s="8">
        <f>Table3[[#This Row],[actual_price]]-Table3[[#This Row],[discounted_price]]</f>
        <v>1500</v>
      </c>
      <c r="G843" s="18">
        <v>0.75</v>
      </c>
      <c r="H843" s="7">
        <v>3.7</v>
      </c>
      <c r="I843" s="8">
        <v>3369</v>
      </c>
      <c r="J843" s="8">
        <f>Table3[[#This Row],[actual_price]]*Table3[[#This Row],[rating_count]]</f>
        <v>6734631</v>
      </c>
    </row>
    <row r="844" spans="1:10" x14ac:dyDescent="0.3">
      <c r="A844" s="7" t="s">
        <v>1895</v>
      </c>
      <c r="B844" s="7" t="s">
        <v>1737</v>
      </c>
      <c r="C844" s="7" t="str">
        <f>_xlfn.TEXTAFTER(Table3[[#This Row],[category]],"|",-1)</f>
        <v>Bedstand&amp;DeskMounts</v>
      </c>
      <c r="D844" s="21">
        <v>499</v>
      </c>
      <c r="E844" s="21">
        <v>1899</v>
      </c>
      <c r="F844" s="21">
        <f>Table3[[#This Row],[actual_price]]-Table3[[#This Row],[discounted_price]]</f>
        <v>1400</v>
      </c>
      <c r="G844" s="23">
        <v>0.74</v>
      </c>
      <c r="H844" s="7">
        <v>4.0999999999999996</v>
      </c>
      <c r="I844" s="8">
        <v>1475</v>
      </c>
      <c r="J844" s="21">
        <f>Table3[[#This Row],[actual_price]]*Table3[[#This Row],[rating_count]]</f>
        <v>2801025</v>
      </c>
    </row>
    <row r="845" spans="1:10" hidden="1" x14ac:dyDescent="0.3">
      <c r="A845" s="7" t="s">
        <v>3472</v>
      </c>
      <c r="B845" s="7" t="s">
        <v>2502</v>
      </c>
      <c r="C845" s="7" t="str">
        <f>_xlfn.TEXTAFTER(Table3[[#This Row],[category]],"|",-1)</f>
        <v>Lamps</v>
      </c>
      <c r="D845" s="7">
        <v>39</v>
      </c>
      <c r="E845" s="7">
        <v>39</v>
      </c>
      <c r="F845" s="21">
        <f>Table3[[#This Row],[actual_price]]-Table3[[#This Row],[discounted_price]]</f>
        <v>0</v>
      </c>
      <c r="G845" s="18">
        <v>0</v>
      </c>
      <c r="H845" s="7">
        <v>3.8</v>
      </c>
      <c r="I845" s="8">
        <v>3344</v>
      </c>
      <c r="J845" s="8">
        <f>Table3[[#This Row],[actual_price]]*Table3[[#This Row],[rating_count]]</f>
        <v>130416</v>
      </c>
    </row>
    <row r="846" spans="1:10" x14ac:dyDescent="0.3">
      <c r="A846" s="7" t="s">
        <v>5083</v>
      </c>
      <c r="B846" s="7" t="s">
        <v>4087</v>
      </c>
      <c r="C846" s="7" t="str">
        <f>_xlfn.TEXTAFTER(Table3[[#This Row],[category]],"|",-1)</f>
        <v>WaterPurifierAccessories</v>
      </c>
      <c r="D846" s="21">
        <v>499</v>
      </c>
      <c r="E846" s="21">
        <v>999</v>
      </c>
      <c r="F846" s="21">
        <f>Table3[[#This Row],[actual_price]]-Table3[[#This Row],[discounted_price]]</f>
        <v>500</v>
      </c>
      <c r="G846" s="23">
        <v>0.5</v>
      </c>
      <c r="H846" s="7">
        <v>4.3</v>
      </c>
      <c r="I846" s="8">
        <v>1436</v>
      </c>
      <c r="J846" s="21">
        <f>Table3[[#This Row],[actual_price]]*Table3[[#This Row],[rating_count]]</f>
        <v>1434564</v>
      </c>
    </row>
    <row r="847" spans="1:10" x14ac:dyDescent="0.3">
      <c r="A847" s="7" t="s">
        <v>2898</v>
      </c>
      <c r="B847" s="7" t="s">
        <v>2307</v>
      </c>
      <c r="C847" s="7" t="str">
        <f>_xlfn.TEXTAFTER(Table3[[#This Row],[category]],"|",-1)</f>
        <v>MousePads</v>
      </c>
      <c r="D847" s="21">
        <v>499</v>
      </c>
      <c r="E847" s="21">
        <v>999</v>
      </c>
      <c r="F847" s="21">
        <f>Table3[[#This Row],[actual_price]]-Table3[[#This Row],[discounted_price]]</f>
        <v>500</v>
      </c>
      <c r="G847" s="23">
        <v>0.5</v>
      </c>
      <c r="H847" s="7">
        <v>4.4000000000000004</v>
      </c>
      <c r="I847" s="8">
        <v>1030</v>
      </c>
      <c r="J847" s="21">
        <f>Table3[[#This Row],[actual_price]]*Table3[[#This Row],[rating_count]]</f>
        <v>1028970</v>
      </c>
    </row>
    <row r="848" spans="1:10" x14ac:dyDescent="0.3">
      <c r="A848" s="7" t="s">
        <v>625</v>
      </c>
      <c r="B848" s="7" t="s">
        <v>14</v>
      </c>
      <c r="C848" s="7" t="str">
        <f>_xlfn.TEXTAFTER(Table3[[#This Row],[category]],"|",-1)</f>
        <v>USBCables</v>
      </c>
      <c r="D848" s="21">
        <v>499</v>
      </c>
      <c r="E848" s="21">
        <v>899</v>
      </c>
      <c r="F848" s="21">
        <f>Table3[[#This Row],[actual_price]]-Table3[[#This Row],[discounted_price]]</f>
        <v>400</v>
      </c>
      <c r="G848" s="23">
        <v>0.44</v>
      </c>
      <c r="H848" s="7">
        <v>4.2</v>
      </c>
      <c r="I848" s="7">
        <v>919</v>
      </c>
      <c r="J848" s="21">
        <f>Table3[[#This Row],[actual_price]]*Table3[[#This Row],[rating_count]]</f>
        <v>826181</v>
      </c>
    </row>
    <row r="849" spans="1:10" x14ac:dyDescent="0.3">
      <c r="A849" s="7" t="s">
        <v>3173</v>
      </c>
      <c r="B849" s="7" t="s">
        <v>2114</v>
      </c>
      <c r="C849" s="7" t="str">
        <f>_xlfn.TEXTAFTER(Table3[[#This Row],[category]],"|",-1)</f>
        <v>Lapdesks</v>
      </c>
      <c r="D849" s="21">
        <v>499</v>
      </c>
      <c r="E849" s="21">
        <v>1299</v>
      </c>
      <c r="F849" s="21">
        <f>Table3[[#This Row],[actual_price]]-Table3[[#This Row],[discounted_price]]</f>
        <v>800</v>
      </c>
      <c r="G849" s="23">
        <v>0.62</v>
      </c>
      <c r="H849" s="7">
        <v>4.5</v>
      </c>
      <c r="I849" s="7">
        <v>434</v>
      </c>
      <c r="J849" s="21">
        <f>Table3[[#This Row],[actual_price]]*Table3[[#This Row],[rating_count]]</f>
        <v>563766</v>
      </c>
    </row>
    <row r="850" spans="1:10" x14ac:dyDescent="0.3">
      <c r="A850" s="7" t="s">
        <v>1977</v>
      </c>
      <c r="B850" s="7" t="s">
        <v>1329</v>
      </c>
      <c r="C850" s="7" t="str">
        <f>_xlfn.TEXTAFTER(Table3[[#This Row],[category]],"|",-1)</f>
        <v>SmartWatches</v>
      </c>
      <c r="D850" s="21">
        <v>499</v>
      </c>
      <c r="E850" s="21">
        <v>1899</v>
      </c>
      <c r="F850" s="21">
        <f>Table3[[#This Row],[actual_price]]-Table3[[#This Row],[discounted_price]]</f>
        <v>1400</v>
      </c>
      <c r="G850" s="23">
        <v>0.74</v>
      </c>
      <c r="H850" s="7">
        <v>4.0999999999999996</v>
      </c>
      <c r="I850" s="7">
        <v>412</v>
      </c>
      <c r="J850" s="21">
        <f>Table3[[#This Row],[actual_price]]*Table3[[#This Row],[rating_count]]</f>
        <v>782388</v>
      </c>
    </row>
    <row r="851" spans="1:10" hidden="1" x14ac:dyDescent="0.3">
      <c r="A851" s="7" t="s">
        <v>1735</v>
      </c>
      <c r="B851" s="7" t="s">
        <v>1737</v>
      </c>
      <c r="C851" s="7" t="str">
        <f>_xlfn.TEXTAFTER(Table3[[#This Row],[category]],"|",-1)</f>
        <v>Bedstand&amp;DeskMounts</v>
      </c>
      <c r="D851" s="7">
        <v>251</v>
      </c>
      <c r="E851" s="7">
        <v>999</v>
      </c>
      <c r="F851" s="21">
        <f>Table3[[#This Row],[actual_price]]-Table3[[#This Row],[discounted_price]]</f>
        <v>748</v>
      </c>
      <c r="G851" s="18">
        <v>0.75</v>
      </c>
      <c r="H851" s="7">
        <v>3.7</v>
      </c>
      <c r="I851" s="8">
        <v>3234</v>
      </c>
      <c r="J851" s="8">
        <f>Table3[[#This Row],[actual_price]]*Table3[[#This Row],[rating_count]]</f>
        <v>3230766</v>
      </c>
    </row>
    <row r="852" spans="1:10" x14ac:dyDescent="0.3">
      <c r="A852" s="7" t="s">
        <v>4451</v>
      </c>
      <c r="B852" s="7" t="s">
        <v>3644</v>
      </c>
      <c r="C852" s="7" t="str">
        <f>_xlfn.TEXTAFTER(Table3[[#This Row],[category]],"|",-1)</f>
        <v>LintShavers</v>
      </c>
      <c r="D852" s="21">
        <v>499</v>
      </c>
      <c r="E852" s="21">
        <v>999</v>
      </c>
      <c r="F852" s="21">
        <f>Table3[[#This Row],[actual_price]]-Table3[[#This Row],[discounted_price]]</f>
        <v>500</v>
      </c>
      <c r="G852" s="23">
        <v>0.5</v>
      </c>
      <c r="H852" s="7">
        <v>4.5999999999999996</v>
      </c>
      <c r="I852" s="7">
        <v>79</v>
      </c>
      <c r="J852" s="21">
        <f>Table3[[#This Row],[actual_price]]*Table3[[#This Row],[rating_count]]</f>
        <v>78921</v>
      </c>
    </row>
    <row r="853" spans="1:10" x14ac:dyDescent="0.3">
      <c r="A853" s="7" t="s">
        <v>3334</v>
      </c>
      <c r="B853" s="7" t="s">
        <v>2209</v>
      </c>
      <c r="C853" s="7" t="str">
        <f>_xlfn.TEXTAFTER(Table3[[#This Row],[category]],"|",-1)</f>
        <v>ExternalHardDisks</v>
      </c>
      <c r="D853" s="21">
        <v>499</v>
      </c>
      <c r="E853" s="21">
        <v>775</v>
      </c>
      <c r="F853" s="21">
        <f>Table3[[#This Row],[actual_price]]-Table3[[#This Row],[discounted_price]]</f>
        <v>276</v>
      </c>
      <c r="G853" s="23">
        <v>0.36</v>
      </c>
      <c r="H853" s="7">
        <v>4.3</v>
      </c>
      <c r="I853" s="7">
        <v>74</v>
      </c>
      <c r="J853" s="21">
        <f>Table3[[#This Row],[actual_price]]*Table3[[#This Row],[rating_count]]</f>
        <v>57350</v>
      </c>
    </row>
    <row r="854" spans="1:10" x14ac:dyDescent="0.3">
      <c r="A854" s="7" t="s">
        <v>4493</v>
      </c>
      <c r="B854" s="7" t="s">
        <v>3692</v>
      </c>
      <c r="C854" s="7" t="str">
        <f>_xlfn.TEXTAFTER(Table3[[#This Row],[category]],"|",-1)</f>
        <v>HandBlenders</v>
      </c>
      <c r="D854" s="21">
        <v>499</v>
      </c>
      <c r="E854" s="21">
        <v>1299</v>
      </c>
      <c r="F854" s="21">
        <f>Table3[[#This Row],[actual_price]]-Table3[[#This Row],[discounted_price]]</f>
        <v>800</v>
      </c>
      <c r="G854" s="23">
        <v>0.62</v>
      </c>
      <c r="H854" s="7">
        <v>4.7</v>
      </c>
      <c r="I854" s="7">
        <v>54</v>
      </c>
      <c r="J854" s="21">
        <f>Table3[[#This Row],[actual_price]]*Table3[[#This Row],[rating_count]]</f>
        <v>70146</v>
      </c>
    </row>
    <row r="855" spans="1:10" x14ac:dyDescent="0.3">
      <c r="A855" s="7" t="s">
        <v>557</v>
      </c>
      <c r="B855" s="7" t="s">
        <v>559</v>
      </c>
      <c r="C855" s="7" t="str">
        <f>_xlfn.TEXTAFTER(Table3[[#This Row],[category]],"|",-1)</f>
        <v>RCACables</v>
      </c>
      <c r="D855" s="21">
        <v>489</v>
      </c>
      <c r="E855" s="21">
        <v>1200</v>
      </c>
      <c r="F855" s="21">
        <f>Table3[[#This Row],[actual_price]]-Table3[[#This Row],[discounted_price]]</f>
        <v>711</v>
      </c>
      <c r="G855" s="23">
        <v>0.59</v>
      </c>
      <c r="H855" s="7">
        <v>4.4000000000000004</v>
      </c>
      <c r="I855" s="8">
        <v>69538</v>
      </c>
      <c r="J855" s="21">
        <f>Table3[[#This Row],[actual_price]]*Table3[[#This Row],[rating_count]]</f>
        <v>83445600</v>
      </c>
    </row>
    <row r="856" spans="1:10" x14ac:dyDescent="0.3">
      <c r="A856" s="7" t="s">
        <v>1630</v>
      </c>
      <c r="B856" s="7" t="s">
        <v>1416</v>
      </c>
      <c r="C856" s="7" t="str">
        <f>_xlfn.TEXTAFTER(Table3[[#This Row],[category]],"|",-1)</f>
        <v>Cradles</v>
      </c>
      <c r="D856" s="21">
        <v>489</v>
      </c>
      <c r="E856" s="21">
        <v>1999</v>
      </c>
      <c r="F856" s="21">
        <f>Table3[[#This Row],[actual_price]]-Table3[[#This Row],[discounted_price]]</f>
        <v>1510</v>
      </c>
      <c r="G856" s="23">
        <v>0.76</v>
      </c>
      <c r="H856" s="7">
        <v>4</v>
      </c>
      <c r="I856" s="8">
        <v>3626</v>
      </c>
      <c r="J856" s="21">
        <f>Table3[[#This Row],[actual_price]]*Table3[[#This Row],[rating_count]]</f>
        <v>7248374</v>
      </c>
    </row>
    <row r="857" spans="1:10" x14ac:dyDescent="0.3">
      <c r="A857" s="7" t="s">
        <v>789</v>
      </c>
      <c r="B857" s="7" t="s">
        <v>632</v>
      </c>
      <c r="C857" s="7" t="str">
        <f>_xlfn.TEXTAFTER(Table3[[#This Row],[category]],"|",-1)</f>
        <v>OpticalCables</v>
      </c>
      <c r="D857" s="21">
        <v>486</v>
      </c>
      <c r="E857" s="21">
        <v>1999</v>
      </c>
      <c r="F857" s="21">
        <f>Table3[[#This Row],[actual_price]]-Table3[[#This Row],[discounted_price]]</f>
        <v>1513</v>
      </c>
      <c r="G857" s="23">
        <v>0.76</v>
      </c>
      <c r="H857" s="7">
        <v>4.2</v>
      </c>
      <c r="I857" s="8">
        <v>30023</v>
      </c>
      <c r="J857" s="21">
        <f>Table3[[#This Row],[actual_price]]*Table3[[#This Row],[rating_count]]</f>
        <v>60015977</v>
      </c>
    </row>
    <row r="858" spans="1:10" hidden="1" x14ac:dyDescent="0.3">
      <c r="A858" s="7" t="s">
        <v>5070</v>
      </c>
      <c r="B858" s="7" t="s">
        <v>3759</v>
      </c>
      <c r="C858" s="7" t="str">
        <f>_xlfn.TEXTAFTER(Table3[[#This Row],[category]],"|",-1)</f>
        <v>ImmersionRods</v>
      </c>
      <c r="D858" s="7">
        <v>335</v>
      </c>
      <c r="E858" s="7">
        <v>510</v>
      </c>
      <c r="F858" s="21">
        <f>Table3[[#This Row],[actual_price]]-Table3[[#This Row],[discounted_price]]</f>
        <v>175</v>
      </c>
      <c r="G858" s="18">
        <v>0.34</v>
      </c>
      <c r="H858" s="7">
        <v>3.8</v>
      </c>
      <c r="I858" s="8">
        <v>3195</v>
      </c>
      <c r="J858" s="8">
        <f>Table3[[#This Row],[actual_price]]*Table3[[#This Row],[rating_count]]</f>
        <v>1629450</v>
      </c>
    </row>
    <row r="859" spans="1:10" x14ac:dyDescent="0.3">
      <c r="A859" s="7" t="s">
        <v>2701</v>
      </c>
      <c r="B859" s="7" t="s">
        <v>2703</v>
      </c>
      <c r="C859" s="7" t="str">
        <f>_xlfn.TEXTAFTER(Table3[[#This Row],[category]],"|",-1)</f>
        <v>RetractableBallpointPens</v>
      </c>
      <c r="D859" s="21">
        <v>480</v>
      </c>
      <c r="E859" s="21">
        <v>600</v>
      </c>
      <c r="F859" s="21">
        <f>Table3[[#This Row],[actual_price]]-Table3[[#This Row],[discounted_price]]</f>
        <v>120</v>
      </c>
      <c r="G859" s="23">
        <v>0.2</v>
      </c>
      <c r="H859" s="7">
        <v>4.3</v>
      </c>
      <c r="I859" s="8">
        <v>5719</v>
      </c>
      <c r="J859" s="21">
        <f>Table3[[#This Row],[actual_price]]*Table3[[#This Row],[rating_count]]</f>
        <v>3431400</v>
      </c>
    </row>
    <row r="860" spans="1:10" x14ac:dyDescent="0.3">
      <c r="A860" s="7" t="s">
        <v>2426</v>
      </c>
      <c r="B860" s="7" t="s">
        <v>2428</v>
      </c>
      <c r="C860" s="7" t="str">
        <f>_xlfn.TEXTAFTER(Table3[[#This Row],[category]],"|",-1)</f>
        <v>RechargeableBatteries</v>
      </c>
      <c r="D860" s="21">
        <v>479</v>
      </c>
      <c r="E860" s="21">
        <v>599</v>
      </c>
      <c r="F860" s="21">
        <f>Table3[[#This Row],[actual_price]]-Table3[[#This Row],[discounted_price]]</f>
        <v>120</v>
      </c>
      <c r="G860" s="23">
        <v>0.2</v>
      </c>
      <c r="H860" s="7">
        <v>4.3</v>
      </c>
      <c r="I860" s="8">
        <v>11687</v>
      </c>
      <c r="J860" s="21">
        <f>Table3[[#This Row],[actual_price]]*Table3[[#This Row],[rating_count]]</f>
        <v>7000513</v>
      </c>
    </row>
    <row r="861" spans="1:10" x14ac:dyDescent="0.3">
      <c r="A861" s="7" t="s">
        <v>4180</v>
      </c>
      <c r="B861" s="7" t="s">
        <v>3697</v>
      </c>
      <c r="C861" s="7" t="str">
        <f>_xlfn.TEXTAFTER(Table3[[#This Row],[category]],"|",-1)</f>
        <v>DryIrons</v>
      </c>
      <c r="D861" s="21">
        <v>479</v>
      </c>
      <c r="E861" s="21">
        <v>1000</v>
      </c>
      <c r="F861" s="21">
        <f>Table3[[#This Row],[actual_price]]-Table3[[#This Row],[discounted_price]]</f>
        <v>521</v>
      </c>
      <c r="G861" s="23">
        <v>0.52</v>
      </c>
      <c r="H861" s="7">
        <v>4.2</v>
      </c>
      <c r="I861" s="8">
        <v>1559</v>
      </c>
      <c r="J861" s="21">
        <f>Table3[[#This Row],[actual_price]]*Table3[[#This Row],[rating_count]]</f>
        <v>1559000</v>
      </c>
    </row>
    <row r="862" spans="1:10" x14ac:dyDescent="0.3">
      <c r="A862" s="7" t="s">
        <v>2145</v>
      </c>
      <c r="B862" s="7" t="s">
        <v>2094</v>
      </c>
      <c r="C862" s="7" t="str">
        <f>_xlfn.TEXTAFTER(Table3[[#This Row],[category]],"|",-1)</f>
        <v>PenDrives</v>
      </c>
      <c r="D862" s="21">
        <v>475</v>
      </c>
      <c r="E862" s="21">
        <v>1500</v>
      </c>
      <c r="F862" s="21">
        <f>Table3[[#This Row],[actual_price]]-Table3[[#This Row],[discounted_price]]</f>
        <v>1025</v>
      </c>
      <c r="G862" s="23">
        <v>0.68</v>
      </c>
      <c r="H862" s="7">
        <v>4.2</v>
      </c>
      <c r="I862" s="8">
        <v>64273</v>
      </c>
      <c r="J862" s="21">
        <f>Table3[[#This Row],[actual_price]]*Table3[[#This Row],[rating_count]]</f>
        <v>96409500</v>
      </c>
    </row>
    <row r="863" spans="1:10" x14ac:dyDescent="0.3">
      <c r="A863" s="7" t="s">
        <v>4787</v>
      </c>
      <c r="B863" s="7" t="s">
        <v>3644</v>
      </c>
      <c r="C863" s="7" t="str">
        <f>_xlfn.TEXTAFTER(Table3[[#This Row],[category]],"|",-1)</f>
        <v>LintShavers</v>
      </c>
      <c r="D863" s="21">
        <v>475</v>
      </c>
      <c r="E863" s="21">
        <v>999</v>
      </c>
      <c r="F863" s="21">
        <f>Table3[[#This Row],[actual_price]]-Table3[[#This Row],[discounted_price]]</f>
        <v>524</v>
      </c>
      <c r="G863" s="23">
        <v>0.52</v>
      </c>
      <c r="H863" s="7">
        <v>4.0999999999999996</v>
      </c>
      <c r="I863" s="8">
        <v>1021</v>
      </c>
      <c r="J863" s="21">
        <f>Table3[[#This Row],[actual_price]]*Table3[[#This Row],[rating_count]]</f>
        <v>1019979</v>
      </c>
    </row>
    <row r="864" spans="1:10" x14ac:dyDescent="0.3">
      <c r="A864" s="7" t="s">
        <v>2024</v>
      </c>
      <c r="B864" s="7" t="s">
        <v>1750</v>
      </c>
      <c r="C864" s="7" t="str">
        <f>_xlfn.TEXTAFTER(Table3[[#This Row],[category]],"|",-1)</f>
        <v>BasicCases</v>
      </c>
      <c r="D864" s="21">
        <v>474</v>
      </c>
      <c r="E864" s="21">
        <v>1799</v>
      </c>
      <c r="F864" s="21">
        <f>Table3[[#This Row],[actual_price]]-Table3[[#This Row],[discounted_price]]</f>
        <v>1325</v>
      </c>
      <c r="G864" s="23">
        <v>0.74</v>
      </c>
      <c r="H864" s="7">
        <v>4.3</v>
      </c>
      <c r="I864" s="8">
        <v>1454</v>
      </c>
      <c r="J864" s="21">
        <f>Table3[[#This Row],[actual_price]]*Table3[[#This Row],[rating_count]]</f>
        <v>2615746</v>
      </c>
    </row>
    <row r="865" spans="1:10" hidden="1" x14ac:dyDescent="0.3">
      <c r="A865" s="7" t="s">
        <v>1757</v>
      </c>
      <c r="B865" s="7" t="s">
        <v>1347</v>
      </c>
      <c r="C865" s="7" t="str">
        <f>_xlfn.TEXTAFTER(Table3[[#This Row],[category]],"|",-1)</f>
        <v>Smartphones</v>
      </c>
      <c r="D865" s="8">
        <v>8999</v>
      </c>
      <c r="E865" s="8">
        <v>13499</v>
      </c>
      <c r="F865" s="8">
        <f>Table3[[#This Row],[actual_price]]-Table3[[#This Row],[discounted_price]]</f>
        <v>4500</v>
      </c>
      <c r="G865" s="18">
        <v>0.33</v>
      </c>
      <c r="H865" s="7">
        <v>3.8</v>
      </c>
      <c r="I865" s="8">
        <v>3145</v>
      </c>
      <c r="J865" s="8">
        <f>Table3[[#This Row],[actual_price]]*Table3[[#This Row],[rating_count]]</f>
        <v>42454355</v>
      </c>
    </row>
    <row r="866" spans="1:10" x14ac:dyDescent="0.3">
      <c r="A866" s="7" t="s">
        <v>4384</v>
      </c>
      <c r="B866" s="7" t="s">
        <v>4386</v>
      </c>
      <c r="C866" s="7" t="str">
        <f>_xlfn.TEXTAFTER(Table3[[#This Row],[category]],"|",-1)</f>
        <v>HandMixers</v>
      </c>
      <c r="D866" s="21">
        <v>474</v>
      </c>
      <c r="E866" s="21">
        <v>1299</v>
      </c>
      <c r="F866" s="21">
        <f>Table3[[#This Row],[actual_price]]-Table3[[#This Row],[discounted_price]]</f>
        <v>825</v>
      </c>
      <c r="G866" s="23">
        <v>0.64</v>
      </c>
      <c r="H866" s="7">
        <v>4.0999999999999996</v>
      </c>
      <c r="I866" s="7">
        <v>550</v>
      </c>
      <c r="J866" s="21">
        <f>Table3[[#This Row],[actual_price]]*Table3[[#This Row],[rating_count]]</f>
        <v>714450</v>
      </c>
    </row>
    <row r="867" spans="1:10" x14ac:dyDescent="0.3">
      <c r="A867" s="7" t="s">
        <v>2993</v>
      </c>
      <c r="B867" s="7" t="s">
        <v>2105</v>
      </c>
      <c r="C867" s="7" t="str">
        <f>_xlfn.TEXTAFTER(Table3[[#This Row],[category]],"|",-1)</f>
        <v>GraphicTablets</v>
      </c>
      <c r="D867" s="21">
        <v>469</v>
      </c>
      <c r="E867" s="21">
        <v>1499</v>
      </c>
      <c r="F867" s="21">
        <f>Table3[[#This Row],[actual_price]]-Table3[[#This Row],[discounted_price]]</f>
        <v>1030</v>
      </c>
      <c r="G867" s="23">
        <v>0.69</v>
      </c>
      <c r="H867" s="7">
        <v>4.0999999999999996</v>
      </c>
      <c r="I867" s="7">
        <v>352</v>
      </c>
      <c r="J867" s="21">
        <f>Table3[[#This Row],[actual_price]]*Table3[[#This Row],[rating_count]]</f>
        <v>527648</v>
      </c>
    </row>
    <row r="868" spans="1:10" x14ac:dyDescent="0.3">
      <c r="A868" s="7" t="s">
        <v>847</v>
      </c>
      <c r="B868" s="7" t="s">
        <v>70</v>
      </c>
      <c r="C868" s="7" t="str">
        <f>_xlfn.TEXTAFTER(Table3[[#This Row],[category]],"|",-1)</f>
        <v>HDMICables</v>
      </c>
      <c r="D868" s="21">
        <v>467</v>
      </c>
      <c r="E868" s="21">
        <v>599</v>
      </c>
      <c r="F868" s="21">
        <f>Table3[[#This Row],[actual_price]]-Table3[[#This Row],[discounted_price]]</f>
        <v>132</v>
      </c>
      <c r="G868" s="23">
        <v>0.22</v>
      </c>
      <c r="H868" s="7">
        <v>4.4000000000000004</v>
      </c>
      <c r="I868" s="8">
        <v>44054</v>
      </c>
      <c r="J868" s="21">
        <f>Table3[[#This Row],[actual_price]]*Table3[[#This Row],[rating_count]]</f>
        <v>26388346</v>
      </c>
    </row>
    <row r="869" spans="1:10" hidden="1" x14ac:dyDescent="0.3">
      <c r="A869" s="7" t="s">
        <v>2405</v>
      </c>
      <c r="B869" s="7" t="s">
        <v>2163</v>
      </c>
      <c r="C869" s="7" t="str">
        <f>_xlfn.TEXTAFTER(Table3[[#This Row],[category]],"|",-1)</f>
        <v>Keyboards</v>
      </c>
      <c r="D869" s="7">
        <v>299</v>
      </c>
      <c r="E869" s="7">
        <v>599</v>
      </c>
      <c r="F869" s="21">
        <f>Table3[[#This Row],[actual_price]]-Table3[[#This Row],[discounted_price]]</f>
        <v>300</v>
      </c>
      <c r="G869" s="18">
        <v>0.5</v>
      </c>
      <c r="H869" s="7">
        <v>3.8</v>
      </c>
      <c r="I869" s="8">
        <v>3066</v>
      </c>
      <c r="J869" s="8">
        <f>Table3[[#This Row],[actual_price]]*Table3[[#This Row],[rating_count]]</f>
        <v>1836534</v>
      </c>
    </row>
    <row r="870" spans="1:10" x14ac:dyDescent="0.3">
      <c r="A870" s="7" t="s">
        <v>5398</v>
      </c>
      <c r="B870" s="7" t="s">
        <v>3697</v>
      </c>
      <c r="C870" s="7" t="str">
        <f>_xlfn.TEXTAFTER(Table3[[#This Row],[category]],"|",-1)</f>
        <v>DryIrons</v>
      </c>
      <c r="D870" s="21">
        <v>457</v>
      </c>
      <c r="E870" s="21">
        <v>799</v>
      </c>
      <c r="F870" s="21">
        <f>Table3[[#This Row],[actual_price]]-Table3[[#This Row],[discounted_price]]</f>
        <v>342</v>
      </c>
      <c r="G870" s="23">
        <v>0.43</v>
      </c>
      <c r="H870" s="7">
        <v>4.3</v>
      </c>
      <c r="I870" s="8">
        <v>1868</v>
      </c>
      <c r="J870" s="21">
        <f>Table3[[#This Row],[actual_price]]*Table3[[#This Row],[rating_count]]</f>
        <v>1492532</v>
      </c>
    </row>
    <row r="871" spans="1:10" x14ac:dyDescent="0.3">
      <c r="A871" s="7" t="s">
        <v>2252</v>
      </c>
      <c r="B871" s="7" t="s">
        <v>1380</v>
      </c>
      <c r="C871" s="7" t="str">
        <f>_xlfn.TEXTAFTER(Table3[[#This Row],[category]],"|",-1)</f>
        <v>In-Ear</v>
      </c>
      <c r="D871" s="21">
        <v>455</v>
      </c>
      <c r="E871" s="21">
        <v>1490</v>
      </c>
      <c r="F871" s="21">
        <f>Table3[[#This Row],[actual_price]]-Table3[[#This Row],[discounted_price]]</f>
        <v>1035</v>
      </c>
      <c r="G871" s="23">
        <v>0.69</v>
      </c>
      <c r="H871" s="7">
        <v>4.0999999999999996</v>
      </c>
      <c r="I871" s="8">
        <v>161677</v>
      </c>
      <c r="J871" s="21">
        <f>Table3[[#This Row],[actual_price]]*Table3[[#This Row],[rating_count]]</f>
        <v>240898730</v>
      </c>
    </row>
    <row r="872" spans="1:10" x14ac:dyDescent="0.3">
      <c r="A872" s="7" t="s">
        <v>3642</v>
      </c>
      <c r="B872" s="7" t="s">
        <v>3644</v>
      </c>
      <c r="C872" s="7" t="str">
        <f>_xlfn.TEXTAFTER(Table3[[#This Row],[category]],"|",-1)</f>
        <v>LintShavers</v>
      </c>
      <c r="D872" s="21">
        <v>455</v>
      </c>
      <c r="E872" s="21">
        <v>999</v>
      </c>
      <c r="F872" s="21">
        <f>Table3[[#This Row],[actual_price]]-Table3[[#This Row],[discounted_price]]</f>
        <v>544</v>
      </c>
      <c r="G872" s="23">
        <v>0.54</v>
      </c>
      <c r="H872" s="7">
        <v>4.0999999999999996</v>
      </c>
      <c r="I872" s="8">
        <v>3578</v>
      </c>
      <c r="J872" s="21">
        <f>Table3[[#This Row],[actual_price]]*Table3[[#This Row],[rating_count]]</f>
        <v>3574422</v>
      </c>
    </row>
    <row r="873" spans="1:10" hidden="1" x14ac:dyDescent="0.3">
      <c r="A873" s="7" t="s">
        <v>2365</v>
      </c>
      <c r="B873" s="7" t="s">
        <v>2099</v>
      </c>
      <c r="C873" s="7" t="str">
        <f>_xlfn.TEXTAFTER(Table3[[#This Row],[category]],"|",-1)</f>
        <v>Mice</v>
      </c>
      <c r="D873" s="7">
        <v>139</v>
      </c>
      <c r="E873" s="7">
        <v>299</v>
      </c>
      <c r="F873" s="21">
        <f>Table3[[#This Row],[actual_price]]-Table3[[#This Row],[discounted_price]]</f>
        <v>160</v>
      </c>
      <c r="G873" s="18">
        <v>0.54</v>
      </c>
      <c r="H873" s="7">
        <v>3.8</v>
      </c>
      <c r="I873" s="8">
        <v>3044</v>
      </c>
      <c r="J873" s="8">
        <f>Table3[[#This Row],[actual_price]]*Table3[[#This Row],[rating_count]]</f>
        <v>910156</v>
      </c>
    </row>
    <row r="874" spans="1:10" x14ac:dyDescent="0.3">
      <c r="A874" s="7" t="s">
        <v>4144</v>
      </c>
      <c r="B874" s="7" t="s">
        <v>3644</v>
      </c>
      <c r="C874" s="7" t="str">
        <f>_xlfn.TEXTAFTER(Table3[[#This Row],[category]],"|",-1)</f>
        <v>LintShavers</v>
      </c>
      <c r="D874" s="21">
        <v>453</v>
      </c>
      <c r="E874" s="21">
        <v>999</v>
      </c>
      <c r="F874" s="21">
        <f>Table3[[#This Row],[actual_price]]-Table3[[#This Row],[discounted_price]]</f>
        <v>546</v>
      </c>
      <c r="G874" s="23">
        <v>0.55000000000000004</v>
      </c>
      <c r="H874" s="7">
        <v>4.3</v>
      </c>
      <c r="I874" s="7">
        <v>610</v>
      </c>
      <c r="J874" s="21">
        <f>Table3[[#This Row],[actual_price]]*Table3[[#This Row],[rating_count]]</f>
        <v>609390</v>
      </c>
    </row>
    <row r="875" spans="1:10" x14ac:dyDescent="0.3">
      <c r="A875" s="7" t="s">
        <v>2192</v>
      </c>
      <c r="B875" s="7" t="s">
        <v>1380</v>
      </c>
      <c r="C875" s="7" t="str">
        <f>_xlfn.TEXTAFTER(Table3[[#This Row],[category]],"|",-1)</f>
        <v>In-Ear</v>
      </c>
      <c r="D875" s="21">
        <v>449</v>
      </c>
      <c r="E875" s="21">
        <v>1290</v>
      </c>
      <c r="F875" s="21">
        <f>Table3[[#This Row],[actual_price]]-Table3[[#This Row],[discounted_price]]</f>
        <v>841</v>
      </c>
      <c r="G875" s="23">
        <v>0.65</v>
      </c>
      <c r="H875" s="7">
        <v>4.0999999999999996</v>
      </c>
      <c r="I875" s="8">
        <v>91770</v>
      </c>
      <c r="J875" s="21">
        <f>Table3[[#This Row],[actual_price]]*Table3[[#This Row],[rating_count]]</f>
        <v>118383300</v>
      </c>
    </row>
    <row r="876" spans="1:10" x14ac:dyDescent="0.3">
      <c r="A876" s="7" t="s">
        <v>2787</v>
      </c>
      <c r="B876" s="7" t="s">
        <v>2789</v>
      </c>
      <c r="C876" s="7" t="str">
        <f>_xlfn.TEXTAFTER(Table3[[#This Row],[category]],"|",-1)</f>
        <v>SecureDigitalCards</v>
      </c>
      <c r="D876" s="21">
        <v>449</v>
      </c>
      <c r="E876" s="21">
        <v>800</v>
      </c>
      <c r="F876" s="21">
        <f>Table3[[#This Row],[actual_price]]-Table3[[#This Row],[discounted_price]]</f>
        <v>351</v>
      </c>
      <c r="G876" s="23">
        <v>0.44</v>
      </c>
      <c r="H876" s="7">
        <v>4.4000000000000004</v>
      </c>
      <c r="I876" s="8">
        <v>69585</v>
      </c>
      <c r="J876" s="21">
        <f>Table3[[#This Row],[actual_price]]*Table3[[#This Row],[rating_count]]</f>
        <v>55668000</v>
      </c>
    </row>
    <row r="877" spans="1:10" hidden="1" x14ac:dyDescent="0.3">
      <c r="A877" s="7" t="s">
        <v>1158</v>
      </c>
      <c r="B877" s="7" t="s">
        <v>252</v>
      </c>
      <c r="C877" s="7" t="str">
        <f>_xlfn.TEXTAFTER(Table3[[#This Row],[category]],"|",-1)</f>
        <v>StandardTelevisions</v>
      </c>
      <c r="D877" s="8">
        <v>7999</v>
      </c>
      <c r="E877" s="8">
        <v>15999</v>
      </c>
      <c r="F877" s="8">
        <f>Table3[[#This Row],[actual_price]]-Table3[[#This Row],[discounted_price]]</f>
        <v>8000</v>
      </c>
      <c r="G877" s="18">
        <v>0.5</v>
      </c>
      <c r="H877" s="7">
        <v>3.8</v>
      </c>
      <c r="I877" s="8">
        <v>3022</v>
      </c>
      <c r="J877" s="8">
        <f>Table3[[#This Row],[actual_price]]*Table3[[#This Row],[rating_count]]</f>
        <v>48348978</v>
      </c>
    </row>
    <row r="878" spans="1:10" x14ac:dyDescent="0.3">
      <c r="A878" s="7" t="s">
        <v>468</v>
      </c>
      <c r="B878" s="7" t="s">
        <v>14</v>
      </c>
      <c r="C878" s="7" t="str">
        <f>_xlfn.TEXTAFTER(Table3[[#This Row],[category]],"|",-1)</f>
        <v>USBCables</v>
      </c>
      <c r="D878" s="21">
        <v>449</v>
      </c>
      <c r="E878" s="21">
        <v>1299</v>
      </c>
      <c r="F878" s="21">
        <f>Table3[[#This Row],[actual_price]]-Table3[[#This Row],[discounted_price]]</f>
        <v>850</v>
      </c>
      <c r="G878" s="23">
        <v>0.65</v>
      </c>
      <c r="H878" s="7">
        <v>4.2</v>
      </c>
      <c r="I878" s="8">
        <v>24269</v>
      </c>
      <c r="J878" s="21">
        <f>Table3[[#This Row],[actual_price]]*Table3[[#This Row],[rating_count]]</f>
        <v>31525431</v>
      </c>
    </row>
    <row r="879" spans="1:10" x14ac:dyDescent="0.3">
      <c r="A879" s="7" t="s">
        <v>2823</v>
      </c>
      <c r="B879" s="7" t="s">
        <v>2655</v>
      </c>
      <c r="C879" s="7" t="str">
        <f>_xlfn.TEXTAFTER(Table3[[#This Row],[category]],"|",-1)</f>
        <v>LaptopSleeves&amp;Slipcases</v>
      </c>
      <c r="D879" s="21">
        <v>449</v>
      </c>
      <c r="E879" s="21">
        <v>999</v>
      </c>
      <c r="F879" s="21">
        <f>Table3[[#This Row],[actual_price]]-Table3[[#This Row],[discounted_price]]</f>
        <v>550</v>
      </c>
      <c r="G879" s="23">
        <v>0.55000000000000004</v>
      </c>
      <c r="H879" s="7">
        <v>4.3</v>
      </c>
      <c r="I879" s="8">
        <v>11330</v>
      </c>
      <c r="J879" s="21">
        <f>Table3[[#This Row],[actual_price]]*Table3[[#This Row],[rating_count]]</f>
        <v>11318670</v>
      </c>
    </row>
    <row r="880" spans="1:10" hidden="1" x14ac:dyDescent="0.3">
      <c r="A880" s="7" t="s">
        <v>260</v>
      </c>
      <c r="B880" s="7" t="s">
        <v>230</v>
      </c>
      <c r="C880" s="7" t="str">
        <f>_xlfn.TEXTAFTER(Table3[[#This Row],[category]],"|",-1)</f>
        <v>RemoteControls</v>
      </c>
      <c r="D880" s="7">
        <v>230</v>
      </c>
      <c r="E880" s="7">
        <v>499</v>
      </c>
      <c r="F880" s="21">
        <f>Table3[[#This Row],[actual_price]]-Table3[[#This Row],[discounted_price]]</f>
        <v>269</v>
      </c>
      <c r="G880" s="18">
        <v>0.54</v>
      </c>
      <c r="H880" s="7">
        <v>3.7</v>
      </c>
      <c r="I880" s="8">
        <v>2960</v>
      </c>
      <c r="J880" s="8">
        <f>Table3[[#This Row],[actual_price]]*Table3[[#This Row],[rating_count]]</f>
        <v>1477040</v>
      </c>
    </row>
    <row r="881" spans="1:10" x14ac:dyDescent="0.3">
      <c r="A881" s="7" t="s">
        <v>2653</v>
      </c>
      <c r="B881" s="7" t="s">
        <v>2655</v>
      </c>
      <c r="C881" s="7" t="str">
        <f>_xlfn.TEXTAFTER(Table3[[#This Row],[category]],"|",-1)</f>
        <v>LaptopSleeves&amp;Slipcases</v>
      </c>
      <c r="D881" s="21">
        <v>449</v>
      </c>
      <c r="E881" s="21">
        <v>999</v>
      </c>
      <c r="F881" s="21">
        <f>Table3[[#This Row],[actual_price]]-Table3[[#This Row],[discounted_price]]</f>
        <v>550</v>
      </c>
      <c r="G881" s="23">
        <v>0.55000000000000004</v>
      </c>
      <c r="H881" s="7">
        <v>4.4000000000000004</v>
      </c>
      <c r="I881" s="8">
        <v>9940</v>
      </c>
      <c r="J881" s="21">
        <f>Table3[[#This Row],[actual_price]]*Table3[[#This Row],[rating_count]]</f>
        <v>9930060</v>
      </c>
    </row>
    <row r="882" spans="1:10" x14ac:dyDescent="0.3">
      <c r="A882" s="7" t="s">
        <v>3294</v>
      </c>
      <c r="B882" s="7" t="s">
        <v>2655</v>
      </c>
      <c r="C882" s="7" t="str">
        <f>_xlfn.TEXTAFTER(Table3[[#This Row],[category]],"|",-1)</f>
        <v>LaptopSleeves&amp;Slipcases</v>
      </c>
      <c r="D882" s="21">
        <v>449</v>
      </c>
      <c r="E882" s="21">
        <v>999</v>
      </c>
      <c r="F882" s="21">
        <f>Table3[[#This Row],[actual_price]]-Table3[[#This Row],[discounted_price]]</f>
        <v>550</v>
      </c>
      <c r="G882" s="23">
        <v>0.55000000000000004</v>
      </c>
      <c r="H882" s="7">
        <v>4.3</v>
      </c>
      <c r="I882" s="8">
        <v>9701</v>
      </c>
      <c r="J882" s="21">
        <f>Table3[[#This Row],[actual_price]]*Table3[[#This Row],[rating_count]]</f>
        <v>9691299</v>
      </c>
    </row>
    <row r="883" spans="1:10" x14ac:dyDescent="0.3">
      <c r="A883" s="7" t="s">
        <v>3593</v>
      </c>
      <c r="B883" s="7" t="s">
        <v>2094</v>
      </c>
      <c r="C883" s="7" t="str">
        <f>_xlfn.TEXTAFTER(Table3[[#This Row],[category]],"|",-1)</f>
        <v>PenDrives</v>
      </c>
      <c r="D883" s="21">
        <v>449</v>
      </c>
      <c r="E883" s="21">
        <v>1300</v>
      </c>
      <c r="F883" s="21">
        <f>Table3[[#This Row],[actual_price]]-Table3[[#This Row],[discounted_price]]</f>
        <v>851</v>
      </c>
      <c r="G883" s="23">
        <v>0.65</v>
      </c>
      <c r="H883" s="7">
        <v>4.2</v>
      </c>
      <c r="I883" s="8">
        <v>4959</v>
      </c>
      <c r="J883" s="21">
        <f>Table3[[#This Row],[actual_price]]*Table3[[#This Row],[rating_count]]</f>
        <v>6446700</v>
      </c>
    </row>
    <row r="884" spans="1:10" x14ac:dyDescent="0.3">
      <c r="A884" s="7" t="s">
        <v>851</v>
      </c>
      <c r="B884" s="7" t="s">
        <v>14</v>
      </c>
      <c r="C884" s="7" t="str">
        <f>_xlfn.TEXTAFTER(Table3[[#This Row],[category]],"|",-1)</f>
        <v>USBCables</v>
      </c>
      <c r="D884" s="21">
        <v>449</v>
      </c>
      <c r="E884" s="21">
        <v>599</v>
      </c>
      <c r="F884" s="21">
        <f>Table3[[#This Row],[actual_price]]-Table3[[#This Row],[discounted_price]]</f>
        <v>150</v>
      </c>
      <c r="G884" s="23">
        <v>0.25</v>
      </c>
      <c r="H884" s="7">
        <v>4</v>
      </c>
      <c r="I884" s="8">
        <v>3231</v>
      </c>
      <c r="J884" s="21">
        <f>Table3[[#This Row],[actual_price]]*Table3[[#This Row],[rating_count]]</f>
        <v>1935369</v>
      </c>
    </row>
    <row r="885" spans="1:10" x14ac:dyDescent="0.3">
      <c r="A885" s="7" t="s">
        <v>2409</v>
      </c>
      <c r="B885" s="7" t="s">
        <v>2114</v>
      </c>
      <c r="C885" s="7" t="str">
        <f>_xlfn.TEXTAFTER(Table3[[#This Row],[category]],"|",-1)</f>
        <v>Lapdesks</v>
      </c>
      <c r="D885" s="21">
        <v>449</v>
      </c>
      <c r="E885" s="21">
        <v>999</v>
      </c>
      <c r="F885" s="21">
        <f>Table3[[#This Row],[actual_price]]-Table3[[#This Row],[discounted_price]]</f>
        <v>550</v>
      </c>
      <c r="G885" s="23">
        <v>0.55000000000000004</v>
      </c>
      <c r="H885" s="7">
        <v>4</v>
      </c>
      <c r="I885" s="8">
        <v>2102</v>
      </c>
      <c r="J885" s="21">
        <f>Table3[[#This Row],[actual_price]]*Table3[[#This Row],[rating_count]]</f>
        <v>2099898</v>
      </c>
    </row>
    <row r="886" spans="1:10" x14ac:dyDescent="0.3">
      <c r="A886" s="7" t="s">
        <v>985</v>
      </c>
      <c r="B886" s="7" t="s">
        <v>14</v>
      </c>
      <c r="C886" s="7" t="str">
        <f>_xlfn.TEXTAFTER(Table3[[#This Row],[category]],"|",-1)</f>
        <v>USBCables</v>
      </c>
      <c r="D886" s="21">
        <v>449</v>
      </c>
      <c r="E886" s="21">
        <v>1099</v>
      </c>
      <c r="F886" s="21">
        <f>Table3[[#This Row],[actual_price]]-Table3[[#This Row],[discounted_price]]</f>
        <v>650</v>
      </c>
      <c r="G886" s="23">
        <v>0.59</v>
      </c>
      <c r="H886" s="7">
        <v>4</v>
      </c>
      <c r="I886" s="7">
        <v>242</v>
      </c>
      <c r="J886" s="21">
        <f>Table3[[#This Row],[actual_price]]*Table3[[#This Row],[rating_count]]</f>
        <v>265958</v>
      </c>
    </row>
    <row r="887" spans="1:10" x14ac:dyDescent="0.3">
      <c r="A887" s="7" t="s">
        <v>5290</v>
      </c>
      <c r="B887" s="7" t="s">
        <v>3644</v>
      </c>
      <c r="C887" s="7" t="str">
        <f>_xlfn.TEXTAFTER(Table3[[#This Row],[category]],"|",-1)</f>
        <v>LintShavers</v>
      </c>
      <c r="D887" s="21">
        <v>445</v>
      </c>
      <c r="E887" s="21">
        <v>999</v>
      </c>
      <c r="F887" s="21">
        <f>Table3[[#This Row],[actual_price]]-Table3[[#This Row],[discounted_price]]</f>
        <v>554</v>
      </c>
      <c r="G887" s="23">
        <v>0.55000000000000004</v>
      </c>
      <c r="H887" s="7">
        <v>4.3</v>
      </c>
      <c r="I887" s="7">
        <v>229</v>
      </c>
      <c r="J887" s="21">
        <f>Table3[[#This Row],[actual_price]]*Table3[[#This Row],[rating_count]]</f>
        <v>228771</v>
      </c>
    </row>
    <row r="888" spans="1:10" x14ac:dyDescent="0.3">
      <c r="A888" s="7" t="s">
        <v>2592</v>
      </c>
      <c r="B888" s="7" t="s">
        <v>2594</v>
      </c>
      <c r="C888" s="7" t="str">
        <f>_xlfn.TEXTAFTER(Table3[[#This Row],[category]],"|",-1)</f>
        <v>Basic</v>
      </c>
      <c r="D888" s="21">
        <v>440</v>
      </c>
      <c r="E888" s="21">
        <v>440</v>
      </c>
      <c r="F888" s="21">
        <f>Table3[[#This Row],[actual_price]]-Table3[[#This Row],[discounted_price]]</f>
        <v>0</v>
      </c>
      <c r="G888" s="23">
        <v>0</v>
      </c>
      <c r="H888" s="7">
        <v>4.5</v>
      </c>
      <c r="I888" s="8">
        <v>8610</v>
      </c>
      <c r="J888" s="21">
        <f>Table3[[#This Row],[actual_price]]*Table3[[#This Row],[rating_count]]</f>
        <v>3788400</v>
      </c>
    </row>
    <row r="889" spans="1:10" x14ac:dyDescent="0.3">
      <c r="A889" s="7" t="s">
        <v>1048</v>
      </c>
      <c r="B889" s="7" t="s">
        <v>559</v>
      </c>
      <c r="C889" s="7" t="str">
        <f>_xlfn.TEXTAFTER(Table3[[#This Row],[category]],"|",-1)</f>
        <v>RCACables</v>
      </c>
      <c r="D889" s="21">
        <v>439</v>
      </c>
      <c r="E889" s="21">
        <v>758</v>
      </c>
      <c r="F889" s="21">
        <f>Table3[[#This Row],[actual_price]]-Table3[[#This Row],[discounted_price]]</f>
        <v>319</v>
      </c>
      <c r="G889" s="23">
        <v>0.42</v>
      </c>
      <c r="H889" s="7">
        <v>4.2</v>
      </c>
      <c r="I889" s="8">
        <v>4296</v>
      </c>
      <c r="J889" s="21">
        <f>Table3[[#This Row],[actual_price]]*Table3[[#This Row],[rating_count]]</f>
        <v>3256368</v>
      </c>
    </row>
    <row r="890" spans="1:10" hidden="1" x14ac:dyDescent="0.3">
      <c r="A890" s="7" t="s">
        <v>4255</v>
      </c>
      <c r="B890" s="7" t="s">
        <v>3725</v>
      </c>
      <c r="C890" s="7" t="str">
        <f>_xlfn.TEXTAFTER(Table3[[#This Row],[category]],"|",-1)</f>
        <v>Kettle&amp;ToasterSets</v>
      </c>
      <c r="D890" s="8">
        <v>1199</v>
      </c>
      <c r="E890" s="8">
        <v>1950</v>
      </c>
      <c r="F890" s="8">
        <f>Table3[[#This Row],[actual_price]]-Table3[[#This Row],[discounted_price]]</f>
        <v>751</v>
      </c>
      <c r="G890" s="18">
        <v>0.39</v>
      </c>
      <c r="H890" s="7">
        <v>3.9</v>
      </c>
      <c r="I890" s="8">
        <v>2832</v>
      </c>
      <c r="J890" s="8">
        <f>Table3[[#This Row],[actual_price]]*Table3[[#This Row],[rating_count]]</f>
        <v>5522400</v>
      </c>
    </row>
    <row r="891" spans="1:10" x14ac:dyDescent="0.3">
      <c r="A891" s="7" t="s">
        <v>2352</v>
      </c>
      <c r="B891" s="7" t="s">
        <v>1380</v>
      </c>
      <c r="C891" s="7" t="str">
        <f>_xlfn.TEXTAFTER(Table3[[#This Row],[category]],"|",-1)</f>
        <v>In-Ear</v>
      </c>
      <c r="D891" s="21">
        <v>429</v>
      </c>
      <c r="E891" s="21">
        <v>599</v>
      </c>
      <c r="F891" s="21">
        <f>Table3[[#This Row],[actual_price]]-Table3[[#This Row],[discounted_price]]</f>
        <v>170</v>
      </c>
      <c r="G891" s="23">
        <v>0.28000000000000003</v>
      </c>
      <c r="H891" s="7">
        <v>4.0999999999999996</v>
      </c>
      <c r="I891" s="8">
        <v>119466</v>
      </c>
      <c r="J891" s="21">
        <f>Table3[[#This Row],[actual_price]]*Table3[[#This Row],[rating_count]]</f>
        <v>71560134</v>
      </c>
    </row>
    <row r="892" spans="1:10" x14ac:dyDescent="0.3">
      <c r="A892" s="7" t="s">
        <v>5418</v>
      </c>
      <c r="B892" s="7" t="s">
        <v>3692</v>
      </c>
      <c r="C892" s="7" t="str">
        <f>_xlfn.TEXTAFTER(Table3[[#This Row],[category]],"|",-1)</f>
        <v>HandBlenders</v>
      </c>
      <c r="D892" s="21">
        <v>426</v>
      </c>
      <c r="E892" s="21">
        <v>999</v>
      </c>
      <c r="F892" s="21">
        <f>Table3[[#This Row],[actual_price]]-Table3[[#This Row],[discounted_price]]</f>
        <v>573</v>
      </c>
      <c r="G892" s="23">
        <v>0.56999999999999995</v>
      </c>
      <c r="H892" s="7">
        <v>4.0999999999999996</v>
      </c>
      <c r="I892" s="7">
        <v>222</v>
      </c>
      <c r="J892" s="21">
        <f>Table3[[#This Row],[actual_price]]*Table3[[#This Row],[rating_count]]</f>
        <v>221778</v>
      </c>
    </row>
    <row r="893" spans="1:10" x14ac:dyDescent="0.3">
      <c r="A893" s="7" t="s">
        <v>3148</v>
      </c>
      <c r="B893" s="7" t="s">
        <v>2307</v>
      </c>
      <c r="C893" s="7" t="str">
        <f>_xlfn.TEXTAFTER(Table3[[#This Row],[category]],"|",-1)</f>
        <v>MousePads</v>
      </c>
      <c r="D893" s="21">
        <v>425</v>
      </c>
      <c r="E893" s="21">
        <v>899</v>
      </c>
      <c r="F893" s="21">
        <f>Table3[[#This Row],[actual_price]]-Table3[[#This Row],[discounted_price]]</f>
        <v>474</v>
      </c>
      <c r="G893" s="23">
        <v>0.53</v>
      </c>
      <c r="H893" s="7">
        <v>4.5</v>
      </c>
      <c r="I893" s="8">
        <v>4219</v>
      </c>
      <c r="J893" s="21">
        <f>Table3[[#This Row],[actual_price]]*Table3[[#This Row],[rating_count]]</f>
        <v>3792881</v>
      </c>
    </row>
    <row r="894" spans="1:10" x14ac:dyDescent="0.3">
      <c r="A894" s="7" t="s">
        <v>2858</v>
      </c>
      <c r="B894" s="7" t="s">
        <v>2860</v>
      </c>
      <c r="C894" s="7" t="str">
        <f>_xlfn.TEXTAFTER(Table3[[#This Row],[category]],"|",-1)</f>
        <v>Adapters&amp;Multi-Outlets</v>
      </c>
      <c r="D894" s="21">
        <v>425</v>
      </c>
      <c r="E894" s="21">
        <v>999</v>
      </c>
      <c r="F894" s="21">
        <f>Table3[[#This Row],[actual_price]]-Table3[[#This Row],[discounted_price]]</f>
        <v>574</v>
      </c>
      <c r="G894" s="23">
        <v>0.56999999999999995</v>
      </c>
      <c r="H894" s="7">
        <v>4</v>
      </c>
      <c r="I894" s="8">
        <v>2581</v>
      </c>
      <c r="J894" s="21">
        <f>Table3[[#This Row],[actual_price]]*Table3[[#This Row],[rating_count]]</f>
        <v>2578419</v>
      </c>
    </row>
    <row r="895" spans="1:10" x14ac:dyDescent="0.3">
      <c r="A895" s="7" t="s">
        <v>3570</v>
      </c>
      <c r="B895" s="7" t="s">
        <v>3531</v>
      </c>
      <c r="C895" s="7" t="str">
        <f>_xlfn.TEXTAFTER(Table3[[#This Row],[category]],"|",-1)</f>
        <v>LiquidInkRollerballPens</v>
      </c>
      <c r="D895" s="21">
        <v>420</v>
      </c>
      <c r="E895" s="21">
        <v>420</v>
      </c>
      <c r="F895" s="21">
        <f>Table3[[#This Row],[actual_price]]-Table3[[#This Row],[discounted_price]]</f>
        <v>0</v>
      </c>
      <c r="G895" s="23">
        <v>0</v>
      </c>
      <c r="H895" s="7">
        <v>4.2</v>
      </c>
      <c r="I895" s="8">
        <v>1926</v>
      </c>
      <c r="J895" s="21">
        <f>Table3[[#This Row],[actual_price]]*Table3[[#This Row],[rating_count]]</f>
        <v>808920</v>
      </c>
    </row>
    <row r="896" spans="1:10" x14ac:dyDescent="0.3">
      <c r="A896" s="7" t="s">
        <v>4877</v>
      </c>
      <c r="B896" s="7" t="s">
        <v>3837</v>
      </c>
      <c r="C896" s="7" t="str">
        <f>_xlfn.TEXTAFTER(Table3[[#This Row],[category]],"|",-1)</f>
        <v>EggBoilers</v>
      </c>
      <c r="D896" s="21">
        <v>419</v>
      </c>
      <c r="E896" s="21">
        <v>999</v>
      </c>
      <c r="F896" s="21">
        <f>Table3[[#This Row],[actual_price]]-Table3[[#This Row],[discounted_price]]</f>
        <v>580</v>
      </c>
      <c r="G896" s="23">
        <v>0.57999999999999996</v>
      </c>
      <c r="H896" s="7">
        <v>4.4000000000000004</v>
      </c>
      <c r="I896" s="7">
        <v>227</v>
      </c>
      <c r="J896" s="21">
        <f>Table3[[#This Row],[actual_price]]*Table3[[#This Row],[rating_count]]</f>
        <v>226773</v>
      </c>
    </row>
    <row r="897" spans="1:10" hidden="1" x14ac:dyDescent="0.3">
      <c r="A897" s="7" t="s">
        <v>2721</v>
      </c>
      <c r="B897" s="7" t="s">
        <v>2629</v>
      </c>
      <c r="C897" s="7" t="str">
        <f>_xlfn.TEXTAFTER(Table3[[#This Row],[category]],"|",-1)</f>
        <v>PCMicrophones</v>
      </c>
      <c r="D897" s="7">
        <v>199</v>
      </c>
      <c r="E897" s="7">
        <v>499</v>
      </c>
      <c r="F897" s="21">
        <f>Table3[[#This Row],[actual_price]]-Table3[[#This Row],[discounted_price]]</f>
        <v>300</v>
      </c>
      <c r="G897" s="18">
        <v>0.6</v>
      </c>
      <c r="H897" s="7">
        <v>3.3</v>
      </c>
      <c r="I897" s="8">
        <v>2804</v>
      </c>
      <c r="J897" s="8">
        <f>Table3[[#This Row],[actual_price]]*Table3[[#This Row],[rating_count]]</f>
        <v>1399196</v>
      </c>
    </row>
    <row r="898" spans="1:10" x14ac:dyDescent="0.3">
      <c r="A898" s="7" t="s">
        <v>630</v>
      </c>
      <c r="B898" s="7" t="s">
        <v>632</v>
      </c>
      <c r="C898" s="7" t="str">
        <f>_xlfn.TEXTAFTER(Table3[[#This Row],[category]],"|",-1)</f>
        <v>OpticalCables</v>
      </c>
      <c r="D898" s="21">
        <v>416</v>
      </c>
      <c r="E898" s="21">
        <v>599</v>
      </c>
      <c r="F898" s="21">
        <f>Table3[[#This Row],[actual_price]]-Table3[[#This Row],[discounted_price]]</f>
        <v>183</v>
      </c>
      <c r="G898" s="23">
        <v>0.31</v>
      </c>
      <c r="H898" s="7">
        <v>4.2</v>
      </c>
      <c r="I898" s="8">
        <v>30023</v>
      </c>
      <c r="J898" s="21">
        <f>Table3[[#This Row],[actual_price]]*Table3[[#This Row],[rating_count]]</f>
        <v>17983777</v>
      </c>
    </row>
    <row r="899" spans="1:10" x14ac:dyDescent="0.3">
      <c r="A899" s="7" t="s">
        <v>3252</v>
      </c>
      <c r="B899" s="7" t="s">
        <v>1380</v>
      </c>
      <c r="C899" s="7" t="str">
        <f>_xlfn.TEXTAFTER(Table3[[#This Row],[category]],"|",-1)</f>
        <v>In-Ear</v>
      </c>
      <c r="D899" s="21">
        <v>399</v>
      </c>
      <c r="E899" s="21">
        <v>1290</v>
      </c>
      <c r="F899" s="21">
        <f>Table3[[#This Row],[actual_price]]-Table3[[#This Row],[discounted_price]]</f>
        <v>891</v>
      </c>
      <c r="G899" s="23">
        <v>0.69</v>
      </c>
      <c r="H899" s="7">
        <v>4.2</v>
      </c>
      <c r="I899" s="8">
        <v>76042</v>
      </c>
      <c r="J899" s="21">
        <f>Table3[[#This Row],[actual_price]]*Table3[[#This Row],[rating_count]]</f>
        <v>98094180</v>
      </c>
    </row>
    <row r="900" spans="1:10" x14ac:dyDescent="0.3">
      <c r="A900" s="7" t="s">
        <v>1509</v>
      </c>
      <c r="B900" s="7" t="s">
        <v>1380</v>
      </c>
      <c r="C900" s="7" t="str">
        <f>_xlfn.TEXTAFTER(Table3[[#This Row],[category]],"|",-1)</f>
        <v>In-Ear</v>
      </c>
      <c r="D900" s="21">
        <v>399</v>
      </c>
      <c r="E900" s="21">
        <v>699</v>
      </c>
      <c r="F900" s="21">
        <f>Table3[[#This Row],[actual_price]]-Table3[[#This Row],[discounted_price]]</f>
        <v>300</v>
      </c>
      <c r="G900" s="23">
        <v>0.43</v>
      </c>
      <c r="H900" s="7">
        <v>4</v>
      </c>
      <c r="I900" s="8">
        <v>37817</v>
      </c>
      <c r="J900" s="21">
        <f>Table3[[#This Row],[actual_price]]*Table3[[#This Row],[rating_count]]</f>
        <v>26434083</v>
      </c>
    </row>
    <row r="901" spans="1:10" x14ac:dyDescent="0.3">
      <c r="A901" s="7" t="s">
        <v>2539</v>
      </c>
      <c r="B901" s="7" t="s">
        <v>2428</v>
      </c>
      <c r="C901" s="7" t="str">
        <f>_xlfn.TEXTAFTER(Table3[[#This Row],[category]],"|",-1)</f>
        <v>RechargeableBatteries</v>
      </c>
      <c r="D901" s="21">
        <v>399</v>
      </c>
      <c r="E901" s="21">
        <v>499</v>
      </c>
      <c r="F901" s="21">
        <f>Table3[[#This Row],[actual_price]]-Table3[[#This Row],[discounted_price]]</f>
        <v>100</v>
      </c>
      <c r="G901" s="23">
        <v>0.2</v>
      </c>
      <c r="H901" s="7">
        <v>4.3</v>
      </c>
      <c r="I901" s="8">
        <v>27201</v>
      </c>
      <c r="J901" s="21">
        <f>Table3[[#This Row],[actual_price]]*Table3[[#This Row],[rating_count]]</f>
        <v>13573299</v>
      </c>
    </row>
    <row r="902" spans="1:10" x14ac:dyDescent="0.3">
      <c r="A902" s="7" t="s">
        <v>11</v>
      </c>
      <c r="B902" s="7" t="s">
        <v>14</v>
      </c>
      <c r="C902" s="7" t="str">
        <f>_xlfn.TEXTAFTER(Table3[[#This Row],[category]],"|",-1)</f>
        <v>USBCables</v>
      </c>
      <c r="D902" s="21">
        <v>399</v>
      </c>
      <c r="E902" s="21">
        <v>1099</v>
      </c>
      <c r="F902" s="21">
        <f>Table3[[#This Row],[actual_price]]-Table3[[#This Row],[discounted_price]]</f>
        <v>700</v>
      </c>
      <c r="G902" s="23">
        <v>0.64</v>
      </c>
      <c r="H902" s="7">
        <v>4.2</v>
      </c>
      <c r="I902" s="8">
        <v>24270</v>
      </c>
      <c r="J902" s="21">
        <f>Table3[[#This Row],[actual_price]]*Table3[[#This Row],[rating_count]]</f>
        <v>26672730</v>
      </c>
    </row>
    <row r="903" spans="1:10" x14ac:dyDescent="0.3">
      <c r="A903" s="7" t="s">
        <v>11</v>
      </c>
      <c r="B903" s="7" t="s">
        <v>14</v>
      </c>
      <c r="C903" s="7" t="str">
        <f>_xlfn.TEXTAFTER(Table3[[#This Row],[category]],"|",-1)</f>
        <v>USBCables</v>
      </c>
      <c r="D903" s="21">
        <v>399</v>
      </c>
      <c r="E903" s="21">
        <v>1099</v>
      </c>
      <c r="F903" s="21">
        <f>Table3[[#This Row],[actual_price]]-Table3[[#This Row],[discounted_price]]</f>
        <v>700</v>
      </c>
      <c r="G903" s="23">
        <v>0.64</v>
      </c>
      <c r="H903" s="7">
        <v>4.2</v>
      </c>
      <c r="I903" s="8">
        <v>24269</v>
      </c>
      <c r="J903" s="21">
        <f>Table3[[#This Row],[actual_price]]*Table3[[#This Row],[rating_count]]</f>
        <v>26671631</v>
      </c>
    </row>
    <row r="904" spans="1:10" x14ac:dyDescent="0.3">
      <c r="A904" s="7" t="s">
        <v>207</v>
      </c>
      <c r="B904" s="7" t="s">
        <v>14</v>
      </c>
      <c r="C904" s="7" t="str">
        <f>_xlfn.TEXTAFTER(Table3[[#This Row],[category]],"|",-1)</f>
        <v>USBCables</v>
      </c>
      <c r="D904" s="21">
        <v>399</v>
      </c>
      <c r="E904" s="21">
        <v>1099</v>
      </c>
      <c r="F904" s="21">
        <f>Table3[[#This Row],[actual_price]]-Table3[[#This Row],[discounted_price]]</f>
        <v>700</v>
      </c>
      <c r="G904" s="23">
        <v>0.64</v>
      </c>
      <c r="H904" s="7">
        <v>4.2</v>
      </c>
      <c r="I904" s="8">
        <v>24269</v>
      </c>
      <c r="J904" s="21">
        <f>Table3[[#This Row],[actual_price]]*Table3[[#This Row],[rating_count]]</f>
        <v>26671631</v>
      </c>
    </row>
    <row r="905" spans="1:10" hidden="1" x14ac:dyDescent="0.3">
      <c r="A905" s="7" t="s">
        <v>3806</v>
      </c>
      <c r="B905" s="7" t="s">
        <v>3634</v>
      </c>
      <c r="C905" s="7" t="str">
        <f>_xlfn.TEXTAFTER(Table3[[#This Row],[category]],"|",-1)</f>
        <v>ElectricHeaters</v>
      </c>
      <c r="D905" s="8">
        <v>2499</v>
      </c>
      <c r="E905" s="8">
        <v>3945</v>
      </c>
      <c r="F905" s="8">
        <f>Table3[[#This Row],[actual_price]]-Table3[[#This Row],[discounted_price]]</f>
        <v>1446</v>
      </c>
      <c r="G905" s="18">
        <v>0.37</v>
      </c>
      <c r="H905" s="7">
        <v>3.8</v>
      </c>
      <c r="I905" s="8">
        <v>2732</v>
      </c>
      <c r="J905" s="8">
        <f>Table3[[#This Row],[actual_price]]*Table3[[#This Row],[rating_count]]</f>
        <v>10777740</v>
      </c>
    </row>
    <row r="906" spans="1:10" x14ac:dyDescent="0.3">
      <c r="A906" s="7" t="s">
        <v>366</v>
      </c>
      <c r="B906" s="7" t="s">
        <v>14</v>
      </c>
      <c r="C906" s="7" t="str">
        <f>_xlfn.TEXTAFTER(Table3[[#This Row],[category]],"|",-1)</f>
        <v>USBCables</v>
      </c>
      <c r="D906" s="21">
        <v>399</v>
      </c>
      <c r="E906" s="21">
        <v>1099</v>
      </c>
      <c r="F906" s="21">
        <f>Table3[[#This Row],[actual_price]]-Table3[[#This Row],[discounted_price]]</f>
        <v>700</v>
      </c>
      <c r="G906" s="23">
        <v>0.64</v>
      </c>
      <c r="H906" s="7">
        <v>4.2</v>
      </c>
      <c r="I906" s="8">
        <v>24269</v>
      </c>
      <c r="J906" s="21">
        <f>Table3[[#This Row],[actual_price]]*Table3[[#This Row],[rating_count]]</f>
        <v>26671631</v>
      </c>
    </row>
    <row r="907" spans="1:10" x14ac:dyDescent="0.3">
      <c r="A907" s="7" t="s">
        <v>11</v>
      </c>
      <c r="B907" s="7" t="s">
        <v>14</v>
      </c>
      <c r="C907" s="7" t="str">
        <f>_xlfn.TEXTAFTER(Table3[[#This Row],[category]],"|",-1)</f>
        <v>USBCables</v>
      </c>
      <c r="D907" s="21">
        <v>399</v>
      </c>
      <c r="E907" s="21">
        <v>1099</v>
      </c>
      <c r="F907" s="21">
        <f>Table3[[#This Row],[actual_price]]-Table3[[#This Row],[discounted_price]]</f>
        <v>700</v>
      </c>
      <c r="G907" s="23">
        <v>0.64</v>
      </c>
      <c r="H907" s="7">
        <v>4.2</v>
      </c>
      <c r="I907" s="8">
        <v>24269</v>
      </c>
      <c r="J907" s="21">
        <f>Table3[[#This Row],[actual_price]]*Table3[[#This Row],[rating_count]]</f>
        <v>26671631</v>
      </c>
    </row>
    <row r="908" spans="1:10" x14ac:dyDescent="0.3">
      <c r="A908" s="7" t="s">
        <v>2294</v>
      </c>
      <c r="B908" s="7" t="s">
        <v>2296</v>
      </c>
      <c r="C908" s="7" t="str">
        <f>_xlfn.TEXTAFTER(Table3[[#This Row],[category]],"|",-1)</f>
        <v>GamingMice</v>
      </c>
      <c r="D908" s="21">
        <v>399</v>
      </c>
      <c r="E908" s="21">
        <v>549</v>
      </c>
      <c r="F908" s="21">
        <f>Table3[[#This Row],[actual_price]]-Table3[[#This Row],[discounted_price]]</f>
        <v>150</v>
      </c>
      <c r="G908" s="23">
        <v>0.27</v>
      </c>
      <c r="H908" s="7">
        <v>4.4000000000000004</v>
      </c>
      <c r="I908" s="8">
        <v>18139</v>
      </c>
      <c r="J908" s="21">
        <f>Table3[[#This Row],[actual_price]]*Table3[[#This Row],[rating_count]]</f>
        <v>9958311</v>
      </c>
    </row>
    <row r="909" spans="1:10" x14ac:dyDescent="0.3">
      <c r="A909" s="7" t="s">
        <v>701</v>
      </c>
      <c r="B909" s="7" t="s">
        <v>14</v>
      </c>
      <c r="C909" s="7" t="str">
        <f>_xlfn.TEXTAFTER(Table3[[#This Row],[category]],"|",-1)</f>
        <v>USBCables</v>
      </c>
      <c r="D909" s="21">
        <v>399</v>
      </c>
      <c r="E909" s="21">
        <v>1299</v>
      </c>
      <c r="F909" s="21">
        <f>Table3[[#This Row],[actual_price]]-Table3[[#This Row],[discounted_price]]</f>
        <v>900</v>
      </c>
      <c r="G909" s="23">
        <v>0.69</v>
      </c>
      <c r="H909" s="7">
        <v>4.2</v>
      </c>
      <c r="I909" s="8">
        <v>13120</v>
      </c>
      <c r="J909" s="21">
        <f>Table3[[#This Row],[actual_price]]*Table3[[#This Row],[rating_count]]</f>
        <v>17042880</v>
      </c>
    </row>
    <row r="910" spans="1:10" x14ac:dyDescent="0.3">
      <c r="A910" s="7" t="s">
        <v>993</v>
      </c>
      <c r="B910" s="7" t="s">
        <v>995</v>
      </c>
      <c r="C910" s="7" t="str">
        <f>_xlfn.TEXTAFTER(Table3[[#This Row],[category]],"|",-1)</f>
        <v>SpeakerCables</v>
      </c>
      <c r="D910" s="21">
        <v>399</v>
      </c>
      <c r="E910" s="21">
        <v>795</v>
      </c>
      <c r="F910" s="21">
        <f>Table3[[#This Row],[actual_price]]-Table3[[#This Row],[discounted_price]]</f>
        <v>396</v>
      </c>
      <c r="G910" s="23">
        <v>0.5</v>
      </c>
      <c r="H910" s="7">
        <v>4.4000000000000004</v>
      </c>
      <c r="I910" s="8">
        <v>12091</v>
      </c>
      <c r="J910" s="21">
        <f>Table3[[#This Row],[actual_price]]*Table3[[#This Row],[rating_count]]</f>
        <v>9612345</v>
      </c>
    </row>
    <row r="911" spans="1:10" x14ac:dyDescent="0.3">
      <c r="A911" s="7" t="s">
        <v>2566</v>
      </c>
      <c r="B911" s="7" t="s">
        <v>2568</v>
      </c>
      <c r="C911" s="7" t="str">
        <f>_xlfn.TEXTAFTER(Table3[[#This Row],[category]],"|",-1)</f>
        <v>ScreenProtectors</v>
      </c>
      <c r="D911" s="21">
        <v>399</v>
      </c>
      <c r="E911" s="21">
        <v>1499</v>
      </c>
      <c r="F911" s="21">
        <f>Table3[[#This Row],[actual_price]]-Table3[[#This Row],[discounted_price]]</f>
        <v>1100</v>
      </c>
      <c r="G911" s="23">
        <v>0.73</v>
      </c>
      <c r="H911" s="7">
        <v>4.0999999999999996</v>
      </c>
      <c r="I911" s="8">
        <v>5730</v>
      </c>
      <c r="J911" s="21">
        <f>Table3[[#This Row],[actual_price]]*Table3[[#This Row],[rating_count]]</f>
        <v>8589270</v>
      </c>
    </row>
    <row r="912" spans="1:10" x14ac:dyDescent="0.3">
      <c r="A912" s="7" t="s">
        <v>1525</v>
      </c>
      <c r="B912" s="7" t="s">
        <v>1527</v>
      </c>
      <c r="C912" s="7" t="str">
        <f>_xlfn.TEXTAFTER(Table3[[#This Row],[category]],"|",-1)</f>
        <v>SelfieSticks</v>
      </c>
      <c r="D912" s="21">
        <v>399</v>
      </c>
      <c r="E912" s="21">
        <v>1999</v>
      </c>
      <c r="F912" s="21">
        <f>Table3[[#This Row],[actual_price]]-Table3[[#This Row],[discounted_price]]</f>
        <v>1600</v>
      </c>
      <c r="G912" s="23">
        <v>0.8</v>
      </c>
      <c r="H912" s="7">
        <v>4</v>
      </c>
      <c r="I912" s="8">
        <v>3382</v>
      </c>
      <c r="J912" s="21">
        <f>Table3[[#This Row],[actual_price]]*Table3[[#This Row],[rating_count]]</f>
        <v>6760618</v>
      </c>
    </row>
    <row r="913" spans="1:10" x14ac:dyDescent="0.3">
      <c r="A913" s="7" t="s">
        <v>1525</v>
      </c>
      <c r="B913" s="7" t="s">
        <v>1527</v>
      </c>
      <c r="C913" s="7" t="str">
        <f>_xlfn.TEXTAFTER(Table3[[#This Row],[category]],"|",-1)</f>
        <v>SelfieSticks</v>
      </c>
      <c r="D913" s="21">
        <v>399</v>
      </c>
      <c r="E913" s="21">
        <v>1999</v>
      </c>
      <c r="F913" s="21">
        <f>Table3[[#This Row],[actual_price]]-Table3[[#This Row],[discounted_price]]</f>
        <v>1600</v>
      </c>
      <c r="G913" s="23">
        <v>0.8</v>
      </c>
      <c r="H913" s="7">
        <v>4</v>
      </c>
      <c r="I913" s="8">
        <v>3382</v>
      </c>
      <c r="J913" s="21">
        <f>Table3[[#This Row],[actual_price]]*Table3[[#This Row],[rating_count]]</f>
        <v>6760618</v>
      </c>
    </row>
    <row r="914" spans="1:10" x14ac:dyDescent="0.3">
      <c r="A914" s="7" t="s">
        <v>2752</v>
      </c>
      <c r="B914" s="7" t="s">
        <v>2099</v>
      </c>
      <c r="C914" s="7" t="str">
        <f>_xlfn.TEXTAFTER(Table3[[#This Row],[category]],"|",-1)</f>
        <v>Mice</v>
      </c>
      <c r="D914" s="21">
        <v>399</v>
      </c>
      <c r="E914" s="21">
        <v>1190</v>
      </c>
      <c r="F914" s="21">
        <f>Table3[[#This Row],[actual_price]]-Table3[[#This Row],[discounted_price]]</f>
        <v>791</v>
      </c>
      <c r="G914" s="23">
        <v>0.66</v>
      </c>
      <c r="H914" s="7">
        <v>4.0999999999999996</v>
      </c>
      <c r="I914" s="8">
        <v>2809</v>
      </c>
      <c r="J914" s="21">
        <f>Table3[[#This Row],[actual_price]]*Table3[[#This Row],[rating_count]]</f>
        <v>3342710</v>
      </c>
    </row>
    <row r="915" spans="1:10" x14ac:dyDescent="0.3">
      <c r="A915" s="7" t="s">
        <v>463</v>
      </c>
      <c r="B915" s="7" t="s">
        <v>14</v>
      </c>
      <c r="C915" s="7" t="str">
        <f>_xlfn.TEXTAFTER(Table3[[#This Row],[category]],"|",-1)</f>
        <v>USBCables</v>
      </c>
      <c r="D915" s="21">
        <v>399</v>
      </c>
      <c r="E915" s="21">
        <v>999</v>
      </c>
      <c r="F915" s="21">
        <f>Table3[[#This Row],[actual_price]]-Table3[[#This Row],[discounted_price]]</f>
        <v>600</v>
      </c>
      <c r="G915" s="23">
        <v>0.6</v>
      </c>
      <c r="H915" s="7">
        <v>4.3</v>
      </c>
      <c r="I915" s="8">
        <v>2806</v>
      </c>
      <c r="J915" s="21">
        <f>Table3[[#This Row],[actual_price]]*Table3[[#This Row],[rating_count]]</f>
        <v>2803194</v>
      </c>
    </row>
    <row r="916" spans="1:10" x14ac:dyDescent="0.3">
      <c r="A916" s="7" t="s">
        <v>564</v>
      </c>
      <c r="B916" s="7" t="s">
        <v>14</v>
      </c>
      <c r="C916" s="7" t="str">
        <f>_xlfn.TEXTAFTER(Table3[[#This Row],[category]],"|",-1)</f>
        <v>USBCables</v>
      </c>
      <c r="D916" s="21">
        <v>399</v>
      </c>
      <c r="E916" s="21">
        <v>999</v>
      </c>
      <c r="F916" s="21">
        <f>Table3[[#This Row],[actual_price]]-Table3[[#This Row],[discounted_price]]</f>
        <v>600</v>
      </c>
      <c r="G916" s="23">
        <v>0.6</v>
      </c>
      <c r="H916" s="7">
        <v>4.3</v>
      </c>
      <c r="I916" s="8">
        <v>2806</v>
      </c>
      <c r="J916" s="21">
        <f>Table3[[#This Row],[actual_price]]*Table3[[#This Row],[rating_count]]</f>
        <v>2803194</v>
      </c>
    </row>
    <row r="917" spans="1:10" hidden="1" x14ac:dyDescent="0.3">
      <c r="A917" s="7" t="s">
        <v>3665</v>
      </c>
      <c r="B917" s="7" t="s">
        <v>3634</v>
      </c>
      <c r="C917" s="7" t="str">
        <f>_xlfn.TEXTAFTER(Table3[[#This Row],[category]],"|",-1)</f>
        <v>ElectricHeaters</v>
      </c>
      <c r="D917" s="8">
        <v>1399</v>
      </c>
      <c r="E917" s="8">
        <v>1549</v>
      </c>
      <c r="F917" s="8">
        <f>Table3[[#This Row],[actual_price]]-Table3[[#This Row],[discounted_price]]</f>
        <v>150</v>
      </c>
      <c r="G917" s="18">
        <v>0.1</v>
      </c>
      <c r="H917" s="7">
        <v>3.9</v>
      </c>
      <c r="I917" s="8">
        <v>2602</v>
      </c>
      <c r="J917" s="8">
        <f>Table3[[#This Row],[actual_price]]*Table3[[#This Row],[rating_count]]</f>
        <v>4030498</v>
      </c>
    </row>
    <row r="918" spans="1:10" hidden="1" x14ac:dyDescent="0.3">
      <c r="A918" s="7" t="s">
        <v>4652</v>
      </c>
      <c r="B918" s="7" t="s">
        <v>4092</v>
      </c>
      <c r="C918" s="7" t="str">
        <f>_xlfn.TEXTAFTER(Table3[[#This Row],[category]],"|",-1)</f>
        <v>WaterCartridges</v>
      </c>
      <c r="D918" s="7">
        <v>600</v>
      </c>
      <c r="E918" s="7">
        <v>640</v>
      </c>
      <c r="F918" s="21">
        <f>Table3[[#This Row],[actual_price]]-Table3[[#This Row],[discounted_price]]</f>
        <v>40</v>
      </c>
      <c r="G918" s="18">
        <v>0.06</v>
      </c>
      <c r="H918" s="7">
        <v>3.8</v>
      </c>
      <c r="I918" s="8">
        <v>2593</v>
      </c>
      <c r="J918" s="8">
        <f>Table3[[#This Row],[actual_price]]*Table3[[#This Row],[rating_count]]</f>
        <v>1659520</v>
      </c>
    </row>
    <row r="919" spans="1:10" x14ac:dyDescent="0.3">
      <c r="A919" s="7" t="s">
        <v>600</v>
      </c>
      <c r="B919" s="7" t="s">
        <v>14</v>
      </c>
      <c r="C919" s="7" t="str">
        <f>_xlfn.TEXTAFTER(Table3[[#This Row],[category]],"|",-1)</f>
        <v>USBCables</v>
      </c>
      <c r="D919" s="21">
        <v>399</v>
      </c>
      <c r="E919" s="21">
        <v>1099</v>
      </c>
      <c r="F919" s="21">
        <f>Table3[[#This Row],[actual_price]]-Table3[[#This Row],[discounted_price]]</f>
        <v>700</v>
      </c>
      <c r="G919" s="23">
        <v>0.64</v>
      </c>
      <c r="H919" s="7">
        <v>4.0999999999999996</v>
      </c>
      <c r="I919" s="8">
        <v>2685</v>
      </c>
      <c r="J919" s="21">
        <f>Table3[[#This Row],[actual_price]]*Table3[[#This Row],[rating_count]]</f>
        <v>2950815</v>
      </c>
    </row>
    <row r="920" spans="1:10" x14ac:dyDescent="0.3">
      <c r="A920" s="7" t="s">
        <v>743</v>
      </c>
      <c r="B920" s="7" t="s">
        <v>14</v>
      </c>
      <c r="C920" s="7" t="str">
        <f>_xlfn.TEXTAFTER(Table3[[#This Row],[category]],"|",-1)</f>
        <v>USBCables</v>
      </c>
      <c r="D920" s="21">
        <v>399</v>
      </c>
      <c r="E920" s="21">
        <v>1099</v>
      </c>
      <c r="F920" s="21">
        <f>Table3[[#This Row],[actual_price]]-Table3[[#This Row],[discounted_price]]</f>
        <v>700</v>
      </c>
      <c r="G920" s="23">
        <v>0.64</v>
      </c>
      <c r="H920" s="7">
        <v>4.0999999999999996</v>
      </c>
      <c r="I920" s="8">
        <v>2685</v>
      </c>
      <c r="J920" s="21">
        <f>Table3[[#This Row],[actual_price]]*Table3[[#This Row],[rating_count]]</f>
        <v>2950815</v>
      </c>
    </row>
    <row r="921" spans="1:10" x14ac:dyDescent="0.3">
      <c r="A921" s="7" t="s">
        <v>338</v>
      </c>
      <c r="B921" s="7" t="s">
        <v>14</v>
      </c>
      <c r="C921" s="7" t="str">
        <f>_xlfn.TEXTAFTER(Table3[[#This Row],[category]],"|",-1)</f>
        <v>USBCables</v>
      </c>
      <c r="D921" s="21">
        <v>399</v>
      </c>
      <c r="E921" s="21">
        <v>999</v>
      </c>
      <c r="F921" s="21">
        <f>Table3[[#This Row],[actual_price]]-Table3[[#This Row],[discounted_price]]</f>
        <v>600</v>
      </c>
      <c r="G921" s="23">
        <v>0.6</v>
      </c>
      <c r="H921" s="7">
        <v>4.0999999999999996</v>
      </c>
      <c r="I921" s="8">
        <v>1780</v>
      </c>
      <c r="J921" s="21">
        <f>Table3[[#This Row],[actual_price]]*Table3[[#This Row],[rating_count]]</f>
        <v>1778220</v>
      </c>
    </row>
    <row r="922" spans="1:10" x14ac:dyDescent="0.3">
      <c r="A922" s="7" t="s">
        <v>495</v>
      </c>
      <c r="B922" s="7" t="s">
        <v>14</v>
      </c>
      <c r="C922" s="7" t="str">
        <f>_xlfn.TEXTAFTER(Table3[[#This Row],[category]],"|",-1)</f>
        <v>USBCables</v>
      </c>
      <c r="D922" s="21">
        <v>399</v>
      </c>
      <c r="E922" s="21">
        <v>999</v>
      </c>
      <c r="F922" s="21">
        <f>Table3[[#This Row],[actual_price]]-Table3[[#This Row],[discounted_price]]</f>
        <v>600</v>
      </c>
      <c r="G922" s="23">
        <v>0.6</v>
      </c>
      <c r="H922" s="7">
        <v>4.0999999999999996</v>
      </c>
      <c r="I922" s="8">
        <v>1780</v>
      </c>
      <c r="J922" s="21">
        <f>Table3[[#This Row],[actual_price]]*Table3[[#This Row],[rating_count]]</f>
        <v>1778220</v>
      </c>
    </row>
    <row r="923" spans="1:10" hidden="1" x14ac:dyDescent="0.3">
      <c r="A923" s="7" t="s">
        <v>5209</v>
      </c>
      <c r="B923" s="7" t="s">
        <v>3730</v>
      </c>
      <c r="C923" s="7" t="str">
        <f>_xlfn.TEXTAFTER(Table3[[#This Row],[category]],"|",-1)</f>
        <v>StorageWaterHeaters</v>
      </c>
      <c r="D923" s="8">
        <v>3249</v>
      </c>
      <c r="E923" s="8">
        <v>6299</v>
      </c>
      <c r="F923" s="8">
        <f>Table3[[#This Row],[actual_price]]-Table3[[#This Row],[discounted_price]]</f>
        <v>3050</v>
      </c>
      <c r="G923" s="18">
        <v>0.48</v>
      </c>
      <c r="H923" s="7">
        <v>3.9</v>
      </c>
      <c r="I923" s="8">
        <v>2569</v>
      </c>
      <c r="J923" s="8">
        <f>Table3[[#This Row],[actual_price]]*Table3[[#This Row],[rating_count]]</f>
        <v>16182131</v>
      </c>
    </row>
    <row r="924" spans="1:10" x14ac:dyDescent="0.3">
      <c r="A924" s="7" t="s">
        <v>338</v>
      </c>
      <c r="B924" s="7" t="s">
        <v>14</v>
      </c>
      <c r="C924" s="7" t="str">
        <f>_xlfn.TEXTAFTER(Table3[[#This Row],[category]],"|",-1)</f>
        <v>USBCables</v>
      </c>
      <c r="D924" s="21">
        <v>399</v>
      </c>
      <c r="E924" s="21">
        <v>999</v>
      </c>
      <c r="F924" s="21">
        <f>Table3[[#This Row],[actual_price]]-Table3[[#This Row],[discounted_price]]</f>
        <v>600</v>
      </c>
      <c r="G924" s="23">
        <v>0.6</v>
      </c>
      <c r="H924" s="7">
        <v>4.0999999999999996</v>
      </c>
      <c r="I924" s="8">
        <v>1780</v>
      </c>
      <c r="J924" s="21">
        <f>Table3[[#This Row],[actual_price]]*Table3[[#This Row],[rating_count]]</f>
        <v>1778220</v>
      </c>
    </row>
    <row r="925" spans="1:10" x14ac:dyDescent="0.3">
      <c r="A925" s="7" t="s">
        <v>1002</v>
      </c>
      <c r="B925" s="7" t="s">
        <v>313</v>
      </c>
      <c r="C925" s="7" t="str">
        <f>_xlfn.TEXTAFTER(Table3[[#This Row],[category]],"|",-1)</f>
        <v>TVWall&amp;CeilingMounts</v>
      </c>
      <c r="D925" s="21">
        <v>399</v>
      </c>
      <c r="E925" s="21">
        <v>999</v>
      </c>
      <c r="F925" s="21">
        <f>Table3[[#This Row],[actual_price]]-Table3[[#This Row],[discounted_price]]</f>
        <v>600</v>
      </c>
      <c r="G925" s="23">
        <v>0.6</v>
      </c>
      <c r="H925" s="7">
        <v>4</v>
      </c>
      <c r="I925" s="8">
        <v>1236</v>
      </c>
      <c r="J925" s="21">
        <f>Table3[[#This Row],[actual_price]]*Table3[[#This Row],[rating_count]]</f>
        <v>1234764</v>
      </c>
    </row>
    <row r="926" spans="1:10" hidden="1" x14ac:dyDescent="0.3">
      <c r="A926" s="7" t="s">
        <v>2989</v>
      </c>
      <c r="B926" s="7" t="s">
        <v>2956</v>
      </c>
      <c r="C926" s="7" t="str">
        <f>_xlfn.TEXTAFTER(Table3[[#This Row],[category]],"|",-1)</f>
        <v>LaptopChargers&amp;PowerSupplies</v>
      </c>
      <c r="D926" s="7">
        <v>149</v>
      </c>
      <c r="E926" s="7">
        <v>999</v>
      </c>
      <c r="F926" s="21">
        <f>Table3[[#This Row],[actual_price]]-Table3[[#This Row],[discounted_price]]</f>
        <v>850</v>
      </c>
      <c r="G926" s="18">
        <v>0.85</v>
      </c>
      <c r="H926" s="7">
        <v>3.5</v>
      </c>
      <c r="I926" s="8">
        <v>2523</v>
      </c>
      <c r="J926" s="8">
        <f>Table3[[#This Row],[actual_price]]*Table3[[#This Row],[rating_count]]</f>
        <v>2520477</v>
      </c>
    </row>
    <row r="927" spans="1:10" x14ac:dyDescent="0.3">
      <c r="A927" s="7" t="s">
        <v>923</v>
      </c>
      <c r="B927" s="7" t="s">
        <v>313</v>
      </c>
      <c r="C927" s="7" t="str">
        <f>_xlfn.TEXTAFTER(Table3[[#This Row],[category]],"|",-1)</f>
        <v>TVWall&amp;CeilingMounts</v>
      </c>
      <c r="D927" s="21">
        <v>399</v>
      </c>
      <c r="E927" s="21">
        <v>799</v>
      </c>
      <c r="F927" s="21">
        <f>Table3[[#This Row],[actual_price]]-Table3[[#This Row],[discounted_price]]</f>
        <v>400</v>
      </c>
      <c r="G927" s="23">
        <v>0.5</v>
      </c>
      <c r="H927" s="7">
        <v>4.0999999999999996</v>
      </c>
      <c r="I927" s="8">
        <v>1161</v>
      </c>
      <c r="J927" s="21">
        <f>Table3[[#This Row],[actual_price]]*Table3[[#This Row],[rating_count]]</f>
        <v>927639</v>
      </c>
    </row>
    <row r="928" spans="1:10" x14ac:dyDescent="0.3">
      <c r="A928" s="7" t="s">
        <v>3517</v>
      </c>
      <c r="B928" s="7" t="s">
        <v>2568</v>
      </c>
      <c r="C928" s="7" t="str">
        <f>_xlfn.TEXTAFTER(Table3[[#This Row],[category]],"|",-1)</f>
        <v>ScreenProtectors</v>
      </c>
      <c r="D928" s="21">
        <v>399</v>
      </c>
      <c r="E928" s="21">
        <v>1499</v>
      </c>
      <c r="F928" s="21">
        <f>Table3[[#This Row],[actual_price]]-Table3[[#This Row],[discounted_price]]</f>
        <v>1100</v>
      </c>
      <c r="G928" s="23">
        <v>0.73</v>
      </c>
      <c r="H928" s="7">
        <v>4</v>
      </c>
      <c r="I928" s="7">
        <v>691</v>
      </c>
      <c r="J928" s="21">
        <f>Table3[[#This Row],[actual_price]]*Table3[[#This Row],[rating_count]]</f>
        <v>1035809</v>
      </c>
    </row>
    <row r="929" spans="1:10" x14ac:dyDescent="0.3">
      <c r="A929" s="7" t="s">
        <v>497</v>
      </c>
      <c r="B929" s="7" t="s">
        <v>230</v>
      </c>
      <c r="C929" s="7" t="str">
        <f>_xlfn.TEXTAFTER(Table3[[#This Row],[category]],"|",-1)</f>
        <v>RemoteControls</v>
      </c>
      <c r="D929" s="21">
        <v>399</v>
      </c>
      <c r="E929" s="21">
        <v>1999</v>
      </c>
      <c r="F929" s="21">
        <f>Table3[[#This Row],[actual_price]]-Table3[[#This Row],[discounted_price]]</f>
        <v>1600</v>
      </c>
      <c r="G929" s="23">
        <v>0.8</v>
      </c>
      <c r="H929" s="7">
        <v>4.5</v>
      </c>
      <c r="I929" s="7">
        <v>505</v>
      </c>
      <c r="J929" s="21">
        <f>Table3[[#This Row],[actual_price]]*Table3[[#This Row],[rating_count]]</f>
        <v>1009495</v>
      </c>
    </row>
    <row r="930" spans="1:10" hidden="1" x14ac:dyDescent="0.3">
      <c r="A930" s="7" t="s">
        <v>2985</v>
      </c>
      <c r="B930" s="7" t="s">
        <v>1380</v>
      </c>
      <c r="C930" s="7" t="str">
        <f>_xlfn.TEXTAFTER(Table3[[#This Row],[category]],"|",-1)</f>
        <v>In-Ear</v>
      </c>
      <c r="D930" s="7">
        <v>199</v>
      </c>
      <c r="E930" s="7">
        <v>499</v>
      </c>
      <c r="F930" s="21">
        <f>Table3[[#This Row],[actual_price]]-Table3[[#This Row],[discounted_price]]</f>
        <v>300</v>
      </c>
      <c r="G930" s="18">
        <v>0.6</v>
      </c>
      <c r="H930" s="7">
        <v>3.6</v>
      </c>
      <c r="I930" s="8">
        <v>2492</v>
      </c>
      <c r="J930" s="8">
        <f>Table3[[#This Row],[actual_price]]*Table3[[#This Row],[rating_count]]</f>
        <v>1243508</v>
      </c>
    </row>
    <row r="931" spans="1:10" hidden="1" x14ac:dyDescent="0.3">
      <c r="A931" s="7" t="s">
        <v>4008</v>
      </c>
      <c r="B931" s="7" t="s">
        <v>3629</v>
      </c>
      <c r="C931" s="7" t="str">
        <f>_xlfn.TEXTAFTER(Table3[[#This Row],[category]],"|",-1)</f>
        <v>ElectricKettles</v>
      </c>
      <c r="D931" s="8">
        <v>1345</v>
      </c>
      <c r="E931" s="8">
        <v>1750</v>
      </c>
      <c r="F931" s="8">
        <f>Table3[[#This Row],[actual_price]]-Table3[[#This Row],[discounted_price]]</f>
        <v>405</v>
      </c>
      <c r="G931" s="18">
        <v>0.23</v>
      </c>
      <c r="H931" s="7">
        <v>3.8</v>
      </c>
      <c r="I931" s="8">
        <v>2466</v>
      </c>
      <c r="J931" s="8">
        <f>Table3[[#This Row],[actual_price]]*Table3[[#This Row],[rating_count]]</f>
        <v>4315500</v>
      </c>
    </row>
    <row r="932" spans="1:10" x14ac:dyDescent="0.3">
      <c r="A932" s="7" t="s">
        <v>2196</v>
      </c>
      <c r="B932" s="7" t="s">
        <v>1380</v>
      </c>
      <c r="C932" s="7" t="str">
        <f>_xlfn.TEXTAFTER(Table3[[#This Row],[category]],"|",-1)</f>
        <v>In-Ear</v>
      </c>
      <c r="D932" s="21">
        <v>399</v>
      </c>
      <c r="E932" s="21">
        <v>1290</v>
      </c>
      <c r="F932" s="21">
        <f>Table3[[#This Row],[actual_price]]-Table3[[#This Row],[discounted_price]]</f>
        <v>891</v>
      </c>
      <c r="G932" s="23">
        <v>0.69</v>
      </c>
      <c r="H932" s="7">
        <v>4.2</v>
      </c>
      <c r="I932" s="7">
        <v>206</v>
      </c>
      <c r="J932" s="21">
        <f>Table3[[#This Row],[actual_price]]*Table3[[#This Row],[rating_count]]</f>
        <v>265740</v>
      </c>
    </row>
    <row r="933" spans="1:10" x14ac:dyDescent="0.3">
      <c r="A933" s="7" t="s">
        <v>656</v>
      </c>
      <c r="B933" s="7" t="s">
        <v>230</v>
      </c>
      <c r="C933" s="7" t="str">
        <f>_xlfn.TEXTAFTER(Table3[[#This Row],[category]],"|",-1)</f>
        <v>RemoteControls</v>
      </c>
      <c r="D933" s="21">
        <v>399</v>
      </c>
      <c r="E933" s="21">
        <v>799</v>
      </c>
      <c r="F933" s="21">
        <f>Table3[[#This Row],[actual_price]]-Table3[[#This Row],[discounted_price]]</f>
        <v>400</v>
      </c>
      <c r="G933" s="23">
        <v>0.5</v>
      </c>
      <c r="H933" s="7">
        <v>4.3</v>
      </c>
      <c r="I933" s="7">
        <v>12</v>
      </c>
      <c r="J933" s="21">
        <f>Table3[[#This Row],[actual_price]]*Table3[[#This Row],[rating_count]]</f>
        <v>9588</v>
      </c>
    </row>
    <row r="934" spans="1:10" x14ac:dyDescent="0.3">
      <c r="A934" s="7" t="s">
        <v>3753</v>
      </c>
      <c r="B934" s="7" t="s">
        <v>3644</v>
      </c>
      <c r="C934" s="7" t="str">
        <f>_xlfn.TEXTAFTER(Table3[[#This Row],[category]],"|",-1)</f>
        <v>LintShavers</v>
      </c>
      <c r="D934" s="21">
        <v>398</v>
      </c>
      <c r="E934" s="21">
        <v>1999</v>
      </c>
      <c r="F934" s="21">
        <f>Table3[[#This Row],[actual_price]]-Table3[[#This Row],[discounted_price]]</f>
        <v>1601</v>
      </c>
      <c r="G934" s="23">
        <v>0.8</v>
      </c>
      <c r="H934" s="7">
        <v>4.0999999999999996</v>
      </c>
      <c r="I934" s="7">
        <v>257</v>
      </c>
      <c r="J934" s="21">
        <f>Table3[[#This Row],[actual_price]]*Table3[[#This Row],[rating_count]]</f>
        <v>513743</v>
      </c>
    </row>
    <row r="935" spans="1:10" x14ac:dyDescent="0.3">
      <c r="A935" s="7" t="s">
        <v>3485</v>
      </c>
      <c r="B935" s="7" t="s">
        <v>2114</v>
      </c>
      <c r="C935" s="7" t="str">
        <f>_xlfn.TEXTAFTER(Table3[[#This Row],[category]],"|",-1)</f>
        <v>Lapdesks</v>
      </c>
      <c r="D935" s="21">
        <v>398</v>
      </c>
      <c r="E935" s="21">
        <v>1949</v>
      </c>
      <c r="F935" s="21">
        <f>Table3[[#This Row],[actual_price]]-Table3[[#This Row],[discounted_price]]</f>
        <v>1551</v>
      </c>
      <c r="G935" s="23">
        <v>0.8</v>
      </c>
      <c r="H935" s="7">
        <v>4</v>
      </c>
      <c r="I935" s="7">
        <v>75</v>
      </c>
      <c r="J935" s="21">
        <f>Table3[[#This Row],[actual_price]]*Table3[[#This Row],[rating_count]]</f>
        <v>146175</v>
      </c>
    </row>
    <row r="936" spans="1:10" hidden="1" x14ac:dyDescent="0.3">
      <c r="A936" s="7" t="s">
        <v>4594</v>
      </c>
      <c r="B936" s="7" t="s">
        <v>4348</v>
      </c>
      <c r="C936" s="7" t="str">
        <f>_xlfn.TEXTAFTER(Table3[[#This Row],[category]],"|",-1)</f>
        <v>Sewing&amp;EmbroideryMachines</v>
      </c>
      <c r="D936" s="7">
        <v>721</v>
      </c>
      <c r="E936" s="8">
        <v>1499</v>
      </c>
      <c r="F936" s="8">
        <f>Table3[[#This Row],[actual_price]]-Table3[[#This Row],[discounted_price]]</f>
        <v>778</v>
      </c>
      <c r="G936" s="18">
        <v>0.52</v>
      </c>
      <c r="H936" s="7">
        <v>3.1</v>
      </c>
      <c r="I936" s="8">
        <v>2449</v>
      </c>
      <c r="J936" s="8">
        <f>Table3[[#This Row],[actual_price]]*Table3[[#This Row],[rating_count]]</f>
        <v>3671051</v>
      </c>
    </row>
    <row r="937" spans="1:10" x14ac:dyDescent="0.3">
      <c r="A937" s="7" t="s">
        <v>3307</v>
      </c>
      <c r="B937" s="7" t="s">
        <v>2313</v>
      </c>
      <c r="C937" s="7" t="str">
        <f>_xlfn.TEXTAFTER(Table3[[#This Row],[category]],"|",-1)</f>
        <v>HardDiskBags</v>
      </c>
      <c r="D937" s="21">
        <v>397</v>
      </c>
      <c r="E937" s="21">
        <v>899</v>
      </c>
      <c r="F937" s="21">
        <f>Table3[[#This Row],[actual_price]]-Table3[[#This Row],[discounted_price]]</f>
        <v>502</v>
      </c>
      <c r="G937" s="23">
        <v>0.56000000000000005</v>
      </c>
      <c r="H937" s="7">
        <v>4</v>
      </c>
      <c r="I937" s="8">
        <v>3025</v>
      </c>
      <c r="J937" s="21">
        <f>Table3[[#This Row],[actual_price]]*Table3[[#This Row],[rating_count]]</f>
        <v>2719475</v>
      </c>
    </row>
    <row r="938" spans="1:10" hidden="1" x14ac:dyDescent="0.3">
      <c r="A938" s="7" t="s">
        <v>834</v>
      </c>
      <c r="B938" s="7" t="s">
        <v>14</v>
      </c>
      <c r="C938" s="7" t="str">
        <f>_xlfn.TEXTAFTER(Table3[[#This Row],[category]],"|",-1)</f>
        <v>USBCables</v>
      </c>
      <c r="D938" s="7">
        <v>259</v>
      </c>
      <c r="E938" s="7">
        <v>699</v>
      </c>
      <c r="F938" s="21">
        <f>Table3[[#This Row],[actual_price]]-Table3[[#This Row],[discounted_price]]</f>
        <v>440</v>
      </c>
      <c r="G938" s="18">
        <v>0.63</v>
      </c>
      <c r="H938" s="7">
        <v>3.8</v>
      </c>
      <c r="I938" s="8">
        <v>2399</v>
      </c>
      <c r="J938" s="8">
        <f>Table3[[#This Row],[actual_price]]*Table3[[#This Row],[rating_count]]</f>
        <v>1676901</v>
      </c>
    </row>
    <row r="939" spans="1:10" x14ac:dyDescent="0.3">
      <c r="A939" s="7" t="s">
        <v>4807</v>
      </c>
      <c r="B939" s="7" t="s">
        <v>3777</v>
      </c>
      <c r="C939" s="7" t="str">
        <f>_xlfn.TEXTAFTER(Table3[[#This Row],[category]],"|",-1)</f>
        <v>LaundryBaskets</v>
      </c>
      <c r="D939" s="21">
        <v>395</v>
      </c>
      <c r="E939" s="21">
        <v>499</v>
      </c>
      <c r="F939" s="21">
        <f>Table3[[#This Row],[actual_price]]-Table3[[#This Row],[discounted_price]]</f>
        <v>104</v>
      </c>
      <c r="G939" s="23">
        <v>0.21</v>
      </c>
      <c r="H939" s="7">
        <v>4</v>
      </c>
      <c r="I939" s="7">
        <v>330</v>
      </c>
      <c r="J939" s="21">
        <f>Table3[[#This Row],[actual_price]]*Table3[[#This Row],[rating_count]]</f>
        <v>164670</v>
      </c>
    </row>
    <row r="940" spans="1:10" x14ac:dyDescent="0.3">
      <c r="A940" s="7" t="s">
        <v>160</v>
      </c>
      <c r="B940" s="7" t="s">
        <v>14</v>
      </c>
      <c r="C940" s="7" t="str">
        <f>_xlfn.TEXTAFTER(Table3[[#This Row],[category]],"|",-1)</f>
        <v>USBCables</v>
      </c>
      <c r="D940" s="21">
        <v>389</v>
      </c>
      <c r="E940" s="21">
        <v>1099</v>
      </c>
      <c r="F940" s="21">
        <f>Table3[[#This Row],[actual_price]]-Table3[[#This Row],[discounted_price]]</f>
        <v>710</v>
      </c>
      <c r="G940" s="23">
        <v>0.65</v>
      </c>
      <c r="H940" s="7">
        <v>4.3</v>
      </c>
      <c r="I940" s="7">
        <v>974</v>
      </c>
      <c r="J940" s="21">
        <f>Table3[[#This Row],[actual_price]]*Table3[[#This Row],[rating_count]]</f>
        <v>1070426</v>
      </c>
    </row>
    <row r="941" spans="1:10" hidden="1" x14ac:dyDescent="0.3">
      <c r="A941" s="7" t="s">
        <v>2016</v>
      </c>
      <c r="B941" s="7" t="s">
        <v>1371</v>
      </c>
      <c r="C941" s="7" t="str">
        <f>_xlfn.TEXTAFTER(Table3[[#This Row],[category]],"|",-1)</f>
        <v>BasicMobiles</v>
      </c>
      <c r="D941" s="8">
        <v>1055</v>
      </c>
      <c r="E941" s="8">
        <v>1249</v>
      </c>
      <c r="F941" s="8">
        <f>Table3[[#This Row],[actual_price]]-Table3[[#This Row],[discounted_price]]</f>
        <v>194</v>
      </c>
      <c r="G941" s="18">
        <v>0.16</v>
      </c>
      <c r="H941" s="7">
        <v>3.8</v>
      </c>
      <c r="I941" s="8">
        <v>2352</v>
      </c>
      <c r="J941" s="8">
        <f>Table3[[#This Row],[actual_price]]*Table3[[#This Row],[rating_count]]</f>
        <v>2937648</v>
      </c>
    </row>
    <row r="942" spans="1:10" x14ac:dyDescent="0.3">
      <c r="A942" s="7" t="s">
        <v>160</v>
      </c>
      <c r="B942" s="7" t="s">
        <v>14</v>
      </c>
      <c r="C942" s="7" t="str">
        <f>_xlfn.TEXTAFTER(Table3[[#This Row],[category]],"|",-1)</f>
        <v>USBCables</v>
      </c>
      <c r="D942" s="21">
        <v>389</v>
      </c>
      <c r="E942" s="21">
        <v>1099</v>
      </c>
      <c r="F942" s="21">
        <f>Table3[[#This Row],[actual_price]]-Table3[[#This Row],[discounted_price]]</f>
        <v>710</v>
      </c>
      <c r="G942" s="23">
        <v>0.65</v>
      </c>
      <c r="H942" s="7">
        <v>4.3</v>
      </c>
      <c r="I942" s="7">
        <v>974</v>
      </c>
      <c r="J942" s="21">
        <f>Table3[[#This Row],[actual_price]]*Table3[[#This Row],[rating_count]]</f>
        <v>1070426</v>
      </c>
    </row>
    <row r="943" spans="1:10" x14ac:dyDescent="0.3">
      <c r="A943" s="7" t="s">
        <v>1253</v>
      </c>
      <c r="B943" s="7" t="s">
        <v>14</v>
      </c>
      <c r="C943" s="7" t="str">
        <f>_xlfn.TEXTAFTER(Table3[[#This Row],[category]],"|",-1)</f>
        <v>USBCables</v>
      </c>
      <c r="D943" s="21">
        <v>389</v>
      </c>
      <c r="E943" s="21">
        <v>999</v>
      </c>
      <c r="F943" s="21">
        <f>Table3[[#This Row],[actual_price]]-Table3[[#This Row],[discounted_price]]</f>
        <v>610</v>
      </c>
      <c r="G943" s="23">
        <v>0.61</v>
      </c>
      <c r="H943" s="7">
        <v>4.3</v>
      </c>
      <c r="I943" s="7">
        <v>838</v>
      </c>
      <c r="J943" s="21">
        <f>Table3[[#This Row],[actual_price]]*Table3[[#This Row],[rating_count]]</f>
        <v>837162</v>
      </c>
    </row>
    <row r="944" spans="1:10" x14ac:dyDescent="0.3">
      <c r="A944" s="7" t="s">
        <v>3597</v>
      </c>
      <c r="B944" s="7" t="s">
        <v>2179</v>
      </c>
      <c r="C944" s="7" t="str">
        <f>_xlfn.TEXTAFTER(Table3[[#This Row],[category]],"|",-1)</f>
        <v>DisposableBatteries</v>
      </c>
      <c r="D944" s="21">
        <v>380</v>
      </c>
      <c r="E944" s="21">
        <v>400</v>
      </c>
      <c r="F944" s="21">
        <f>Table3[[#This Row],[actual_price]]-Table3[[#This Row],[discounted_price]]</f>
        <v>20</v>
      </c>
      <c r="G944" s="23">
        <v>0.05</v>
      </c>
      <c r="H944" s="7">
        <v>4.4000000000000004</v>
      </c>
      <c r="I944" s="8">
        <v>2111</v>
      </c>
      <c r="J944" s="21">
        <f>Table3[[#This Row],[actual_price]]*Table3[[#This Row],[rating_count]]</f>
        <v>844400</v>
      </c>
    </row>
    <row r="945" spans="1:10" x14ac:dyDescent="0.3">
      <c r="A945" s="7" t="s">
        <v>1540</v>
      </c>
      <c r="B945" s="7" t="s">
        <v>1380</v>
      </c>
      <c r="C945" s="7" t="str">
        <f>_xlfn.TEXTAFTER(Table3[[#This Row],[category]],"|",-1)</f>
        <v>In-Ear</v>
      </c>
      <c r="D945" s="21">
        <v>379</v>
      </c>
      <c r="E945" s="21">
        <v>999</v>
      </c>
      <c r="F945" s="21">
        <f>Table3[[#This Row],[actual_price]]-Table3[[#This Row],[discounted_price]]</f>
        <v>620</v>
      </c>
      <c r="G945" s="23">
        <v>0.62</v>
      </c>
      <c r="H945" s="7">
        <v>4.0999999999999996</v>
      </c>
      <c r="I945" s="8">
        <v>363713</v>
      </c>
      <c r="J945" s="21">
        <f>Table3[[#This Row],[actual_price]]*Table3[[#This Row],[rating_count]]</f>
        <v>363349287</v>
      </c>
    </row>
    <row r="946" spans="1:10" x14ac:dyDescent="0.3">
      <c r="A946" s="7" t="s">
        <v>1204</v>
      </c>
      <c r="B946" s="7" t="s">
        <v>70</v>
      </c>
      <c r="C946" s="7" t="str">
        <f>_xlfn.TEXTAFTER(Table3[[#This Row],[category]],"|",-1)</f>
        <v>HDMICables</v>
      </c>
      <c r="D946" s="21">
        <v>379</v>
      </c>
      <c r="E946" s="21">
        <v>999</v>
      </c>
      <c r="F946" s="21">
        <f>Table3[[#This Row],[actual_price]]-Table3[[#This Row],[discounted_price]]</f>
        <v>620</v>
      </c>
      <c r="G946" s="23">
        <v>0.62</v>
      </c>
      <c r="H946" s="7">
        <v>4.2</v>
      </c>
      <c r="I946" s="8">
        <v>12153</v>
      </c>
      <c r="J946" s="21">
        <f>Table3[[#This Row],[actual_price]]*Table3[[#This Row],[rating_count]]</f>
        <v>12140847</v>
      </c>
    </row>
    <row r="947" spans="1:10" x14ac:dyDescent="0.3">
      <c r="A947" s="7" t="s">
        <v>3330</v>
      </c>
      <c r="B947" s="7" t="s">
        <v>2568</v>
      </c>
      <c r="C947" s="7" t="str">
        <f>_xlfn.TEXTAFTER(Table3[[#This Row],[category]],"|",-1)</f>
        <v>ScreenProtectors</v>
      </c>
      <c r="D947" s="21">
        <v>379</v>
      </c>
      <c r="E947" s="21">
        <v>1499</v>
      </c>
      <c r="F947" s="21">
        <f>Table3[[#This Row],[actual_price]]-Table3[[#This Row],[discounted_price]]</f>
        <v>1120</v>
      </c>
      <c r="G947" s="23">
        <v>0.75</v>
      </c>
      <c r="H947" s="7">
        <v>4.2</v>
      </c>
      <c r="I947" s="8">
        <v>4149</v>
      </c>
      <c r="J947" s="21">
        <f>Table3[[#This Row],[actual_price]]*Table3[[#This Row],[rating_count]]</f>
        <v>6219351</v>
      </c>
    </row>
    <row r="948" spans="1:10" x14ac:dyDescent="0.3">
      <c r="A948" s="7" t="s">
        <v>5249</v>
      </c>
      <c r="B948" s="7" t="s">
        <v>3649</v>
      </c>
      <c r="C948" s="7" t="str">
        <f>_xlfn.TEXTAFTER(Table3[[#This Row],[category]],"|",-1)</f>
        <v>DigitalKitchenScales</v>
      </c>
      <c r="D948" s="21">
        <v>379</v>
      </c>
      <c r="E948" s="21">
        <v>389</v>
      </c>
      <c r="F948" s="21">
        <f>Table3[[#This Row],[actual_price]]-Table3[[#This Row],[discounted_price]]</f>
        <v>10</v>
      </c>
      <c r="G948" s="23">
        <v>0.03</v>
      </c>
      <c r="H948" s="7">
        <v>4.2</v>
      </c>
      <c r="I948" s="8">
        <v>3739</v>
      </c>
      <c r="J948" s="21">
        <f>Table3[[#This Row],[actual_price]]*Table3[[#This Row],[rating_count]]</f>
        <v>1454471</v>
      </c>
    </row>
    <row r="949" spans="1:10" x14ac:dyDescent="0.3">
      <c r="A949" s="7" t="s">
        <v>3835</v>
      </c>
      <c r="B949" s="7" t="s">
        <v>3837</v>
      </c>
      <c r="C949" s="7" t="str">
        <f>_xlfn.TEXTAFTER(Table3[[#This Row],[category]],"|",-1)</f>
        <v>EggBoilers</v>
      </c>
      <c r="D949" s="21">
        <v>379</v>
      </c>
      <c r="E949" s="21">
        <v>999</v>
      </c>
      <c r="F949" s="21">
        <f>Table3[[#This Row],[actual_price]]-Table3[[#This Row],[discounted_price]]</f>
        <v>620</v>
      </c>
      <c r="G949" s="23">
        <v>0.62</v>
      </c>
      <c r="H949" s="7">
        <v>4.3</v>
      </c>
      <c r="I949" s="8">
        <v>3096</v>
      </c>
      <c r="J949" s="21">
        <f>Table3[[#This Row],[actual_price]]*Table3[[#This Row],[rating_count]]</f>
        <v>3092904</v>
      </c>
    </row>
    <row r="950" spans="1:10" hidden="1" x14ac:dyDescent="0.3">
      <c r="A950" s="7" t="s">
        <v>5426</v>
      </c>
      <c r="B950" s="7" t="s">
        <v>4348</v>
      </c>
      <c r="C950" s="7" t="str">
        <f>_xlfn.TEXTAFTER(Table3[[#This Row],[category]],"|",-1)</f>
        <v>Sewing&amp;EmbroideryMachines</v>
      </c>
      <c r="D950" s="8">
        <v>1563</v>
      </c>
      <c r="E950" s="8">
        <v>3098</v>
      </c>
      <c r="F950" s="8">
        <f>Table3[[#This Row],[actual_price]]-Table3[[#This Row],[discounted_price]]</f>
        <v>1535</v>
      </c>
      <c r="G950" s="18">
        <v>0.5</v>
      </c>
      <c r="H950" s="7">
        <v>3.5</v>
      </c>
      <c r="I950" s="8">
        <v>2283</v>
      </c>
      <c r="J950" s="8">
        <f>Table3[[#This Row],[actual_price]]*Table3[[#This Row],[rating_count]]</f>
        <v>7072734</v>
      </c>
    </row>
    <row r="951" spans="1:10" x14ac:dyDescent="0.3">
      <c r="A951" s="7" t="s">
        <v>1234</v>
      </c>
      <c r="B951" s="7" t="s">
        <v>14</v>
      </c>
      <c r="C951" s="7" t="str">
        <f>_xlfn.TEXTAFTER(Table3[[#This Row],[category]],"|",-1)</f>
        <v>USBCables</v>
      </c>
      <c r="D951" s="21">
        <v>379</v>
      </c>
      <c r="E951" s="21">
        <v>1099</v>
      </c>
      <c r="F951" s="21">
        <f>Table3[[#This Row],[actual_price]]-Table3[[#This Row],[discounted_price]]</f>
        <v>720</v>
      </c>
      <c r="G951" s="23">
        <v>0.66</v>
      </c>
      <c r="H951" s="7">
        <v>4.3</v>
      </c>
      <c r="I951" s="8">
        <v>3049</v>
      </c>
      <c r="J951" s="21">
        <f>Table3[[#This Row],[actual_price]]*Table3[[#This Row],[rating_count]]</f>
        <v>3350851</v>
      </c>
    </row>
    <row r="952" spans="1:10" hidden="1" x14ac:dyDescent="0.3">
      <c r="A952" s="7" t="s">
        <v>3140</v>
      </c>
      <c r="B952" s="7" t="s">
        <v>1380</v>
      </c>
      <c r="C952" s="7" t="str">
        <f>_xlfn.TEXTAFTER(Table3[[#This Row],[category]],"|",-1)</f>
        <v>In-Ear</v>
      </c>
      <c r="D952" s="8">
        <v>1599</v>
      </c>
      <c r="E952" s="8">
        <v>2790</v>
      </c>
      <c r="F952" s="8">
        <f>Table3[[#This Row],[actual_price]]-Table3[[#This Row],[discounted_price]]</f>
        <v>1191</v>
      </c>
      <c r="G952" s="18">
        <v>0.43</v>
      </c>
      <c r="H952" s="7">
        <v>3.6</v>
      </c>
      <c r="I952" s="8">
        <v>2272</v>
      </c>
      <c r="J952" s="8">
        <f>Table3[[#This Row],[actual_price]]*Table3[[#This Row],[rating_count]]</f>
        <v>6338880</v>
      </c>
    </row>
    <row r="953" spans="1:10" x14ac:dyDescent="0.3">
      <c r="A953" s="7" t="s">
        <v>782</v>
      </c>
      <c r="B953" s="7" t="s">
        <v>14</v>
      </c>
      <c r="C953" s="7" t="str">
        <f>_xlfn.TEXTAFTER(Table3[[#This Row],[category]],"|",-1)</f>
        <v>USBCables</v>
      </c>
      <c r="D953" s="21">
        <v>379</v>
      </c>
      <c r="E953" s="21">
        <v>1099</v>
      </c>
      <c r="F953" s="21">
        <f>Table3[[#This Row],[actual_price]]-Table3[[#This Row],[discounted_price]]</f>
        <v>720</v>
      </c>
      <c r="G953" s="23">
        <v>0.66</v>
      </c>
      <c r="H953" s="7">
        <v>4.3</v>
      </c>
      <c r="I953" s="8">
        <v>2806</v>
      </c>
      <c r="J953" s="21">
        <f>Table3[[#This Row],[actual_price]]*Table3[[#This Row],[rating_count]]</f>
        <v>3083794</v>
      </c>
    </row>
    <row r="954" spans="1:10" x14ac:dyDescent="0.3">
      <c r="A954" s="7" t="s">
        <v>3368</v>
      </c>
      <c r="B954" s="7" t="s">
        <v>14</v>
      </c>
      <c r="C954" s="7" t="str">
        <f>_xlfn.TEXTAFTER(Table3[[#This Row],[category]],"|",-1)</f>
        <v>USBCables</v>
      </c>
      <c r="D954" s="21">
        <v>379</v>
      </c>
      <c r="E954" s="21">
        <v>1099</v>
      </c>
      <c r="F954" s="21">
        <f>Table3[[#This Row],[actual_price]]-Table3[[#This Row],[discounted_price]]</f>
        <v>720</v>
      </c>
      <c r="G954" s="23">
        <v>0.66</v>
      </c>
      <c r="H954" s="7">
        <v>4.3</v>
      </c>
      <c r="I954" s="8">
        <v>2806</v>
      </c>
      <c r="J954" s="21">
        <f>Table3[[#This Row],[actual_price]]*Table3[[#This Row],[rating_count]]</f>
        <v>3083794</v>
      </c>
    </row>
    <row r="955" spans="1:10" x14ac:dyDescent="0.3">
      <c r="A955" s="7" t="s">
        <v>5450</v>
      </c>
      <c r="B955" s="7" t="s">
        <v>4087</v>
      </c>
      <c r="C955" s="7" t="str">
        <f>_xlfn.TEXTAFTER(Table3[[#This Row],[category]],"|",-1)</f>
        <v>WaterPurifierAccessories</v>
      </c>
      <c r="D955" s="21">
        <v>379</v>
      </c>
      <c r="E955" s="21">
        <v>919</v>
      </c>
      <c r="F955" s="21">
        <f>Table3[[#This Row],[actual_price]]-Table3[[#This Row],[discounted_price]]</f>
        <v>540</v>
      </c>
      <c r="G955" s="23">
        <v>0.59</v>
      </c>
      <c r="H955" s="7">
        <v>4</v>
      </c>
      <c r="I955" s="8">
        <v>1090</v>
      </c>
      <c r="J955" s="21">
        <f>Table3[[#This Row],[actual_price]]*Table3[[#This Row],[rating_count]]</f>
        <v>1001710</v>
      </c>
    </row>
    <row r="956" spans="1:10" hidden="1" x14ac:dyDescent="0.3">
      <c r="A956" s="7" t="s">
        <v>865</v>
      </c>
      <c r="B956" s="7" t="s">
        <v>14</v>
      </c>
      <c r="C956" s="7" t="str">
        <f>_xlfn.TEXTAFTER(Table3[[#This Row],[category]],"|",-1)</f>
        <v>USBCables</v>
      </c>
      <c r="D956" s="7">
        <v>252</v>
      </c>
      <c r="E956" s="7">
        <v>999</v>
      </c>
      <c r="F956" s="21">
        <f>Table3[[#This Row],[actual_price]]-Table3[[#This Row],[discounted_price]]</f>
        <v>747</v>
      </c>
      <c r="G956" s="18">
        <v>0.75</v>
      </c>
      <c r="H956" s="7">
        <v>3.7</v>
      </c>
      <c r="I956" s="8">
        <v>2249</v>
      </c>
      <c r="J956" s="8">
        <f>Table3[[#This Row],[actual_price]]*Table3[[#This Row],[rating_count]]</f>
        <v>2246751</v>
      </c>
    </row>
    <row r="957" spans="1:10" hidden="1" x14ac:dyDescent="0.3">
      <c r="A957" s="7" t="s">
        <v>4294</v>
      </c>
      <c r="B957" s="7" t="s">
        <v>3799</v>
      </c>
      <c r="C957" s="7" t="str">
        <f>_xlfn.TEXTAFTER(Table3[[#This Row],[category]],"|",-1)</f>
        <v>JuicerMixerGrinders</v>
      </c>
      <c r="D957" s="8">
        <v>1199</v>
      </c>
      <c r="E957" s="8">
        <v>1499</v>
      </c>
      <c r="F957" s="8">
        <f>Table3[[#This Row],[actual_price]]-Table3[[#This Row],[discounted_price]]</f>
        <v>300</v>
      </c>
      <c r="G957" s="18">
        <v>0.2</v>
      </c>
      <c r="H957" s="7">
        <v>3.8</v>
      </c>
      <c r="I957" s="8">
        <v>2206</v>
      </c>
      <c r="J957" s="8">
        <f>Table3[[#This Row],[actual_price]]*Table3[[#This Row],[rating_count]]</f>
        <v>3306794</v>
      </c>
    </row>
    <row r="958" spans="1:10" hidden="1" x14ac:dyDescent="0.3">
      <c r="A958" s="7" t="s">
        <v>278</v>
      </c>
      <c r="B958" s="7" t="s">
        <v>230</v>
      </c>
      <c r="C958" s="7" t="str">
        <f>_xlfn.TEXTAFTER(Table3[[#This Row],[category]],"|",-1)</f>
        <v>RemoteControls</v>
      </c>
      <c r="D958" s="7">
        <v>179</v>
      </c>
      <c r="E958" s="7">
        <v>799</v>
      </c>
      <c r="F958" s="21">
        <f>Table3[[#This Row],[actual_price]]-Table3[[#This Row],[discounted_price]]</f>
        <v>620</v>
      </c>
      <c r="G958" s="18">
        <v>0.78</v>
      </c>
      <c r="H958" s="7">
        <v>3.7</v>
      </c>
      <c r="I958" s="8">
        <v>2201</v>
      </c>
      <c r="J958" s="8">
        <f>Table3[[#This Row],[actual_price]]*Table3[[#This Row],[rating_count]]</f>
        <v>1758599</v>
      </c>
    </row>
    <row r="959" spans="1:10" x14ac:dyDescent="0.3">
      <c r="A959" s="7" t="s">
        <v>3378</v>
      </c>
      <c r="B959" s="7" t="s">
        <v>2568</v>
      </c>
      <c r="C959" s="7" t="str">
        <f>_xlfn.TEXTAFTER(Table3[[#This Row],[category]],"|",-1)</f>
        <v>ScreenProtectors</v>
      </c>
      <c r="D959" s="21">
        <v>379</v>
      </c>
      <c r="E959" s="21">
        <v>1499</v>
      </c>
      <c r="F959" s="21">
        <f>Table3[[#This Row],[actual_price]]-Table3[[#This Row],[discounted_price]]</f>
        <v>1120</v>
      </c>
      <c r="G959" s="23">
        <v>0.75</v>
      </c>
      <c r="H959" s="7">
        <v>4.0999999999999996</v>
      </c>
      <c r="I959" s="7">
        <v>670</v>
      </c>
      <c r="J959" s="21">
        <f>Table3[[#This Row],[actual_price]]*Table3[[#This Row],[rating_count]]</f>
        <v>1004330</v>
      </c>
    </row>
    <row r="960" spans="1:10" hidden="1" x14ac:dyDescent="0.3">
      <c r="A960" s="7" t="s">
        <v>1791</v>
      </c>
      <c r="B960" s="7" t="s">
        <v>1347</v>
      </c>
      <c r="C960" s="7" t="str">
        <f>_xlfn.TEXTAFTER(Table3[[#This Row],[category]],"|",-1)</f>
        <v>Smartphones</v>
      </c>
      <c r="D960" s="8">
        <v>13999</v>
      </c>
      <c r="E960" s="8">
        <v>15999</v>
      </c>
      <c r="F960" s="8">
        <f>Table3[[#This Row],[actual_price]]-Table3[[#This Row],[discounted_price]]</f>
        <v>2000</v>
      </c>
      <c r="G960" s="18">
        <v>0.13</v>
      </c>
      <c r="H960" s="7">
        <v>3.9</v>
      </c>
      <c r="I960" s="8">
        <v>2180</v>
      </c>
      <c r="J960" s="8">
        <f>Table3[[#This Row],[actual_price]]*Table3[[#This Row],[rating_count]]</f>
        <v>34877820</v>
      </c>
    </row>
    <row r="961" spans="1:10" hidden="1" x14ac:dyDescent="0.3">
      <c r="A961" s="7" t="s">
        <v>1878</v>
      </c>
      <c r="B961" s="7" t="s">
        <v>1347</v>
      </c>
      <c r="C961" s="7" t="str">
        <f>_xlfn.TEXTAFTER(Table3[[#This Row],[category]],"|",-1)</f>
        <v>Smartphones</v>
      </c>
      <c r="D961" s="8">
        <v>13999</v>
      </c>
      <c r="E961" s="8">
        <v>15999</v>
      </c>
      <c r="F961" s="8">
        <f>Table3[[#This Row],[actual_price]]-Table3[[#This Row],[discounted_price]]</f>
        <v>2000</v>
      </c>
      <c r="G961" s="18">
        <v>0.13</v>
      </c>
      <c r="H961" s="7">
        <v>3.9</v>
      </c>
      <c r="I961" s="8">
        <v>2180</v>
      </c>
      <c r="J961" s="8">
        <f>Table3[[#This Row],[actual_price]]*Table3[[#This Row],[rating_count]]</f>
        <v>34877820</v>
      </c>
    </row>
    <row r="962" spans="1:10" x14ac:dyDescent="0.3">
      <c r="A962" s="7" t="s">
        <v>2867</v>
      </c>
      <c r="B962" s="7" t="s">
        <v>2105</v>
      </c>
      <c r="C962" s="7" t="str">
        <f>_xlfn.TEXTAFTER(Table3[[#This Row],[category]],"|",-1)</f>
        <v>GraphicTablets</v>
      </c>
      <c r="D962" s="21">
        <v>378</v>
      </c>
      <c r="E962" s="21">
        <v>999</v>
      </c>
      <c r="F962" s="21">
        <f>Table3[[#This Row],[actual_price]]-Table3[[#This Row],[discounted_price]]</f>
        <v>621</v>
      </c>
      <c r="G962" s="23">
        <v>0.62</v>
      </c>
      <c r="H962" s="7">
        <v>4.0999999999999996</v>
      </c>
      <c r="I962" s="8">
        <v>1779</v>
      </c>
      <c r="J962" s="21">
        <f>Table3[[#This Row],[actual_price]]*Table3[[#This Row],[rating_count]]</f>
        <v>1777221</v>
      </c>
    </row>
    <row r="963" spans="1:10" x14ac:dyDescent="0.3">
      <c r="A963" s="7" t="s">
        <v>1436</v>
      </c>
      <c r="B963" s="7" t="s">
        <v>1362</v>
      </c>
      <c r="C963" s="7" t="str">
        <f>_xlfn.TEXTAFTER(Table3[[#This Row],[category]],"|",-1)</f>
        <v>MicroSD</v>
      </c>
      <c r="D963" s="21">
        <v>369</v>
      </c>
      <c r="E963" s="21">
        <v>700</v>
      </c>
      <c r="F963" s="21">
        <f>Table3[[#This Row],[actual_price]]-Table3[[#This Row],[discounted_price]]</f>
        <v>331</v>
      </c>
      <c r="G963" s="23">
        <v>0.47</v>
      </c>
      <c r="H963" s="7">
        <v>4.4000000000000004</v>
      </c>
      <c r="I963" s="8">
        <v>67259</v>
      </c>
      <c r="J963" s="21">
        <f>Table3[[#This Row],[actual_price]]*Table3[[#This Row],[rating_count]]</f>
        <v>47081300</v>
      </c>
    </row>
    <row r="964" spans="1:10" hidden="1" x14ac:dyDescent="0.3">
      <c r="A964" s="7" t="s">
        <v>4921</v>
      </c>
      <c r="B964" s="7" t="s">
        <v>3702</v>
      </c>
      <c r="C964" s="7" t="str">
        <f>_xlfn.TEXTAFTER(Table3[[#This Row],[category]],"|",-1)</f>
        <v>MixerGrinders</v>
      </c>
      <c r="D964" s="8">
        <v>1649</v>
      </c>
      <c r="E964" s="8">
        <v>2800</v>
      </c>
      <c r="F964" s="8">
        <f>Table3[[#This Row],[actual_price]]-Table3[[#This Row],[discounted_price]]</f>
        <v>1151</v>
      </c>
      <c r="G964" s="18">
        <v>0.41</v>
      </c>
      <c r="H964" s="7">
        <v>3.9</v>
      </c>
      <c r="I964" s="8">
        <v>2162</v>
      </c>
      <c r="J964" s="8">
        <f>Table3[[#This Row],[actual_price]]*Table3[[#This Row],[rating_count]]</f>
        <v>6053600</v>
      </c>
    </row>
    <row r="965" spans="1:10" hidden="1" x14ac:dyDescent="0.3">
      <c r="A965" s="7" t="s">
        <v>1868</v>
      </c>
      <c r="B965" s="7" t="s">
        <v>1421</v>
      </c>
      <c r="C965" s="7" t="str">
        <f>_xlfn.TEXTAFTER(Table3[[#This Row],[category]],"|",-1)</f>
        <v>WallChargers</v>
      </c>
      <c r="D965" s="7">
        <v>249</v>
      </c>
      <c r="E965" s="7">
        <v>599</v>
      </c>
      <c r="F965" s="21">
        <f>Table3[[#This Row],[actual_price]]-Table3[[#This Row],[discounted_price]]</f>
        <v>350</v>
      </c>
      <c r="G965" s="18">
        <v>0.57999999999999996</v>
      </c>
      <c r="H965" s="7">
        <v>3.9</v>
      </c>
      <c r="I965" s="8">
        <v>2147</v>
      </c>
      <c r="J965" s="8">
        <f>Table3[[#This Row],[actual_price]]*Table3[[#This Row],[rating_count]]</f>
        <v>1286053</v>
      </c>
    </row>
    <row r="966" spans="1:10" hidden="1" x14ac:dyDescent="0.3">
      <c r="A966" s="7" t="s">
        <v>2028</v>
      </c>
      <c r="B966" s="7" t="s">
        <v>1421</v>
      </c>
      <c r="C966" s="7" t="str">
        <f>_xlfn.TEXTAFTER(Table3[[#This Row],[category]],"|",-1)</f>
        <v>WallChargers</v>
      </c>
      <c r="D966" s="7">
        <v>239</v>
      </c>
      <c r="E966" s="7">
        <v>599</v>
      </c>
      <c r="F966" s="21">
        <f>Table3[[#This Row],[actual_price]]-Table3[[#This Row],[discounted_price]]</f>
        <v>360</v>
      </c>
      <c r="G966" s="18">
        <v>0.6</v>
      </c>
      <c r="H966" s="7">
        <v>3.9</v>
      </c>
      <c r="I966" s="8">
        <v>2147</v>
      </c>
      <c r="J966" s="8">
        <f>Table3[[#This Row],[actual_price]]*Table3[[#This Row],[rating_count]]</f>
        <v>1286053</v>
      </c>
    </row>
    <row r="967" spans="1:10" x14ac:dyDescent="0.3">
      <c r="A967" s="7" t="s">
        <v>1634</v>
      </c>
      <c r="B967" s="7" t="s">
        <v>1362</v>
      </c>
      <c r="C967" s="7" t="str">
        <f>_xlfn.TEXTAFTER(Table3[[#This Row],[category]],"|",-1)</f>
        <v>MicroSD</v>
      </c>
      <c r="D967" s="21">
        <v>369</v>
      </c>
      <c r="E967" s="21">
        <v>1600</v>
      </c>
      <c r="F967" s="21">
        <f>Table3[[#This Row],[actual_price]]-Table3[[#This Row],[discounted_price]]</f>
        <v>1231</v>
      </c>
      <c r="G967" s="23">
        <v>0.77</v>
      </c>
      <c r="H967" s="7">
        <v>4</v>
      </c>
      <c r="I967" s="8">
        <v>32625</v>
      </c>
      <c r="J967" s="21">
        <f>Table3[[#This Row],[actual_price]]*Table3[[#This Row],[rating_count]]</f>
        <v>52200000</v>
      </c>
    </row>
    <row r="968" spans="1:10" x14ac:dyDescent="0.3">
      <c r="A968" s="7" t="s">
        <v>1634</v>
      </c>
      <c r="B968" s="7" t="s">
        <v>1362</v>
      </c>
      <c r="C968" s="7" t="str">
        <f>_xlfn.TEXTAFTER(Table3[[#This Row],[category]],"|",-1)</f>
        <v>MicroSD</v>
      </c>
      <c r="D968" s="21">
        <v>369</v>
      </c>
      <c r="E968" s="21">
        <v>1600</v>
      </c>
      <c r="F968" s="21">
        <f>Table3[[#This Row],[actual_price]]-Table3[[#This Row],[discounted_price]]</f>
        <v>1231</v>
      </c>
      <c r="G968" s="23">
        <v>0.77</v>
      </c>
      <c r="H968" s="7">
        <v>4</v>
      </c>
      <c r="I968" s="8">
        <v>32625</v>
      </c>
      <c r="J968" s="21">
        <f>Table3[[#This Row],[actual_price]]*Table3[[#This Row],[rating_count]]</f>
        <v>52200000</v>
      </c>
    </row>
    <row r="969" spans="1:10" x14ac:dyDescent="0.3">
      <c r="A969" s="7" t="s">
        <v>4103</v>
      </c>
      <c r="B969" s="7" t="s">
        <v>3837</v>
      </c>
      <c r="C969" s="7" t="str">
        <f>_xlfn.TEXTAFTER(Table3[[#This Row],[category]],"|",-1)</f>
        <v>EggBoilers</v>
      </c>
      <c r="D969" s="21">
        <v>368</v>
      </c>
      <c r="E969" s="21">
        <v>699</v>
      </c>
      <c r="F969" s="21">
        <f>Table3[[#This Row],[actual_price]]-Table3[[#This Row],[discounted_price]]</f>
        <v>331</v>
      </c>
      <c r="G969" s="23">
        <v>0.47</v>
      </c>
      <c r="H969" s="7">
        <v>4.0999999999999996</v>
      </c>
      <c r="I969" s="8">
        <v>1240</v>
      </c>
      <c r="J969" s="21">
        <f>Table3[[#This Row],[actual_price]]*Table3[[#This Row],[rating_count]]</f>
        <v>866760</v>
      </c>
    </row>
    <row r="970" spans="1:10" x14ac:dyDescent="0.3">
      <c r="A970" s="7" t="s">
        <v>635</v>
      </c>
      <c r="B970" s="7" t="s">
        <v>14</v>
      </c>
      <c r="C970" s="7" t="str">
        <f>_xlfn.TEXTAFTER(Table3[[#This Row],[category]],"|",-1)</f>
        <v>USBCables</v>
      </c>
      <c r="D970" s="21">
        <v>368</v>
      </c>
      <c r="E970" s="21">
        <v>699</v>
      </c>
      <c r="F970" s="21">
        <f>Table3[[#This Row],[actual_price]]-Table3[[#This Row],[discounted_price]]</f>
        <v>331</v>
      </c>
      <c r="G970" s="23">
        <v>0.47</v>
      </c>
      <c r="H970" s="7">
        <v>4.2</v>
      </c>
      <c r="I970" s="7">
        <v>387</v>
      </c>
      <c r="J970" s="21">
        <f>Table3[[#This Row],[actual_price]]*Table3[[#This Row],[rating_count]]</f>
        <v>270513</v>
      </c>
    </row>
    <row r="971" spans="1:10" hidden="1" x14ac:dyDescent="0.3">
      <c r="A971" s="7" t="s">
        <v>4367</v>
      </c>
      <c r="B971" s="7" t="s">
        <v>3782</v>
      </c>
      <c r="C971" s="7" t="str">
        <f>_xlfn.TEXTAFTER(Table3[[#This Row],[category]],"|",-1)</f>
        <v>SteamIrons</v>
      </c>
      <c r="D971" s="8">
        <v>4280</v>
      </c>
      <c r="E971" s="8">
        <v>5995</v>
      </c>
      <c r="F971" s="8">
        <f>Table3[[#This Row],[actual_price]]-Table3[[#This Row],[discounted_price]]</f>
        <v>1715</v>
      </c>
      <c r="G971" s="18">
        <v>0.28999999999999998</v>
      </c>
      <c r="H971" s="7">
        <v>3.8</v>
      </c>
      <c r="I971" s="8">
        <v>2112</v>
      </c>
      <c r="J971" s="8">
        <f>Table3[[#This Row],[actual_price]]*Table3[[#This Row],[rating_count]]</f>
        <v>12661440</v>
      </c>
    </row>
    <row r="972" spans="1:10" x14ac:dyDescent="0.3">
      <c r="A972" s="7" t="s">
        <v>2086</v>
      </c>
      <c r="B972" s="7" t="s">
        <v>1380</v>
      </c>
      <c r="C972" s="7" t="str">
        <f>_xlfn.TEXTAFTER(Table3[[#This Row],[category]],"|",-1)</f>
        <v>In-Ear</v>
      </c>
      <c r="D972" s="21">
        <v>365</v>
      </c>
      <c r="E972" s="21">
        <v>999</v>
      </c>
      <c r="F972" s="21">
        <f>Table3[[#This Row],[actual_price]]-Table3[[#This Row],[discounted_price]]</f>
        <v>634</v>
      </c>
      <c r="G972" s="23">
        <v>0.63</v>
      </c>
      <c r="H972" s="7">
        <v>4.0999999999999996</v>
      </c>
      <c r="I972" s="8">
        <v>363711</v>
      </c>
      <c r="J972" s="21">
        <f>Table3[[#This Row],[actual_price]]*Table3[[#This Row],[rating_count]]</f>
        <v>363347289</v>
      </c>
    </row>
    <row r="973" spans="1:10" x14ac:dyDescent="0.3">
      <c r="A973" s="7" t="s">
        <v>3949</v>
      </c>
      <c r="B973" s="7" t="s">
        <v>3777</v>
      </c>
      <c r="C973" s="7" t="str">
        <f>_xlfn.TEXTAFTER(Table3[[#This Row],[category]],"|",-1)</f>
        <v>LaundryBaskets</v>
      </c>
      <c r="D973" s="21">
        <v>355</v>
      </c>
      <c r="E973" s="21">
        <v>899</v>
      </c>
      <c r="F973" s="21">
        <f>Table3[[#This Row],[actual_price]]-Table3[[#This Row],[discounted_price]]</f>
        <v>544</v>
      </c>
      <c r="G973" s="23">
        <v>0.61</v>
      </c>
      <c r="H973" s="7">
        <v>4.0999999999999996</v>
      </c>
      <c r="I973" s="8">
        <v>1051</v>
      </c>
      <c r="J973" s="21">
        <f>Table3[[#This Row],[actual_price]]*Table3[[#This Row],[rating_count]]</f>
        <v>944849</v>
      </c>
    </row>
    <row r="974" spans="1:10" hidden="1" x14ac:dyDescent="0.3">
      <c r="A974" s="7" t="s">
        <v>3325</v>
      </c>
      <c r="B974" s="7" t="s">
        <v>3327</v>
      </c>
      <c r="C974" s="7" t="str">
        <f>_xlfn.TEXTAFTER(Table3[[#This Row],[category]],"|",-1)</f>
        <v>Headsets</v>
      </c>
      <c r="D974" s="8">
        <v>1199</v>
      </c>
      <c r="E974" s="8">
        <v>5499</v>
      </c>
      <c r="F974" s="8">
        <f>Table3[[#This Row],[actual_price]]-Table3[[#This Row],[discounted_price]]</f>
        <v>4300</v>
      </c>
      <c r="G974" s="18">
        <v>0.78</v>
      </c>
      <c r="H974" s="7">
        <v>3.8</v>
      </c>
      <c r="I974" s="8">
        <v>2043</v>
      </c>
      <c r="J974" s="8">
        <f>Table3[[#This Row],[actual_price]]*Table3[[#This Row],[rating_count]]</f>
        <v>11234457</v>
      </c>
    </row>
    <row r="975" spans="1:10" hidden="1" x14ac:dyDescent="0.3">
      <c r="A975" s="7" t="s">
        <v>3647</v>
      </c>
      <c r="B975" s="7" t="s">
        <v>3649</v>
      </c>
      <c r="C975" s="7" t="str">
        <f>_xlfn.TEXTAFTER(Table3[[#This Row],[category]],"|",-1)</f>
        <v>DigitalKitchenScales</v>
      </c>
      <c r="D975" s="7">
        <v>199</v>
      </c>
      <c r="E975" s="8">
        <v>1999</v>
      </c>
      <c r="F975" s="8">
        <f>Table3[[#This Row],[actual_price]]-Table3[[#This Row],[discounted_price]]</f>
        <v>1800</v>
      </c>
      <c r="G975" s="18">
        <v>0.9</v>
      </c>
      <c r="H975" s="7">
        <v>3.7</v>
      </c>
      <c r="I975" s="8">
        <v>2031</v>
      </c>
      <c r="J975" s="8">
        <f>Table3[[#This Row],[actual_price]]*Table3[[#This Row],[rating_count]]</f>
        <v>4059969</v>
      </c>
    </row>
    <row r="976" spans="1:10" x14ac:dyDescent="0.3">
      <c r="A976" s="7" t="s">
        <v>3320</v>
      </c>
      <c r="B976" s="7" t="s">
        <v>2105</v>
      </c>
      <c r="C976" s="7" t="str">
        <f>_xlfn.TEXTAFTER(Table3[[#This Row],[category]],"|",-1)</f>
        <v>GraphicTablets</v>
      </c>
      <c r="D976" s="21">
        <v>354</v>
      </c>
      <c r="E976" s="21">
        <v>1500</v>
      </c>
      <c r="F976" s="21">
        <f>Table3[[#This Row],[actual_price]]-Table3[[#This Row],[discounted_price]]</f>
        <v>1146</v>
      </c>
      <c r="G976" s="23">
        <v>0.76</v>
      </c>
      <c r="H976" s="7">
        <v>4</v>
      </c>
      <c r="I976" s="8">
        <v>1026</v>
      </c>
      <c r="J976" s="21">
        <f>Table3[[#This Row],[actual_price]]*Table3[[#This Row],[rating_count]]</f>
        <v>1539000</v>
      </c>
    </row>
    <row r="977" spans="1:10" x14ac:dyDescent="0.3">
      <c r="A977" s="7" t="s">
        <v>3996</v>
      </c>
      <c r="B977" s="7" t="s">
        <v>3837</v>
      </c>
      <c r="C977" s="7" t="str">
        <f>_xlfn.TEXTAFTER(Table3[[#This Row],[category]],"|",-1)</f>
        <v>EggBoilers</v>
      </c>
      <c r="D977" s="21">
        <v>353</v>
      </c>
      <c r="E977" s="21">
        <v>1199</v>
      </c>
      <c r="F977" s="21">
        <f>Table3[[#This Row],[actual_price]]-Table3[[#This Row],[discounted_price]]</f>
        <v>846</v>
      </c>
      <c r="G977" s="23">
        <v>0.71</v>
      </c>
      <c r="H977" s="7">
        <v>4.3</v>
      </c>
      <c r="I977" s="7">
        <v>629</v>
      </c>
      <c r="J977" s="21">
        <f>Table3[[#This Row],[actual_price]]*Table3[[#This Row],[rating_count]]</f>
        <v>754171</v>
      </c>
    </row>
    <row r="978" spans="1:10" x14ac:dyDescent="0.3">
      <c r="A978" s="7" t="s">
        <v>3775</v>
      </c>
      <c r="B978" s="7" t="s">
        <v>3777</v>
      </c>
      <c r="C978" s="7" t="str">
        <f>_xlfn.TEXTAFTER(Table3[[#This Row],[category]],"|",-1)</f>
        <v>LaundryBaskets</v>
      </c>
      <c r="D978" s="21">
        <v>351</v>
      </c>
      <c r="E978" s="21">
        <v>999</v>
      </c>
      <c r="F978" s="21">
        <f>Table3[[#This Row],[actual_price]]-Table3[[#This Row],[discounted_price]]</f>
        <v>648</v>
      </c>
      <c r="G978" s="23">
        <v>0.65</v>
      </c>
      <c r="H978" s="7">
        <v>4</v>
      </c>
      <c r="I978" s="8">
        <v>5380</v>
      </c>
      <c r="J978" s="21">
        <f>Table3[[#This Row],[actual_price]]*Table3[[#This Row],[rating_count]]</f>
        <v>5374620</v>
      </c>
    </row>
    <row r="979" spans="1:10" hidden="1" x14ac:dyDescent="0.3">
      <c r="A979" s="7" t="s">
        <v>4905</v>
      </c>
      <c r="B979" s="7" t="s">
        <v>3692</v>
      </c>
      <c r="C979" s="7" t="str">
        <f>_xlfn.TEXTAFTER(Table3[[#This Row],[category]],"|",-1)</f>
        <v>HandBlenders</v>
      </c>
      <c r="D979" s="7">
        <v>375</v>
      </c>
      <c r="E979" s="7">
        <v>999</v>
      </c>
      <c r="F979" s="21">
        <f>Table3[[#This Row],[actual_price]]-Table3[[#This Row],[discounted_price]]</f>
        <v>624</v>
      </c>
      <c r="G979" s="18">
        <v>0.62</v>
      </c>
      <c r="H979" s="7">
        <v>3.6</v>
      </c>
      <c r="I979" s="8">
        <v>1988</v>
      </c>
      <c r="J979" s="8">
        <f>Table3[[#This Row],[actual_price]]*Table3[[#This Row],[rating_count]]</f>
        <v>1986012</v>
      </c>
    </row>
    <row r="980" spans="1:10" hidden="1" x14ac:dyDescent="0.3">
      <c r="A980" s="7" t="s">
        <v>2726</v>
      </c>
      <c r="B980" s="7" t="s">
        <v>1380</v>
      </c>
      <c r="C980" s="7" t="str">
        <f>_xlfn.TEXTAFTER(Table3[[#This Row],[category]],"|",-1)</f>
        <v>In-Ear</v>
      </c>
      <c r="D980" s="8">
        <v>1999</v>
      </c>
      <c r="E980" s="8">
        <v>9999</v>
      </c>
      <c r="F980" s="8">
        <f>Table3[[#This Row],[actual_price]]-Table3[[#This Row],[discounted_price]]</f>
        <v>8000</v>
      </c>
      <c r="G980" s="18">
        <v>0.8</v>
      </c>
      <c r="H980" s="7">
        <v>3.7</v>
      </c>
      <c r="I980" s="8">
        <v>1986</v>
      </c>
      <c r="J980" s="8">
        <f>Table3[[#This Row],[actual_price]]*Table3[[#This Row],[rating_count]]</f>
        <v>19858014</v>
      </c>
    </row>
    <row r="981" spans="1:10" hidden="1" x14ac:dyDescent="0.3">
      <c r="A981" s="7" t="s">
        <v>420</v>
      </c>
      <c r="B981" s="7" t="s">
        <v>54</v>
      </c>
      <c r="C981" s="7" t="str">
        <f>_xlfn.TEXTAFTER(Table3[[#This Row],[category]],"|",-1)</f>
        <v>WirelessUSBAdapters</v>
      </c>
      <c r="D981" s="7">
        <v>290</v>
      </c>
      <c r="E981" s="7">
        <v>349</v>
      </c>
      <c r="F981" s="21">
        <f>Table3[[#This Row],[actual_price]]-Table3[[#This Row],[discounted_price]]</f>
        <v>59</v>
      </c>
      <c r="G981" s="18">
        <v>0.17</v>
      </c>
      <c r="H981" s="7">
        <v>3.7</v>
      </c>
      <c r="I981" s="8">
        <v>1977</v>
      </c>
      <c r="J981" s="8">
        <f>Table3[[#This Row],[actual_price]]*Table3[[#This Row],[rating_count]]</f>
        <v>689973</v>
      </c>
    </row>
    <row r="982" spans="1:10" x14ac:dyDescent="0.3">
      <c r="A982" s="7" t="s">
        <v>73</v>
      </c>
      <c r="B982" s="7" t="s">
        <v>14</v>
      </c>
      <c r="C982" s="7" t="str">
        <f>_xlfn.TEXTAFTER(Table3[[#This Row],[category]],"|",-1)</f>
        <v>USBCables</v>
      </c>
      <c r="D982" s="21">
        <v>350</v>
      </c>
      <c r="E982" s="21">
        <v>899</v>
      </c>
      <c r="F982" s="21">
        <f>Table3[[#This Row],[actual_price]]-Table3[[#This Row],[discounted_price]]</f>
        <v>549</v>
      </c>
      <c r="G982" s="23">
        <v>0.61</v>
      </c>
      <c r="H982" s="7">
        <v>4.2</v>
      </c>
      <c r="I982" s="8">
        <v>2263</v>
      </c>
      <c r="J982" s="21">
        <f>Table3[[#This Row],[actual_price]]*Table3[[#This Row],[rating_count]]</f>
        <v>2034437</v>
      </c>
    </row>
    <row r="983" spans="1:10" x14ac:dyDescent="0.3">
      <c r="A983" s="7" t="s">
        <v>73</v>
      </c>
      <c r="B983" s="7" t="s">
        <v>14</v>
      </c>
      <c r="C983" s="7" t="str">
        <f>_xlfn.TEXTAFTER(Table3[[#This Row],[category]],"|",-1)</f>
        <v>USBCables</v>
      </c>
      <c r="D983" s="21">
        <v>350</v>
      </c>
      <c r="E983" s="21">
        <v>899</v>
      </c>
      <c r="F983" s="21">
        <f>Table3[[#This Row],[actual_price]]-Table3[[#This Row],[discounted_price]]</f>
        <v>549</v>
      </c>
      <c r="G983" s="23">
        <v>0.61</v>
      </c>
      <c r="H983" s="7">
        <v>4.2</v>
      </c>
      <c r="I983" s="8">
        <v>2262</v>
      </c>
      <c r="J983" s="21">
        <f>Table3[[#This Row],[actual_price]]*Table3[[#This Row],[rating_count]]</f>
        <v>2033538</v>
      </c>
    </row>
    <row r="984" spans="1:10" x14ac:dyDescent="0.3">
      <c r="A984" s="7" t="s">
        <v>73</v>
      </c>
      <c r="B984" s="7" t="s">
        <v>14</v>
      </c>
      <c r="C984" s="7" t="str">
        <f>_xlfn.TEXTAFTER(Table3[[#This Row],[category]],"|",-1)</f>
        <v>USBCables</v>
      </c>
      <c r="D984" s="21">
        <v>350</v>
      </c>
      <c r="E984" s="21">
        <v>899</v>
      </c>
      <c r="F984" s="21">
        <f>Table3[[#This Row],[actual_price]]-Table3[[#This Row],[discounted_price]]</f>
        <v>549</v>
      </c>
      <c r="G984" s="23">
        <v>0.61</v>
      </c>
      <c r="H984" s="7">
        <v>4.2</v>
      </c>
      <c r="I984" s="8">
        <v>2262</v>
      </c>
      <c r="J984" s="21">
        <f>Table3[[#This Row],[actual_price]]*Table3[[#This Row],[rating_count]]</f>
        <v>2033538</v>
      </c>
    </row>
    <row r="985" spans="1:10" x14ac:dyDescent="0.3">
      <c r="A985" s="7" t="s">
        <v>1400</v>
      </c>
      <c r="B985" s="7" t="s">
        <v>1380</v>
      </c>
      <c r="C985" s="7" t="str">
        <f>_xlfn.TEXTAFTER(Table3[[#This Row],[category]],"|",-1)</f>
        <v>In-Ear</v>
      </c>
      <c r="D985" s="21">
        <v>349</v>
      </c>
      <c r="E985" s="21">
        <v>999</v>
      </c>
      <c r="F985" s="21">
        <f>Table3[[#This Row],[actual_price]]-Table3[[#This Row],[discounted_price]]</f>
        <v>650</v>
      </c>
      <c r="G985" s="23">
        <v>0.65</v>
      </c>
      <c r="H985" s="7">
        <v>4.0999999999999996</v>
      </c>
      <c r="I985" s="8">
        <v>363713</v>
      </c>
      <c r="J985" s="21">
        <f>Table3[[#This Row],[actual_price]]*Table3[[#This Row],[rating_count]]</f>
        <v>363349287</v>
      </c>
    </row>
    <row r="986" spans="1:10" hidden="1" x14ac:dyDescent="0.3">
      <c r="A986" s="7" t="s">
        <v>593</v>
      </c>
      <c r="B986" s="7" t="s">
        <v>230</v>
      </c>
      <c r="C986" s="7" t="str">
        <f>_xlfn.TEXTAFTER(Table3[[#This Row],[category]],"|",-1)</f>
        <v>RemoteControls</v>
      </c>
      <c r="D986" s="7">
        <v>399</v>
      </c>
      <c r="E986" s="7">
        <v>399</v>
      </c>
      <c r="F986" s="21">
        <f>Table3[[#This Row],[actual_price]]-Table3[[#This Row],[discounted_price]]</f>
        <v>0</v>
      </c>
      <c r="G986" s="18">
        <v>0</v>
      </c>
      <c r="H986" s="7">
        <v>3.9</v>
      </c>
      <c r="I986" s="8">
        <v>1951</v>
      </c>
      <c r="J986" s="8">
        <f>Table3[[#This Row],[actual_price]]*Table3[[#This Row],[rating_count]]</f>
        <v>778449</v>
      </c>
    </row>
    <row r="987" spans="1:10" x14ac:dyDescent="0.3">
      <c r="A987" s="7" t="s">
        <v>2121</v>
      </c>
      <c r="B987" s="7" t="s">
        <v>2123</v>
      </c>
      <c r="C987" s="7" t="str">
        <f>_xlfn.TEXTAFTER(Table3[[#This Row],[category]],"|",-1)</f>
        <v>NotebookComputerStands</v>
      </c>
      <c r="D987" s="21">
        <v>349</v>
      </c>
      <c r="E987" s="21">
        <v>1499</v>
      </c>
      <c r="F987" s="21">
        <f>Table3[[#This Row],[actual_price]]-Table3[[#This Row],[discounted_price]]</f>
        <v>1150</v>
      </c>
      <c r="G987" s="23">
        <v>0.77</v>
      </c>
      <c r="H987" s="7">
        <v>4.3</v>
      </c>
      <c r="I987" s="8">
        <v>24791</v>
      </c>
      <c r="J987" s="21">
        <f>Table3[[#This Row],[actual_price]]*Table3[[#This Row],[rating_count]]</f>
        <v>37161709</v>
      </c>
    </row>
    <row r="988" spans="1:10" x14ac:dyDescent="0.3">
      <c r="A988" s="7" t="s">
        <v>597</v>
      </c>
      <c r="B988" s="7" t="s">
        <v>14</v>
      </c>
      <c r="C988" s="7" t="str">
        <f>_xlfn.TEXTAFTER(Table3[[#This Row],[category]],"|",-1)</f>
        <v>USBCables</v>
      </c>
      <c r="D988" s="21">
        <v>349</v>
      </c>
      <c r="E988" s="21">
        <v>699</v>
      </c>
      <c r="F988" s="21">
        <f>Table3[[#This Row],[actual_price]]-Table3[[#This Row],[discounted_price]]</f>
        <v>350</v>
      </c>
      <c r="G988" s="23">
        <v>0.5</v>
      </c>
      <c r="H988" s="7">
        <v>4.3</v>
      </c>
      <c r="I988" s="8">
        <v>20850</v>
      </c>
      <c r="J988" s="21">
        <f>Table3[[#This Row],[actual_price]]*Table3[[#This Row],[rating_count]]</f>
        <v>14574150</v>
      </c>
    </row>
    <row r="989" spans="1:10" x14ac:dyDescent="0.3">
      <c r="A989" s="7" t="s">
        <v>83</v>
      </c>
      <c r="B989" s="7" t="s">
        <v>14</v>
      </c>
      <c r="C989" s="7" t="str">
        <f>_xlfn.TEXTAFTER(Table3[[#This Row],[category]],"|",-1)</f>
        <v>USBCables</v>
      </c>
      <c r="D989" s="21">
        <v>349</v>
      </c>
      <c r="E989" s="21">
        <v>399</v>
      </c>
      <c r="F989" s="21">
        <f>Table3[[#This Row],[actual_price]]-Table3[[#This Row],[discounted_price]]</f>
        <v>50</v>
      </c>
      <c r="G989" s="23">
        <v>0.13</v>
      </c>
      <c r="H989" s="7">
        <v>4.4000000000000004</v>
      </c>
      <c r="I989" s="8">
        <v>18757</v>
      </c>
      <c r="J989" s="21">
        <f>Table3[[#This Row],[actual_price]]*Table3[[#This Row],[rating_count]]</f>
        <v>7484043</v>
      </c>
    </row>
    <row r="990" spans="1:10" x14ac:dyDescent="0.3">
      <c r="A990" s="7" t="s">
        <v>83</v>
      </c>
      <c r="B990" s="7" t="s">
        <v>14</v>
      </c>
      <c r="C990" s="7" t="str">
        <f>_xlfn.TEXTAFTER(Table3[[#This Row],[category]],"|",-1)</f>
        <v>USBCables</v>
      </c>
      <c r="D990" s="21">
        <v>349</v>
      </c>
      <c r="E990" s="21">
        <v>399</v>
      </c>
      <c r="F990" s="21">
        <f>Table3[[#This Row],[actual_price]]-Table3[[#This Row],[discounted_price]]</f>
        <v>50</v>
      </c>
      <c r="G990" s="23">
        <v>0.13</v>
      </c>
      <c r="H990" s="7">
        <v>4.4000000000000004</v>
      </c>
      <c r="I990" s="8">
        <v>18757</v>
      </c>
      <c r="J990" s="21">
        <f>Table3[[#This Row],[actual_price]]*Table3[[#This Row],[rating_count]]</f>
        <v>7484043</v>
      </c>
    </row>
    <row r="991" spans="1:10" x14ac:dyDescent="0.3">
      <c r="A991" s="7" t="s">
        <v>83</v>
      </c>
      <c r="B991" s="7" t="s">
        <v>14</v>
      </c>
      <c r="C991" s="7" t="str">
        <f>_xlfn.TEXTAFTER(Table3[[#This Row],[category]],"|",-1)</f>
        <v>USBCables</v>
      </c>
      <c r="D991" s="21">
        <v>349</v>
      </c>
      <c r="E991" s="21">
        <v>399</v>
      </c>
      <c r="F991" s="21">
        <f>Table3[[#This Row],[actual_price]]-Table3[[#This Row],[discounted_price]]</f>
        <v>50</v>
      </c>
      <c r="G991" s="23">
        <v>0.13</v>
      </c>
      <c r="H991" s="7">
        <v>4.4000000000000004</v>
      </c>
      <c r="I991" s="8">
        <v>18757</v>
      </c>
      <c r="J991" s="21">
        <f>Table3[[#This Row],[actual_price]]*Table3[[#This Row],[rating_count]]</f>
        <v>7484043</v>
      </c>
    </row>
    <row r="992" spans="1:10" x14ac:dyDescent="0.3">
      <c r="A992" s="7" t="s">
        <v>2973</v>
      </c>
      <c r="B992" s="7" t="s">
        <v>2094</v>
      </c>
      <c r="C992" s="7" t="str">
        <f>_xlfn.TEXTAFTER(Table3[[#This Row],[category]],"|",-1)</f>
        <v>PenDrives</v>
      </c>
      <c r="D992" s="21">
        <v>349</v>
      </c>
      <c r="E992" s="21">
        <v>450</v>
      </c>
      <c r="F992" s="21">
        <f>Table3[[#This Row],[actual_price]]-Table3[[#This Row],[discounted_price]]</f>
        <v>101</v>
      </c>
      <c r="G992" s="23">
        <v>0.22</v>
      </c>
      <c r="H992" s="7">
        <v>4.0999999999999996</v>
      </c>
      <c r="I992" s="8">
        <v>18656</v>
      </c>
      <c r="J992" s="21">
        <f>Table3[[#This Row],[actual_price]]*Table3[[#This Row],[rating_count]]</f>
        <v>8395200</v>
      </c>
    </row>
    <row r="993" spans="1:10" hidden="1" x14ac:dyDescent="0.3">
      <c r="A993" s="7" t="s">
        <v>3177</v>
      </c>
      <c r="B993" s="7" t="s">
        <v>1380</v>
      </c>
      <c r="C993" s="7" t="str">
        <f>_xlfn.TEXTAFTER(Table3[[#This Row],[category]],"|",-1)</f>
        <v>In-Ear</v>
      </c>
      <c r="D993" s="7">
        <v>999</v>
      </c>
      <c r="E993" s="8">
        <v>4199</v>
      </c>
      <c r="F993" s="8">
        <f>Table3[[#This Row],[actual_price]]-Table3[[#This Row],[discounted_price]]</f>
        <v>3200</v>
      </c>
      <c r="G993" s="18">
        <v>0.76</v>
      </c>
      <c r="H993" s="7">
        <v>3.5</v>
      </c>
      <c r="I993" s="8">
        <v>1913</v>
      </c>
      <c r="J993" s="8">
        <f>Table3[[#This Row],[actual_price]]*Table3[[#This Row],[rating_count]]</f>
        <v>8032687</v>
      </c>
    </row>
    <row r="994" spans="1:10" x14ac:dyDescent="0.3">
      <c r="A994" s="7" t="s">
        <v>3914</v>
      </c>
      <c r="B994" s="7" t="s">
        <v>3837</v>
      </c>
      <c r="C994" s="7" t="str">
        <f>_xlfn.TEXTAFTER(Table3[[#This Row],[category]],"|",-1)</f>
        <v>EggBoilers</v>
      </c>
      <c r="D994" s="21">
        <v>349</v>
      </c>
      <c r="E994" s="21">
        <v>999</v>
      </c>
      <c r="F994" s="21">
        <f>Table3[[#This Row],[actual_price]]-Table3[[#This Row],[discounted_price]]</f>
        <v>650</v>
      </c>
      <c r="G994" s="23">
        <v>0.65</v>
      </c>
      <c r="H994" s="7">
        <v>4</v>
      </c>
      <c r="I994" s="8">
        <v>15646</v>
      </c>
      <c r="J994" s="21">
        <f>Table3[[#This Row],[actual_price]]*Table3[[#This Row],[rating_count]]</f>
        <v>15630354</v>
      </c>
    </row>
    <row r="995" spans="1:10" x14ac:dyDescent="0.3">
      <c r="A995" s="7" t="s">
        <v>1179</v>
      </c>
      <c r="B995" s="7" t="s">
        <v>14</v>
      </c>
      <c r="C995" s="7" t="str">
        <f>_xlfn.TEXTAFTER(Table3[[#This Row],[category]],"|",-1)</f>
        <v>USBCables</v>
      </c>
      <c r="D995" s="21">
        <v>349</v>
      </c>
      <c r="E995" s="21">
        <v>899</v>
      </c>
      <c r="F995" s="21">
        <f>Table3[[#This Row],[actual_price]]-Table3[[#This Row],[discounted_price]]</f>
        <v>550</v>
      </c>
      <c r="G995" s="23">
        <v>0.61</v>
      </c>
      <c r="H995" s="7">
        <v>4.0999999999999996</v>
      </c>
      <c r="I995" s="8">
        <v>14896</v>
      </c>
      <c r="J995" s="21">
        <f>Table3[[#This Row],[actual_price]]*Table3[[#This Row],[rating_count]]</f>
        <v>13391504</v>
      </c>
    </row>
    <row r="996" spans="1:10" hidden="1" x14ac:dyDescent="0.3">
      <c r="A996" s="7" t="s">
        <v>3966</v>
      </c>
      <c r="B996" s="7" t="s">
        <v>3712</v>
      </c>
      <c r="C996" s="7" t="str">
        <f>_xlfn.TEXTAFTER(Table3[[#This Row],[category]],"|",-1)</f>
        <v>RoomHeaters</v>
      </c>
      <c r="D996" s="8">
        <v>2499</v>
      </c>
      <c r="E996" s="8">
        <v>5000</v>
      </c>
      <c r="F996" s="8">
        <f>Table3[[#This Row],[actual_price]]-Table3[[#This Row],[discounted_price]]</f>
        <v>2501</v>
      </c>
      <c r="G996" s="18">
        <v>0.5</v>
      </c>
      <c r="H996" s="7">
        <v>3.8</v>
      </c>
      <c r="I996" s="8">
        <v>1889</v>
      </c>
      <c r="J996" s="8">
        <f>Table3[[#This Row],[actual_price]]*Table3[[#This Row],[rating_count]]</f>
        <v>9445000</v>
      </c>
    </row>
    <row r="997" spans="1:10" hidden="1" x14ac:dyDescent="0.3">
      <c r="A997" s="7" t="s">
        <v>5124</v>
      </c>
      <c r="B997" s="7" t="s">
        <v>4278</v>
      </c>
      <c r="C997" s="7" t="str">
        <f>_xlfn.TEXTAFTER(Table3[[#This Row],[category]],"|",-1)</f>
        <v>WaterFilters&amp;Purifiers</v>
      </c>
      <c r="D997" s="8">
        <v>1799</v>
      </c>
      <c r="E997" s="8">
        <v>1950</v>
      </c>
      <c r="F997" s="8">
        <f>Table3[[#This Row],[actual_price]]-Table3[[#This Row],[discounted_price]]</f>
        <v>151</v>
      </c>
      <c r="G997" s="18">
        <v>0.08</v>
      </c>
      <c r="H997" s="7">
        <v>3.9</v>
      </c>
      <c r="I997" s="8">
        <v>1888</v>
      </c>
      <c r="J997" s="8">
        <f>Table3[[#This Row],[actual_price]]*Table3[[#This Row],[rating_count]]</f>
        <v>3681600</v>
      </c>
    </row>
    <row r="998" spans="1:10" hidden="1" x14ac:dyDescent="0.3">
      <c r="A998" s="7" t="s">
        <v>3108</v>
      </c>
      <c r="B998" s="7" t="s">
        <v>2532</v>
      </c>
      <c r="C998" s="7" t="str">
        <f>_xlfn.TEXTAFTER(Table3[[#This Row],[category]],"|",-1)</f>
        <v>DomeCameras</v>
      </c>
      <c r="D998" s="8">
        <v>1999</v>
      </c>
      <c r="E998" s="8">
        <v>4700</v>
      </c>
      <c r="F998" s="8">
        <f>Table3[[#This Row],[actual_price]]-Table3[[#This Row],[discounted_price]]</f>
        <v>2701</v>
      </c>
      <c r="G998" s="18">
        <v>0.56999999999999995</v>
      </c>
      <c r="H998" s="7">
        <v>3.8</v>
      </c>
      <c r="I998" s="8">
        <v>1880</v>
      </c>
      <c r="J998" s="8">
        <f>Table3[[#This Row],[actual_price]]*Table3[[#This Row],[rating_count]]</f>
        <v>8836000</v>
      </c>
    </row>
    <row r="999" spans="1:10" x14ac:dyDescent="0.3">
      <c r="A999" s="7" t="s">
        <v>1395</v>
      </c>
      <c r="B999" s="7" t="s">
        <v>1397</v>
      </c>
      <c r="C999" s="7" t="str">
        <f>_xlfn.TEXTAFTER(Table3[[#This Row],[category]],"|",-1)</f>
        <v>AutomobileChargers</v>
      </c>
      <c r="D999" s="21">
        <v>349</v>
      </c>
      <c r="E999" s="21">
        <v>1299</v>
      </c>
      <c r="F999" s="21">
        <f>Table3[[#This Row],[actual_price]]-Table3[[#This Row],[discounted_price]]</f>
        <v>950</v>
      </c>
      <c r="G999" s="23">
        <v>0.73</v>
      </c>
      <c r="H999" s="7">
        <v>4</v>
      </c>
      <c r="I999" s="8">
        <v>14283</v>
      </c>
      <c r="J999" s="21">
        <f>Table3[[#This Row],[actual_price]]*Table3[[#This Row],[rating_count]]</f>
        <v>18553617</v>
      </c>
    </row>
    <row r="1000" spans="1:10" hidden="1" x14ac:dyDescent="0.3">
      <c r="A1000" s="7" t="s">
        <v>5132</v>
      </c>
      <c r="B1000" s="7" t="s">
        <v>3702</v>
      </c>
      <c r="C1000" s="7" t="str">
        <f>_xlfn.TEXTAFTER(Table3[[#This Row],[category]],"|",-1)</f>
        <v>MixerGrinders</v>
      </c>
      <c r="D1000" s="8">
        <v>1799</v>
      </c>
      <c r="E1000" s="8">
        <v>3299</v>
      </c>
      <c r="F1000" s="8">
        <f>Table3[[#This Row],[actual_price]]-Table3[[#This Row],[discounted_price]]</f>
        <v>1500</v>
      </c>
      <c r="G1000" s="18">
        <v>0.45</v>
      </c>
      <c r="H1000" s="7">
        <v>3.8</v>
      </c>
      <c r="I1000" s="8">
        <v>1846</v>
      </c>
      <c r="J1000" s="8">
        <f>Table3[[#This Row],[actual_price]]*Table3[[#This Row],[rating_count]]</f>
        <v>6089954</v>
      </c>
    </row>
    <row r="1001" spans="1:10" x14ac:dyDescent="0.3">
      <c r="A1001" s="7" t="s">
        <v>1395</v>
      </c>
      <c r="B1001" s="7" t="s">
        <v>1397</v>
      </c>
      <c r="C1001" s="7" t="str">
        <f>_xlfn.TEXTAFTER(Table3[[#This Row],[category]],"|",-1)</f>
        <v>AutomobileChargers</v>
      </c>
      <c r="D1001" s="21">
        <v>349</v>
      </c>
      <c r="E1001" s="21">
        <v>1299</v>
      </c>
      <c r="F1001" s="21">
        <f>Table3[[#This Row],[actual_price]]-Table3[[#This Row],[discounted_price]]</f>
        <v>950</v>
      </c>
      <c r="G1001" s="23">
        <v>0.73</v>
      </c>
      <c r="H1001" s="7">
        <v>4</v>
      </c>
      <c r="I1001" s="8">
        <v>14282</v>
      </c>
      <c r="J1001" s="21">
        <f>Table3[[#This Row],[actual_price]]*Table3[[#This Row],[rating_count]]</f>
        <v>18552318</v>
      </c>
    </row>
    <row r="1002" spans="1:10" x14ac:dyDescent="0.3">
      <c r="A1002" s="7" t="s">
        <v>458</v>
      </c>
      <c r="B1002" s="7" t="s">
        <v>14</v>
      </c>
      <c r="C1002" s="7" t="str">
        <f>_xlfn.TEXTAFTER(Table3[[#This Row],[category]],"|",-1)</f>
        <v>USBCables</v>
      </c>
      <c r="D1002" s="21">
        <v>349</v>
      </c>
      <c r="E1002" s="21">
        <v>999</v>
      </c>
      <c r="F1002" s="21">
        <f>Table3[[#This Row],[actual_price]]-Table3[[#This Row],[discounted_price]]</f>
        <v>650</v>
      </c>
      <c r="G1002" s="23">
        <v>0.65</v>
      </c>
      <c r="H1002" s="7">
        <v>4.2</v>
      </c>
      <c r="I1002" s="8">
        <v>13120</v>
      </c>
      <c r="J1002" s="21">
        <f>Table3[[#This Row],[actual_price]]*Table3[[#This Row],[rating_count]]</f>
        <v>13106880</v>
      </c>
    </row>
    <row r="1003" spans="1:10" x14ac:dyDescent="0.3">
      <c r="A1003" s="7" t="s">
        <v>2963</v>
      </c>
      <c r="B1003" s="7" t="s">
        <v>2258</v>
      </c>
      <c r="C1003" s="7" t="str">
        <f>_xlfn.TEXTAFTER(Table3[[#This Row],[category]],"|",-1)</f>
        <v>TripodLegs</v>
      </c>
      <c r="D1003" s="21">
        <v>349</v>
      </c>
      <c r="E1003" s="21">
        <v>995</v>
      </c>
      <c r="F1003" s="21">
        <f>Table3[[#This Row],[actual_price]]-Table3[[#This Row],[discounted_price]]</f>
        <v>646</v>
      </c>
      <c r="G1003" s="23">
        <v>0.65</v>
      </c>
      <c r="H1003" s="7">
        <v>4.2</v>
      </c>
      <c r="I1003" s="8">
        <v>6676</v>
      </c>
      <c r="J1003" s="21">
        <f>Table3[[#This Row],[actual_price]]*Table3[[#This Row],[rating_count]]</f>
        <v>6642620</v>
      </c>
    </row>
    <row r="1004" spans="1:10" hidden="1" x14ac:dyDescent="0.3">
      <c r="A1004" s="7" t="s">
        <v>1042</v>
      </c>
      <c r="B1004" s="7" t="s">
        <v>313</v>
      </c>
      <c r="C1004" s="7" t="str">
        <f>_xlfn.TEXTAFTER(Table3[[#This Row],[category]],"|",-1)</f>
        <v>TVWall&amp;CeilingMounts</v>
      </c>
      <c r="D1004" s="7">
        <v>96</v>
      </c>
      <c r="E1004" s="7">
        <v>399</v>
      </c>
      <c r="F1004" s="21">
        <f>Table3[[#This Row],[actual_price]]-Table3[[#This Row],[discounted_price]]</f>
        <v>303</v>
      </c>
      <c r="G1004" s="18">
        <v>0.76</v>
      </c>
      <c r="H1004" s="7">
        <v>3.6</v>
      </c>
      <c r="I1004" s="8">
        <v>1796</v>
      </c>
      <c r="J1004" s="8">
        <f>Table3[[#This Row],[actual_price]]*Table3[[#This Row],[rating_count]]</f>
        <v>716604</v>
      </c>
    </row>
    <row r="1005" spans="1:10" x14ac:dyDescent="0.3">
      <c r="A1005" s="7" t="s">
        <v>442</v>
      </c>
      <c r="B1005" s="7" t="s">
        <v>230</v>
      </c>
      <c r="C1005" s="7" t="str">
        <f>_xlfn.TEXTAFTER(Table3[[#This Row],[category]],"|",-1)</f>
        <v>RemoteControls</v>
      </c>
      <c r="D1005" s="21">
        <v>349</v>
      </c>
      <c r="E1005" s="21">
        <v>1499</v>
      </c>
      <c r="F1005" s="21">
        <f>Table3[[#This Row],[actual_price]]-Table3[[#This Row],[discounted_price]]</f>
        <v>1150</v>
      </c>
      <c r="G1005" s="23">
        <v>0.77</v>
      </c>
      <c r="H1005" s="7">
        <v>4.3</v>
      </c>
      <c r="I1005" s="8">
        <v>4145</v>
      </c>
      <c r="J1005" s="21">
        <f>Table3[[#This Row],[actual_price]]*Table3[[#This Row],[rating_count]]</f>
        <v>6213355</v>
      </c>
    </row>
    <row r="1006" spans="1:10" x14ac:dyDescent="0.3">
      <c r="A1006" s="7" t="s">
        <v>567</v>
      </c>
      <c r="B1006" s="7" t="s">
        <v>569</v>
      </c>
      <c r="C1006" s="7" t="str">
        <f>_xlfn.TEXTAFTER(Table3[[#This Row],[category]],"|",-1)</f>
        <v>Mounts</v>
      </c>
      <c r="D1006" s="21">
        <v>349</v>
      </c>
      <c r="E1006" s="21">
        <v>1299</v>
      </c>
      <c r="F1006" s="21">
        <f>Table3[[#This Row],[actual_price]]-Table3[[#This Row],[discounted_price]]</f>
        <v>950</v>
      </c>
      <c r="G1006" s="23">
        <v>0.73</v>
      </c>
      <c r="H1006" s="7">
        <v>4</v>
      </c>
      <c r="I1006" s="8">
        <v>3295</v>
      </c>
      <c r="J1006" s="21">
        <f>Table3[[#This Row],[actual_price]]*Table3[[#This Row],[rating_count]]</f>
        <v>4280205</v>
      </c>
    </row>
    <row r="1007" spans="1:10" x14ac:dyDescent="0.3">
      <c r="A1007" s="7" t="s">
        <v>843</v>
      </c>
      <c r="B1007" s="7" t="s">
        <v>230</v>
      </c>
      <c r="C1007" s="7" t="str">
        <f>_xlfn.TEXTAFTER(Table3[[#This Row],[category]],"|",-1)</f>
        <v>RemoteControls</v>
      </c>
      <c r="D1007" s="21">
        <v>349</v>
      </c>
      <c r="E1007" s="21">
        <v>999</v>
      </c>
      <c r="F1007" s="21">
        <f>Table3[[#This Row],[actual_price]]-Table3[[#This Row],[discounted_price]]</f>
        <v>650</v>
      </c>
      <c r="G1007" s="23">
        <v>0.65</v>
      </c>
      <c r="H1007" s="7">
        <v>4</v>
      </c>
      <c r="I1007" s="7">
        <v>839</v>
      </c>
      <c r="J1007" s="21">
        <f>Table3[[#This Row],[actual_price]]*Table3[[#This Row],[rating_count]]</f>
        <v>838161</v>
      </c>
    </row>
    <row r="1008" spans="1:10" x14ac:dyDescent="0.3">
      <c r="A1008" s="7" t="s">
        <v>1305</v>
      </c>
      <c r="B1008" s="7" t="s">
        <v>14</v>
      </c>
      <c r="C1008" s="7" t="str">
        <f>_xlfn.TEXTAFTER(Table3[[#This Row],[category]],"|",-1)</f>
        <v>USBCables</v>
      </c>
      <c r="D1008" s="21">
        <v>349</v>
      </c>
      <c r="E1008" s="21">
        <v>999</v>
      </c>
      <c r="F1008" s="21">
        <f>Table3[[#This Row],[actual_price]]-Table3[[#This Row],[discounted_price]]</f>
        <v>650</v>
      </c>
      <c r="G1008" s="23">
        <v>0.65</v>
      </c>
      <c r="H1008" s="7">
        <v>4.3</v>
      </c>
      <c r="I1008" s="7">
        <v>838</v>
      </c>
      <c r="J1008" s="21">
        <f>Table3[[#This Row],[actual_price]]*Table3[[#This Row],[rating_count]]</f>
        <v>837162</v>
      </c>
    </row>
    <row r="1009" spans="1:10" x14ac:dyDescent="0.3">
      <c r="A1009" s="7" t="s">
        <v>1099</v>
      </c>
      <c r="B1009" s="7" t="s">
        <v>230</v>
      </c>
      <c r="C1009" s="7" t="str">
        <f>_xlfn.TEXTAFTER(Table3[[#This Row],[category]],"|",-1)</f>
        <v>RemoteControls</v>
      </c>
      <c r="D1009" s="21">
        <v>349</v>
      </c>
      <c r="E1009" s="21">
        <v>999</v>
      </c>
      <c r="F1009" s="21">
        <f>Table3[[#This Row],[actual_price]]-Table3[[#This Row],[discounted_price]]</f>
        <v>650</v>
      </c>
      <c r="G1009" s="23">
        <v>0.65</v>
      </c>
      <c r="H1009" s="7">
        <v>4.2</v>
      </c>
      <c r="I1009" s="7">
        <v>513</v>
      </c>
      <c r="J1009" s="21">
        <f>Table3[[#This Row],[actual_price]]*Table3[[#This Row],[rating_count]]</f>
        <v>512487</v>
      </c>
    </row>
    <row r="1010" spans="1:10" hidden="1" x14ac:dyDescent="0.3">
      <c r="A1010" s="7" t="s">
        <v>2373</v>
      </c>
      <c r="B1010" s="7" t="s">
        <v>2375</v>
      </c>
      <c r="C1010" s="7" t="str">
        <f>_xlfn.TEXTAFTER(Table3[[#This Row],[category]],"|",-1)</f>
        <v>BluetoothSpeakers</v>
      </c>
      <c r="D1010" s="8">
        <v>1049</v>
      </c>
      <c r="E1010" s="8">
        <v>2299</v>
      </c>
      <c r="F1010" s="8">
        <f>Table3[[#This Row],[actual_price]]-Table3[[#This Row],[discounted_price]]</f>
        <v>1250</v>
      </c>
      <c r="G1010" s="18">
        <v>0.54</v>
      </c>
      <c r="H1010" s="7">
        <v>3.9</v>
      </c>
      <c r="I1010" s="8">
        <v>1779</v>
      </c>
      <c r="J1010" s="8">
        <f>Table3[[#This Row],[actual_price]]*Table3[[#This Row],[rating_count]]</f>
        <v>4089921</v>
      </c>
    </row>
    <row r="1011" spans="1:10" x14ac:dyDescent="0.3">
      <c r="A1011" s="7" t="s">
        <v>553</v>
      </c>
      <c r="B1011" s="7" t="s">
        <v>230</v>
      </c>
      <c r="C1011" s="7" t="str">
        <f>_xlfn.TEXTAFTER(Table3[[#This Row],[category]],"|",-1)</f>
        <v>RemoteControls</v>
      </c>
      <c r="D1011" s="21">
        <v>349</v>
      </c>
      <c r="E1011" s="21">
        <v>599</v>
      </c>
      <c r="F1011" s="21">
        <f>Table3[[#This Row],[actual_price]]-Table3[[#This Row],[discounted_price]]</f>
        <v>250</v>
      </c>
      <c r="G1011" s="23">
        <v>0.42</v>
      </c>
      <c r="H1011" s="7">
        <v>4.2</v>
      </c>
      <c r="I1011" s="7">
        <v>284</v>
      </c>
      <c r="J1011" s="21">
        <f>Table3[[#This Row],[actual_price]]*Table3[[#This Row],[rating_count]]</f>
        <v>170116</v>
      </c>
    </row>
    <row r="1012" spans="1:10" x14ac:dyDescent="0.3">
      <c r="A1012" s="7" t="s">
        <v>326</v>
      </c>
      <c r="B1012" s="7" t="s">
        <v>14</v>
      </c>
      <c r="C1012" s="7" t="str">
        <f>_xlfn.TEXTAFTER(Table3[[#This Row],[category]],"|",-1)</f>
        <v>USBCables</v>
      </c>
      <c r="D1012" s="21">
        <v>349</v>
      </c>
      <c r="E1012" s="21">
        <v>599</v>
      </c>
      <c r="F1012" s="21">
        <f>Table3[[#This Row],[actual_price]]-Table3[[#This Row],[discounted_price]]</f>
        <v>250</v>
      </c>
      <c r="G1012" s="23">
        <v>0.42</v>
      </c>
      <c r="H1012" s="7">
        <v>4.0999999999999996</v>
      </c>
      <c r="I1012" s="7">
        <v>210</v>
      </c>
      <c r="J1012" s="21">
        <f>Table3[[#This Row],[actual_price]]*Table3[[#This Row],[rating_count]]</f>
        <v>125790</v>
      </c>
    </row>
    <row r="1013" spans="1:10" x14ac:dyDescent="0.3">
      <c r="A1013" s="7" t="s">
        <v>326</v>
      </c>
      <c r="B1013" s="7" t="s">
        <v>14</v>
      </c>
      <c r="C1013" s="7" t="str">
        <f>_xlfn.TEXTAFTER(Table3[[#This Row],[category]],"|",-1)</f>
        <v>USBCables</v>
      </c>
      <c r="D1013" s="21">
        <v>349</v>
      </c>
      <c r="E1013" s="21">
        <v>599</v>
      </c>
      <c r="F1013" s="21">
        <f>Table3[[#This Row],[actual_price]]-Table3[[#This Row],[discounted_price]]</f>
        <v>250</v>
      </c>
      <c r="G1013" s="23">
        <v>0.42</v>
      </c>
      <c r="H1013" s="7">
        <v>4.0999999999999996</v>
      </c>
      <c r="I1013" s="7">
        <v>210</v>
      </c>
      <c r="J1013" s="21">
        <f>Table3[[#This Row],[actual_price]]*Table3[[#This Row],[rating_count]]</f>
        <v>125790</v>
      </c>
    </row>
    <row r="1014" spans="1:10" x14ac:dyDescent="0.3">
      <c r="A1014" s="7" t="s">
        <v>321</v>
      </c>
      <c r="B1014" s="7" t="s">
        <v>14</v>
      </c>
      <c r="C1014" s="7" t="str">
        <f>_xlfn.TEXTAFTER(Table3[[#This Row],[category]],"|",-1)</f>
        <v>USBCables</v>
      </c>
      <c r="D1014" s="21">
        <v>349</v>
      </c>
      <c r="E1014" s="21">
        <v>899</v>
      </c>
      <c r="F1014" s="21">
        <f>Table3[[#This Row],[actual_price]]-Table3[[#This Row],[discounted_price]]</f>
        <v>550</v>
      </c>
      <c r="G1014" s="23">
        <v>0.61</v>
      </c>
      <c r="H1014" s="7">
        <v>4.5</v>
      </c>
      <c r="I1014" s="7">
        <v>149</v>
      </c>
      <c r="J1014" s="21">
        <f>Table3[[#This Row],[actual_price]]*Table3[[#This Row],[rating_count]]</f>
        <v>133951</v>
      </c>
    </row>
    <row r="1015" spans="1:10" x14ac:dyDescent="0.3">
      <c r="A1015" s="7" t="s">
        <v>321</v>
      </c>
      <c r="B1015" s="7" t="s">
        <v>14</v>
      </c>
      <c r="C1015" s="7" t="str">
        <f>_xlfn.TEXTAFTER(Table3[[#This Row],[category]],"|",-1)</f>
        <v>USBCables</v>
      </c>
      <c r="D1015" s="21">
        <v>349</v>
      </c>
      <c r="E1015" s="21">
        <v>899</v>
      </c>
      <c r="F1015" s="21">
        <f>Table3[[#This Row],[actual_price]]-Table3[[#This Row],[discounted_price]]</f>
        <v>550</v>
      </c>
      <c r="G1015" s="23">
        <v>0.61</v>
      </c>
      <c r="H1015" s="7">
        <v>4.5</v>
      </c>
      <c r="I1015" s="7">
        <v>149</v>
      </c>
      <c r="J1015" s="21">
        <f>Table3[[#This Row],[actual_price]]*Table3[[#This Row],[rating_count]]</f>
        <v>133951</v>
      </c>
    </row>
    <row r="1016" spans="1:10" x14ac:dyDescent="0.3">
      <c r="A1016" s="7" t="s">
        <v>268</v>
      </c>
      <c r="B1016" s="7" t="s">
        <v>14</v>
      </c>
      <c r="C1016" s="7" t="str">
        <f>_xlfn.TEXTAFTER(Table3[[#This Row],[category]],"|",-1)</f>
        <v>USBCables</v>
      </c>
      <c r="D1016" s="21">
        <v>348</v>
      </c>
      <c r="E1016" s="21">
        <v>1499</v>
      </c>
      <c r="F1016" s="21">
        <f>Table3[[#This Row],[actual_price]]-Table3[[#This Row],[discounted_price]]</f>
        <v>1151</v>
      </c>
      <c r="G1016" s="23">
        <v>0.77</v>
      </c>
      <c r="H1016" s="7">
        <v>4.2</v>
      </c>
      <c r="I1016" s="7">
        <v>656</v>
      </c>
      <c r="J1016" s="21">
        <f>Table3[[#This Row],[actual_price]]*Table3[[#This Row],[rating_count]]</f>
        <v>983344</v>
      </c>
    </row>
    <row r="1017" spans="1:10" x14ac:dyDescent="0.3">
      <c r="A1017" s="7" t="s">
        <v>268</v>
      </c>
      <c r="B1017" s="7" t="s">
        <v>14</v>
      </c>
      <c r="C1017" s="7" t="str">
        <f>_xlfn.TEXTAFTER(Table3[[#This Row],[category]],"|",-1)</f>
        <v>USBCables</v>
      </c>
      <c r="D1017" s="21">
        <v>348</v>
      </c>
      <c r="E1017" s="21">
        <v>1499</v>
      </c>
      <c r="F1017" s="21">
        <f>Table3[[#This Row],[actual_price]]-Table3[[#This Row],[discounted_price]]</f>
        <v>1151</v>
      </c>
      <c r="G1017" s="23">
        <v>0.77</v>
      </c>
      <c r="H1017" s="7">
        <v>4.2</v>
      </c>
      <c r="I1017" s="7">
        <v>656</v>
      </c>
      <c r="J1017" s="21">
        <f>Table3[[#This Row],[actual_price]]*Table3[[#This Row],[rating_count]]</f>
        <v>983344</v>
      </c>
    </row>
    <row r="1018" spans="1:10" x14ac:dyDescent="0.3">
      <c r="A1018" s="7" t="s">
        <v>3410</v>
      </c>
      <c r="B1018" s="7" t="s">
        <v>3032</v>
      </c>
      <c r="C1018" s="7" t="str">
        <f>_xlfn.TEXTAFTER(Table3[[#This Row],[category]],"|",-1)</f>
        <v>StickBallpointPens</v>
      </c>
      <c r="D1018" s="21">
        <v>341</v>
      </c>
      <c r="E1018" s="21">
        <v>450</v>
      </c>
      <c r="F1018" s="21">
        <f>Table3[[#This Row],[actual_price]]-Table3[[#This Row],[discounted_price]]</f>
        <v>109</v>
      </c>
      <c r="G1018" s="23">
        <v>0.24</v>
      </c>
      <c r="H1018" s="7">
        <v>4.3</v>
      </c>
      <c r="I1018" s="8">
        <v>2493</v>
      </c>
      <c r="J1018" s="21">
        <f>Table3[[#This Row],[actual_price]]*Table3[[#This Row],[rating_count]]</f>
        <v>1121850</v>
      </c>
    </row>
    <row r="1019" spans="1:10" x14ac:dyDescent="0.3">
      <c r="A1019" s="7" t="s">
        <v>679</v>
      </c>
      <c r="B1019" s="7" t="s">
        <v>14</v>
      </c>
      <c r="C1019" s="7" t="str">
        <f>_xlfn.TEXTAFTER(Table3[[#This Row],[category]],"|",-1)</f>
        <v>USBCables</v>
      </c>
      <c r="D1019" s="21">
        <v>339</v>
      </c>
      <c r="E1019" s="21">
        <v>999</v>
      </c>
      <c r="F1019" s="21">
        <f>Table3[[#This Row],[actual_price]]-Table3[[#This Row],[discounted_price]]</f>
        <v>660</v>
      </c>
      <c r="G1019" s="23">
        <v>0.66</v>
      </c>
      <c r="H1019" s="7">
        <v>4.3</v>
      </c>
      <c r="I1019" s="8">
        <v>6255</v>
      </c>
      <c r="J1019" s="21">
        <f>Table3[[#This Row],[actual_price]]*Table3[[#This Row],[rating_count]]</f>
        <v>6248745</v>
      </c>
    </row>
    <row r="1020" spans="1:10" x14ac:dyDescent="0.3">
      <c r="A1020" s="7" t="s">
        <v>1000</v>
      </c>
      <c r="B1020" s="7" t="s">
        <v>14</v>
      </c>
      <c r="C1020" s="7" t="str">
        <f>_xlfn.TEXTAFTER(Table3[[#This Row],[category]],"|",-1)</f>
        <v>USBCables</v>
      </c>
      <c r="D1020" s="21">
        <v>339</v>
      </c>
      <c r="E1020" s="21">
        <v>999</v>
      </c>
      <c r="F1020" s="21">
        <f>Table3[[#This Row],[actual_price]]-Table3[[#This Row],[discounted_price]]</f>
        <v>660</v>
      </c>
      <c r="G1020" s="23">
        <v>0.66</v>
      </c>
      <c r="H1020" s="7">
        <v>4.3</v>
      </c>
      <c r="I1020" s="8">
        <v>6255</v>
      </c>
      <c r="J1020" s="21">
        <f>Table3[[#This Row],[actual_price]]*Table3[[#This Row],[rating_count]]</f>
        <v>6248745</v>
      </c>
    </row>
    <row r="1021" spans="1:10" x14ac:dyDescent="0.3">
      <c r="A1021" s="7" t="s">
        <v>644</v>
      </c>
      <c r="B1021" s="7" t="s">
        <v>14</v>
      </c>
      <c r="C1021" s="7" t="str">
        <f>_xlfn.TEXTAFTER(Table3[[#This Row],[category]],"|",-1)</f>
        <v>USBCables</v>
      </c>
      <c r="D1021" s="21">
        <v>339</v>
      </c>
      <c r="E1021" s="21">
        <v>1099</v>
      </c>
      <c r="F1021" s="21">
        <f>Table3[[#This Row],[actual_price]]-Table3[[#This Row],[discounted_price]]</f>
        <v>760</v>
      </c>
      <c r="G1021" s="23">
        <v>0.69</v>
      </c>
      <c r="H1021" s="7">
        <v>4.3</v>
      </c>
      <c r="I1021" s="7">
        <v>974</v>
      </c>
      <c r="J1021" s="21">
        <f>Table3[[#This Row],[actual_price]]*Table3[[#This Row],[rating_count]]</f>
        <v>1070426</v>
      </c>
    </row>
    <row r="1022" spans="1:10" x14ac:dyDescent="0.3">
      <c r="A1022" s="7" t="s">
        <v>704</v>
      </c>
      <c r="B1022" s="7" t="s">
        <v>230</v>
      </c>
      <c r="C1022" s="7" t="str">
        <f>_xlfn.TEXTAFTER(Table3[[#This Row],[category]],"|",-1)</f>
        <v>RemoteControls</v>
      </c>
      <c r="D1022" s="21">
        <v>339</v>
      </c>
      <c r="E1022" s="21">
        <v>1999</v>
      </c>
      <c r="F1022" s="21">
        <f>Table3[[#This Row],[actual_price]]-Table3[[#This Row],[discounted_price]]</f>
        <v>1660</v>
      </c>
      <c r="G1022" s="23">
        <v>0.83</v>
      </c>
      <c r="H1022" s="7">
        <v>4</v>
      </c>
      <c r="I1022" s="7">
        <v>343</v>
      </c>
      <c r="J1022" s="21">
        <f>Table3[[#This Row],[actual_price]]*Table3[[#This Row],[rating_count]]</f>
        <v>685657</v>
      </c>
    </row>
    <row r="1023" spans="1:10" x14ac:dyDescent="0.3">
      <c r="A1023" s="7" t="s">
        <v>1710</v>
      </c>
      <c r="B1023" s="7" t="s">
        <v>1397</v>
      </c>
      <c r="C1023" s="7" t="str">
        <f>_xlfn.TEXTAFTER(Table3[[#This Row],[category]],"|",-1)</f>
        <v>AutomobileChargers</v>
      </c>
      <c r="D1023" s="21">
        <v>337</v>
      </c>
      <c r="E1023" s="21">
        <v>699</v>
      </c>
      <c r="F1023" s="21">
        <f>Table3[[#This Row],[actual_price]]-Table3[[#This Row],[discounted_price]]</f>
        <v>362</v>
      </c>
      <c r="G1023" s="23">
        <v>0.52</v>
      </c>
      <c r="H1023" s="7">
        <v>4.2</v>
      </c>
      <c r="I1023" s="8">
        <v>4969</v>
      </c>
      <c r="J1023" s="21">
        <f>Table3[[#This Row],[actual_price]]*Table3[[#This Row],[rating_count]]</f>
        <v>3473331</v>
      </c>
    </row>
    <row r="1024" spans="1:10" x14ac:dyDescent="0.3">
      <c r="A1024" s="7" t="s">
        <v>27</v>
      </c>
      <c r="B1024" s="7" t="s">
        <v>14</v>
      </c>
      <c r="C1024" s="7" t="str">
        <f>_xlfn.TEXTAFTER(Table3[[#This Row],[category]],"|",-1)</f>
        <v>USBCables</v>
      </c>
      <c r="D1024" s="21">
        <v>329</v>
      </c>
      <c r="E1024" s="21">
        <v>699</v>
      </c>
      <c r="F1024" s="21">
        <f>Table3[[#This Row],[actual_price]]-Table3[[#This Row],[discounted_price]]</f>
        <v>370</v>
      </c>
      <c r="G1024" s="23">
        <v>0.53</v>
      </c>
      <c r="H1024" s="7">
        <v>4.2</v>
      </c>
      <c r="I1024" s="8">
        <v>94364</v>
      </c>
      <c r="J1024" s="21">
        <f>Table3[[#This Row],[actual_price]]*Table3[[#This Row],[rating_count]]</f>
        <v>65960436</v>
      </c>
    </row>
    <row r="1025" spans="1:10" hidden="1" x14ac:dyDescent="0.3">
      <c r="A1025" s="7" t="s">
        <v>5168</v>
      </c>
      <c r="B1025" s="7" t="s">
        <v>3850</v>
      </c>
      <c r="C1025" s="7" t="str">
        <f>_xlfn.TEXTAFTER(Table3[[#This Row],[category]],"|",-1)</f>
        <v>SandwichMakers</v>
      </c>
      <c r="D1025" s="7">
        <v>929</v>
      </c>
      <c r="E1025" s="8">
        <v>1300</v>
      </c>
      <c r="F1025" s="8">
        <f>Table3[[#This Row],[actual_price]]-Table3[[#This Row],[discounted_price]]</f>
        <v>371</v>
      </c>
      <c r="G1025" s="18">
        <v>0.28999999999999998</v>
      </c>
      <c r="H1025" s="7">
        <v>3.9</v>
      </c>
      <c r="I1025" s="8">
        <v>1672</v>
      </c>
      <c r="J1025" s="8">
        <f>Table3[[#This Row],[actual_price]]*Table3[[#This Row],[rating_count]]</f>
        <v>2173600</v>
      </c>
    </row>
    <row r="1026" spans="1:10" x14ac:dyDescent="0.3">
      <c r="A1026" s="7" t="s">
        <v>27</v>
      </c>
      <c r="B1026" s="7" t="s">
        <v>14</v>
      </c>
      <c r="C1026" s="7" t="str">
        <f>_xlfn.TEXTAFTER(Table3[[#This Row],[category]],"|",-1)</f>
        <v>USBCables</v>
      </c>
      <c r="D1026" s="21">
        <v>329</v>
      </c>
      <c r="E1026" s="21">
        <v>699</v>
      </c>
      <c r="F1026" s="21">
        <f>Table3[[#This Row],[actual_price]]-Table3[[#This Row],[discounted_price]]</f>
        <v>370</v>
      </c>
      <c r="G1026" s="23">
        <v>0.53</v>
      </c>
      <c r="H1026" s="7">
        <v>4.2</v>
      </c>
      <c r="I1026" s="8">
        <v>94364</v>
      </c>
      <c r="J1026" s="21">
        <f>Table3[[#This Row],[actual_price]]*Table3[[#This Row],[rating_count]]</f>
        <v>65960436</v>
      </c>
    </row>
    <row r="1027" spans="1:10" x14ac:dyDescent="0.3">
      <c r="A1027" s="7" t="s">
        <v>27</v>
      </c>
      <c r="B1027" s="7" t="s">
        <v>14</v>
      </c>
      <c r="C1027" s="7" t="str">
        <f>_xlfn.TEXTAFTER(Table3[[#This Row],[category]],"|",-1)</f>
        <v>USBCables</v>
      </c>
      <c r="D1027" s="21">
        <v>329</v>
      </c>
      <c r="E1027" s="21">
        <v>699</v>
      </c>
      <c r="F1027" s="21">
        <f>Table3[[#This Row],[actual_price]]-Table3[[#This Row],[discounted_price]]</f>
        <v>370</v>
      </c>
      <c r="G1027" s="23">
        <v>0.53</v>
      </c>
      <c r="H1027" s="7">
        <v>4.2</v>
      </c>
      <c r="I1027" s="8">
        <v>94363</v>
      </c>
      <c r="J1027" s="21">
        <f>Table3[[#This Row],[actual_price]]*Table3[[#This Row],[rating_count]]</f>
        <v>65959737</v>
      </c>
    </row>
    <row r="1028" spans="1:10" hidden="1" x14ac:dyDescent="0.3">
      <c r="A1028" s="7" t="s">
        <v>4979</v>
      </c>
      <c r="B1028" s="7" t="s">
        <v>4407</v>
      </c>
      <c r="C1028" s="7" t="str">
        <f>_xlfn.TEXTAFTER(Table3[[#This Row],[category]],"|",-1)</f>
        <v>WetGrinders</v>
      </c>
      <c r="D1028" s="8">
        <v>3710</v>
      </c>
      <c r="E1028" s="8">
        <v>4330</v>
      </c>
      <c r="F1028" s="8">
        <f>Table3[[#This Row],[actual_price]]-Table3[[#This Row],[discounted_price]]</f>
        <v>620</v>
      </c>
      <c r="G1028" s="18">
        <v>0.14000000000000001</v>
      </c>
      <c r="H1028" s="7">
        <v>3.7</v>
      </c>
      <c r="I1028" s="8">
        <v>1662</v>
      </c>
      <c r="J1028" s="8">
        <f>Table3[[#This Row],[actual_price]]*Table3[[#This Row],[rating_count]]</f>
        <v>7196460</v>
      </c>
    </row>
    <row r="1029" spans="1:10" x14ac:dyDescent="0.3">
      <c r="A1029" s="7" t="s">
        <v>291</v>
      </c>
      <c r="B1029" s="7" t="s">
        <v>14</v>
      </c>
      <c r="C1029" s="7" t="str">
        <f>_xlfn.TEXTAFTER(Table3[[#This Row],[category]],"|",-1)</f>
        <v>USBCables</v>
      </c>
      <c r="D1029" s="21">
        <v>329</v>
      </c>
      <c r="E1029" s="21">
        <v>845</v>
      </c>
      <c r="F1029" s="21">
        <f>Table3[[#This Row],[actual_price]]-Table3[[#This Row],[discounted_price]]</f>
        <v>516</v>
      </c>
      <c r="G1029" s="23">
        <v>0.61</v>
      </c>
      <c r="H1029" s="7">
        <v>4.2</v>
      </c>
      <c r="I1029" s="8">
        <v>29746</v>
      </c>
      <c r="J1029" s="21">
        <f>Table3[[#This Row],[actual_price]]*Table3[[#This Row],[rating_count]]</f>
        <v>25135370</v>
      </c>
    </row>
    <row r="1030" spans="1:10" x14ac:dyDescent="0.3">
      <c r="A1030" s="7" t="s">
        <v>291</v>
      </c>
      <c r="B1030" s="7" t="s">
        <v>14</v>
      </c>
      <c r="C1030" s="7" t="str">
        <f>_xlfn.TEXTAFTER(Table3[[#This Row],[category]],"|",-1)</f>
        <v>USBCables</v>
      </c>
      <c r="D1030" s="21">
        <v>329</v>
      </c>
      <c r="E1030" s="21">
        <v>845</v>
      </c>
      <c r="F1030" s="21">
        <f>Table3[[#This Row],[actual_price]]-Table3[[#This Row],[discounted_price]]</f>
        <v>516</v>
      </c>
      <c r="G1030" s="23">
        <v>0.61</v>
      </c>
      <c r="H1030" s="7">
        <v>4.2</v>
      </c>
      <c r="I1030" s="8">
        <v>29746</v>
      </c>
      <c r="J1030" s="21">
        <f>Table3[[#This Row],[actual_price]]*Table3[[#This Row],[rating_count]]</f>
        <v>25135370</v>
      </c>
    </row>
    <row r="1031" spans="1:10" x14ac:dyDescent="0.3">
      <c r="A1031" s="7" t="s">
        <v>1835</v>
      </c>
      <c r="B1031" s="7" t="s">
        <v>1421</v>
      </c>
      <c r="C1031" s="7" t="str">
        <f>_xlfn.TEXTAFTER(Table3[[#This Row],[category]],"|",-1)</f>
        <v>WallChargers</v>
      </c>
      <c r="D1031" s="21">
        <v>329</v>
      </c>
      <c r="E1031" s="21">
        <v>999</v>
      </c>
      <c r="F1031" s="21">
        <f>Table3[[#This Row],[actual_price]]-Table3[[#This Row],[discounted_price]]</f>
        <v>670</v>
      </c>
      <c r="G1031" s="23">
        <v>0.67</v>
      </c>
      <c r="H1031" s="7">
        <v>4.2</v>
      </c>
      <c r="I1031" s="8">
        <v>3492</v>
      </c>
      <c r="J1031" s="21">
        <f>Table3[[#This Row],[actual_price]]*Table3[[#This Row],[rating_count]]</f>
        <v>3488508</v>
      </c>
    </row>
    <row r="1032" spans="1:10" x14ac:dyDescent="0.3">
      <c r="A1032" s="7" t="s">
        <v>3008</v>
      </c>
      <c r="B1032" s="7" t="s">
        <v>2099</v>
      </c>
      <c r="C1032" s="7" t="str">
        <f>_xlfn.TEXTAFTER(Table3[[#This Row],[category]],"|",-1)</f>
        <v>Mice</v>
      </c>
      <c r="D1032" s="21">
        <v>328</v>
      </c>
      <c r="E1032" s="21">
        <v>399</v>
      </c>
      <c r="F1032" s="21">
        <f>Table3[[#This Row],[actual_price]]-Table3[[#This Row],[discounted_price]]</f>
        <v>71</v>
      </c>
      <c r="G1032" s="23">
        <v>0.18</v>
      </c>
      <c r="H1032" s="7">
        <v>4.0999999999999996</v>
      </c>
      <c r="I1032" s="8">
        <v>3441</v>
      </c>
      <c r="J1032" s="21">
        <f>Table3[[#This Row],[actual_price]]*Table3[[#This Row],[rating_count]]</f>
        <v>1372959</v>
      </c>
    </row>
    <row r="1033" spans="1:10" hidden="1" x14ac:dyDescent="0.3">
      <c r="A1033" s="7" t="s">
        <v>1945</v>
      </c>
      <c r="B1033" s="7" t="s">
        <v>1371</v>
      </c>
      <c r="C1033" s="7" t="str">
        <f>_xlfn.TEXTAFTER(Table3[[#This Row],[category]],"|",-1)</f>
        <v>BasicMobiles</v>
      </c>
      <c r="D1033" s="8">
        <v>3799</v>
      </c>
      <c r="E1033" s="8">
        <v>5299</v>
      </c>
      <c r="F1033" s="8">
        <f>Table3[[#This Row],[actual_price]]-Table3[[#This Row],[discounted_price]]</f>
        <v>1500</v>
      </c>
      <c r="G1033" s="18">
        <v>0.28000000000000003</v>
      </c>
      <c r="H1033" s="7">
        <v>3.5</v>
      </c>
      <c r="I1033" s="8">
        <v>1641</v>
      </c>
      <c r="J1033" s="8">
        <f>Table3[[#This Row],[actual_price]]*Table3[[#This Row],[rating_count]]</f>
        <v>8695659</v>
      </c>
    </row>
    <row r="1034" spans="1:10" x14ac:dyDescent="0.3">
      <c r="A1034" s="7" t="s">
        <v>3426</v>
      </c>
      <c r="B1034" s="7" t="s">
        <v>2227</v>
      </c>
      <c r="C1034" s="7" t="str">
        <f>_xlfn.TEXTAFTER(Table3[[#This Row],[category]],"|",-1)</f>
        <v>Tabletop&amp;TravelTripods</v>
      </c>
      <c r="D1034" s="21">
        <v>326</v>
      </c>
      <c r="E1034" s="21">
        <v>799</v>
      </c>
      <c r="F1034" s="21">
        <f>Table3[[#This Row],[actual_price]]-Table3[[#This Row],[discounted_price]]</f>
        <v>473</v>
      </c>
      <c r="G1034" s="23">
        <v>0.59</v>
      </c>
      <c r="H1034" s="7">
        <v>4.4000000000000004</v>
      </c>
      <c r="I1034" s="8">
        <v>10773</v>
      </c>
      <c r="J1034" s="21">
        <f>Table3[[#This Row],[actual_price]]*Table3[[#This Row],[rating_count]]</f>
        <v>8607627</v>
      </c>
    </row>
    <row r="1035" spans="1:10" x14ac:dyDescent="0.3">
      <c r="A1035" s="7" t="s">
        <v>383</v>
      </c>
      <c r="B1035" s="7" t="s">
        <v>14</v>
      </c>
      <c r="C1035" s="7" t="str">
        <f>_xlfn.TEXTAFTER(Table3[[#This Row],[category]],"|",-1)</f>
        <v>USBCables</v>
      </c>
      <c r="D1035" s="21">
        <v>325</v>
      </c>
      <c r="E1035" s="21">
        <v>1299</v>
      </c>
      <c r="F1035" s="21">
        <f>Table3[[#This Row],[actual_price]]-Table3[[#This Row],[discounted_price]]</f>
        <v>974</v>
      </c>
      <c r="G1035" s="23">
        <v>0.75</v>
      </c>
      <c r="H1035" s="7">
        <v>4.2</v>
      </c>
      <c r="I1035" s="8">
        <v>10576</v>
      </c>
      <c r="J1035" s="21">
        <f>Table3[[#This Row],[actual_price]]*Table3[[#This Row],[rating_count]]</f>
        <v>13738224</v>
      </c>
    </row>
    <row r="1036" spans="1:10" x14ac:dyDescent="0.3">
      <c r="A1036" s="7" t="s">
        <v>1064</v>
      </c>
      <c r="B1036" s="7" t="s">
        <v>14</v>
      </c>
      <c r="C1036" s="7" t="str">
        <f>_xlfn.TEXTAFTER(Table3[[#This Row],[category]],"|",-1)</f>
        <v>USBCables</v>
      </c>
      <c r="D1036" s="21">
        <v>325</v>
      </c>
      <c r="E1036" s="21">
        <v>1099</v>
      </c>
      <c r="F1036" s="21">
        <f>Table3[[#This Row],[actual_price]]-Table3[[#This Row],[discounted_price]]</f>
        <v>774</v>
      </c>
      <c r="G1036" s="23">
        <v>0.7</v>
      </c>
      <c r="H1036" s="7">
        <v>4.2</v>
      </c>
      <c r="I1036" s="8">
        <v>10576</v>
      </c>
      <c r="J1036" s="21">
        <f>Table3[[#This Row],[actual_price]]*Table3[[#This Row],[rating_count]]</f>
        <v>11623024</v>
      </c>
    </row>
    <row r="1037" spans="1:10" x14ac:dyDescent="0.3">
      <c r="A1037" s="7" t="s">
        <v>383</v>
      </c>
      <c r="B1037" s="7" t="s">
        <v>14</v>
      </c>
      <c r="C1037" s="7" t="str">
        <f>_xlfn.TEXTAFTER(Table3[[#This Row],[category]],"|",-1)</f>
        <v>USBCables</v>
      </c>
      <c r="D1037" s="21">
        <v>325</v>
      </c>
      <c r="E1037" s="21">
        <v>1299</v>
      </c>
      <c r="F1037" s="21">
        <f>Table3[[#This Row],[actual_price]]-Table3[[#This Row],[discounted_price]]</f>
        <v>974</v>
      </c>
      <c r="G1037" s="23">
        <v>0.75</v>
      </c>
      <c r="H1037" s="7">
        <v>4.2</v>
      </c>
      <c r="I1037" s="8">
        <v>10576</v>
      </c>
      <c r="J1037" s="21">
        <f>Table3[[#This Row],[actual_price]]*Table3[[#This Row],[rating_count]]</f>
        <v>13738224</v>
      </c>
    </row>
    <row r="1038" spans="1:10" x14ac:dyDescent="0.3">
      <c r="A1038" s="7" t="s">
        <v>725</v>
      </c>
      <c r="B1038" s="7" t="s">
        <v>14</v>
      </c>
      <c r="C1038" s="7" t="str">
        <f>_xlfn.TEXTAFTER(Table3[[#This Row],[category]],"|",-1)</f>
        <v>USBCables</v>
      </c>
      <c r="D1038" s="21">
        <v>325</v>
      </c>
      <c r="E1038" s="21">
        <v>999</v>
      </c>
      <c r="F1038" s="21">
        <f>Table3[[#This Row],[actual_price]]-Table3[[#This Row],[discounted_price]]</f>
        <v>674</v>
      </c>
      <c r="G1038" s="23">
        <v>0.67</v>
      </c>
      <c r="H1038" s="7">
        <v>4.3</v>
      </c>
      <c r="I1038" s="8">
        <v>2651</v>
      </c>
      <c r="J1038" s="21">
        <f>Table3[[#This Row],[actual_price]]*Table3[[#This Row],[rating_count]]</f>
        <v>2648349</v>
      </c>
    </row>
    <row r="1039" spans="1:10" hidden="1" x14ac:dyDescent="0.3">
      <c r="A1039" s="7" t="s">
        <v>4021</v>
      </c>
      <c r="B1039" s="7" t="s">
        <v>4023</v>
      </c>
      <c r="C1039" s="7" t="str">
        <f>_xlfn.TEXTAFTER(Table3[[#This Row],[category]],"|",-1)</f>
        <v>HeatConvectors</v>
      </c>
      <c r="D1039" s="8">
        <v>2199</v>
      </c>
      <c r="E1039" s="8">
        <v>2990</v>
      </c>
      <c r="F1039" s="8">
        <f>Table3[[#This Row],[actual_price]]-Table3[[#This Row],[discounted_price]]</f>
        <v>791</v>
      </c>
      <c r="G1039" s="18">
        <v>0.26</v>
      </c>
      <c r="H1039" s="7">
        <v>3.8</v>
      </c>
      <c r="I1039" s="8">
        <v>1558</v>
      </c>
      <c r="J1039" s="8">
        <f>Table3[[#This Row],[actual_price]]*Table3[[#This Row],[rating_count]]</f>
        <v>4658420</v>
      </c>
    </row>
    <row r="1040" spans="1:10" x14ac:dyDescent="0.3">
      <c r="A1040" s="7" t="s">
        <v>4285</v>
      </c>
      <c r="B1040" s="7" t="s">
        <v>4287</v>
      </c>
      <c r="C1040" s="7" t="str">
        <f>_xlfn.TEXTAFTER(Table3[[#This Row],[category]],"|",-1)</f>
        <v>LaundryBags</v>
      </c>
      <c r="D1040" s="21">
        <v>320</v>
      </c>
      <c r="E1040" s="21">
        <v>799</v>
      </c>
      <c r="F1040" s="21">
        <f>Table3[[#This Row],[actual_price]]-Table3[[#This Row],[discounted_price]]</f>
        <v>479</v>
      </c>
      <c r="G1040" s="23">
        <v>0.6</v>
      </c>
      <c r="H1040" s="7">
        <v>4.2</v>
      </c>
      <c r="I1040" s="8">
        <v>3846</v>
      </c>
      <c r="J1040" s="21">
        <f>Table3[[#This Row],[actual_price]]*Table3[[#This Row],[rating_count]]</f>
        <v>3072954</v>
      </c>
    </row>
    <row r="1041" spans="1:10" x14ac:dyDescent="0.3">
      <c r="A1041" s="7" t="s">
        <v>805</v>
      </c>
      <c r="B1041" s="7" t="s">
        <v>14</v>
      </c>
      <c r="C1041" s="7" t="str">
        <f>_xlfn.TEXTAFTER(Table3[[#This Row],[category]],"|",-1)</f>
        <v>USBCables</v>
      </c>
      <c r="D1041" s="21">
        <v>320</v>
      </c>
      <c r="E1041" s="21">
        <v>599</v>
      </c>
      <c r="F1041" s="21">
        <f>Table3[[#This Row],[actual_price]]-Table3[[#This Row],[discounted_price]]</f>
        <v>279</v>
      </c>
      <c r="G1041" s="23">
        <v>0.47</v>
      </c>
      <c r="H1041" s="7">
        <v>4.0999999999999996</v>
      </c>
      <c r="I1041" s="7">
        <v>491</v>
      </c>
      <c r="J1041" s="21">
        <f>Table3[[#This Row],[actual_price]]*Table3[[#This Row],[rating_count]]</f>
        <v>294109</v>
      </c>
    </row>
    <row r="1042" spans="1:10" x14ac:dyDescent="0.3">
      <c r="A1042" s="7" t="s">
        <v>4047</v>
      </c>
      <c r="B1042" s="7" t="s">
        <v>3644</v>
      </c>
      <c r="C1042" s="7" t="str">
        <f>_xlfn.TEXTAFTER(Table3[[#This Row],[category]],"|",-1)</f>
        <v>LintShavers</v>
      </c>
      <c r="D1042" s="21">
        <v>319</v>
      </c>
      <c r="E1042" s="21">
        <v>749</v>
      </c>
      <c r="F1042" s="21">
        <f>Table3[[#This Row],[actual_price]]-Table3[[#This Row],[discounted_price]]</f>
        <v>430</v>
      </c>
      <c r="G1042" s="23">
        <v>0.56999999999999995</v>
      </c>
      <c r="H1042" s="7">
        <v>4.5999999999999996</v>
      </c>
      <c r="I1042" s="7">
        <v>124</v>
      </c>
      <c r="J1042" s="21">
        <f>Table3[[#This Row],[actual_price]]*Table3[[#This Row],[rating_count]]</f>
        <v>92876</v>
      </c>
    </row>
    <row r="1043" spans="1:10" x14ac:dyDescent="0.3">
      <c r="A1043" s="7" t="s">
        <v>2074</v>
      </c>
      <c r="B1043" s="7" t="s">
        <v>1552</v>
      </c>
      <c r="C1043" s="7" t="str">
        <f>_xlfn.TEXTAFTER(Table3[[#This Row],[category]],"|",-1)</f>
        <v>Stands</v>
      </c>
      <c r="D1043" s="21">
        <v>314</v>
      </c>
      <c r="E1043" s="21">
        <v>1499</v>
      </c>
      <c r="F1043" s="21">
        <f>Table3[[#This Row],[actual_price]]-Table3[[#This Row],[discounted_price]]</f>
        <v>1185</v>
      </c>
      <c r="G1043" s="23">
        <v>0.79</v>
      </c>
      <c r="H1043" s="7">
        <v>4.5</v>
      </c>
      <c r="I1043" s="8">
        <v>28978</v>
      </c>
      <c r="J1043" s="21">
        <f>Table3[[#This Row],[actual_price]]*Table3[[#This Row],[rating_count]]</f>
        <v>43438022</v>
      </c>
    </row>
    <row r="1044" spans="1:10" x14ac:dyDescent="0.3">
      <c r="A1044" s="7" t="s">
        <v>3165</v>
      </c>
      <c r="B1044" s="7" t="s">
        <v>2301</v>
      </c>
      <c r="C1044" s="7" t="str">
        <f>_xlfn.TEXTAFTER(Table3[[#This Row],[category]],"|",-1)</f>
        <v>Paints</v>
      </c>
      <c r="D1044" s="21">
        <v>310</v>
      </c>
      <c r="E1044" s="21">
        <v>310</v>
      </c>
      <c r="F1044" s="21">
        <f>Table3[[#This Row],[actual_price]]-Table3[[#This Row],[discounted_price]]</f>
        <v>0</v>
      </c>
      <c r="G1044" s="23">
        <v>0</v>
      </c>
      <c r="H1044" s="7">
        <v>4.5</v>
      </c>
      <c r="I1044" s="8">
        <v>5882</v>
      </c>
      <c r="J1044" s="21">
        <f>Table3[[#This Row],[actual_price]]*Table3[[#This Row],[rating_count]]</f>
        <v>1823420</v>
      </c>
    </row>
    <row r="1045" spans="1:10" x14ac:dyDescent="0.3">
      <c r="A1045" s="7" t="s">
        <v>226</v>
      </c>
      <c r="B1045" s="7" t="s">
        <v>70</v>
      </c>
      <c r="C1045" s="7" t="str">
        <f>_xlfn.TEXTAFTER(Table3[[#This Row],[category]],"|",-1)</f>
        <v>HDMICables</v>
      </c>
      <c r="D1045" s="21">
        <v>309</v>
      </c>
      <c r="E1045" s="21">
        <v>475</v>
      </c>
      <c r="F1045" s="21">
        <f>Table3[[#This Row],[actual_price]]-Table3[[#This Row],[discounted_price]]</f>
        <v>166</v>
      </c>
      <c r="G1045" s="23">
        <v>0.35</v>
      </c>
      <c r="H1045" s="7">
        <v>4.4000000000000004</v>
      </c>
      <c r="I1045" s="8">
        <v>426973</v>
      </c>
      <c r="J1045" s="21">
        <f>Table3[[#This Row],[actual_price]]*Table3[[#This Row],[rating_count]]</f>
        <v>202812175</v>
      </c>
    </row>
    <row r="1046" spans="1:10" x14ac:dyDescent="0.3">
      <c r="A1046" s="7" t="s">
        <v>300</v>
      </c>
      <c r="B1046" s="7" t="s">
        <v>70</v>
      </c>
      <c r="C1046" s="7" t="str">
        <f>_xlfn.TEXTAFTER(Table3[[#This Row],[category]],"|",-1)</f>
        <v>HDMICables</v>
      </c>
      <c r="D1046" s="21">
        <v>309</v>
      </c>
      <c r="E1046" s="21">
        <v>1400</v>
      </c>
      <c r="F1046" s="21">
        <f>Table3[[#This Row],[actual_price]]-Table3[[#This Row],[discounted_price]]</f>
        <v>1091</v>
      </c>
      <c r="G1046" s="23">
        <v>0.78</v>
      </c>
      <c r="H1046" s="7">
        <v>4.4000000000000004</v>
      </c>
      <c r="I1046" s="8">
        <v>426973</v>
      </c>
      <c r="J1046" s="21">
        <f>Table3[[#This Row],[actual_price]]*Table3[[#This Row],[rating_count]]</f>
        <v>597762200</v>
      </c>
    </row>
    <row r="1047" spans="1:10" x14ac:dyDescent="0.3">
      <c r="A1047" s="7" t="s">
        <v>2397</v>
      </c>
      <c r="B1047" s="7" t="s">
        <v>2265</v>
      </c>
      <c r="C1047" s="7" t="str">
        <f>_xlfn.TEXTAFTER(Table3[[#This Row],[category]],"|",-1)</f>
        <v>InkjetInkCartridges</v>
      </c>
      <c r="D1047" s="21">
        <v>309</v>
      </c>
      <c r="E1047" s="21">
        <v>404</v>
      </c>
      <c r="F1047" s="21">
        <f>Table3[[#This Row],[actual_price]]-Table3[[#This Row],[discounted_price]]</f>
        <v>95</v>
      </c>
      <c r="G1047" s="23">
        <v>0.24</v>
      </c>
      <c r="H1047" s="7">
        <v>4.4000000000000004</v>
      </c>
      <c r="I1047" s="8">
        <v>8614</v>
      </c>
      <c r="J1047" s="21">
        <f>Table3[[#This Row],[actual_price]]*Table3[[#This Row],[rating_count]]</f>
        <v>3480056</v>
      </c>
    </row>
    <row r="1048" spans="1:10" x14ac:dyDescent="0.3">
      <c r="A1048" s="7" t="s">
        <v>3392</v>
      </c>
      <c r="B1048" s="7" t="s">
        <v>2686</v>
      </c>
      <c r="C1048" s="7" t="str">
        <f>_xlfn.TEXTAFTER(Table3[[#This Row],[category]],"|",-1)</f>
        <v>CompositionNotebooks</v>
      </c>
      <c r="D1048" s="21">
        <v>300</v>
      </c>
      <c r="E1048" s="21">
        <v>300</v>
      </c>
      <c r="F1048" s="21">
        <f>Table3[[#This Row],[actual_price]]-Table3[[#This Row],[discounted_price]]</f>
        <v>0</v>
      </c>
      <c r="G1048" s="23">
        <v>0</v>
      </c>
      <c r="H1048" s="7">
        <v>4.2</v>
      </c>
      <c r="I1048" s="7">
        <v>419</v>
      </c>
      <c r="J1048" s="21">
        <f>Table3[[#This Row],[actual_price]]*Table3[[#This Row],[rating_count]]</f>
        <v>125700</v>
      </c>
    </row>
    <row r="1049" spans="1:10" x14ac:dyDescent="0.3">
      <c r="A1049" s="7" t="s">
        <v>65</v>
      </c>
      <c r="B1049" s="7" t="s">
        <v>14</v>
      </c>
      <c r="C1049" s="7" t="str">
        <f>_xlfn.TEXTAFTER(Table3[[#This Row],[category]],"|",-1)</f>
        <v>USBCables</v>
      </c>
      <c r="D1049" s="21">
        <v>299</v>
      </c>
      <c r="E1049" s="21">
        <v>799</v>
      </c>
      <c r="F1049" s="21">
        <f>Table3[[#This Row],[actual_price]]-Table3[[#This Row],[discounted_price]]</f>
        <v>500</v>
      </c>
      <c r="G1049" s="23">
        <v>0.63</v>
      </c>
      <c r="H1049" s="7">
        <v>4.2</v>
      </c>
      <c r="I1049" s="8">
        <v>94364</v>
      </c>
      <c r="J1049" s="21">
        <f>Table3[[#This Row],[actual_price]]*Table3[[#This Row],[rating_count]]</f>
        <v>75396836</v>
      </c>
    </row>
    <row r="1050" spans="1:10" x14ac:dyDescent="0.3">
      <c r="A1050" s="7" t="s">
        <v>65</v>
      </c>
      <c r="B1050" s="7" t="s">
        <v>14</v>
      </c>
      <c r="C1050" s="7" t="str">
        <f>_xlfn.TEXTAFTER(Table3[[#This Row],[category]],"|",-1)</f>
        <v>USBCables</v>
      </c>
      <c r="D1050" s="21">
        <v>299</v>
      </c>
      <c r="E1050" s="21">
        <v>799</v>
      </c>
      <c r="F1050" s="21">
        <f>Table3[[#This Row],[actual_price]]-Table3[[#This Row],[discounted_price]]</f>
        <v>500</v>
      </c>
      <c r="G1050" s="23">
        <v>0.63</v>
      </c>
      <c r="H1050" s="7">
        <v>4.2</v>
      </c>
      <c r="I1050" s="8">
        <v>94363</v>
      </c>
      <c r="J1050" s="21">
        <f>Table3[[#This Row],[actual_price]]*Table3[[#This Row],[rating_count]]</f>
        <v>75396037</v>
      </c>
    </row>
    <row r="1051" spans="1:10" x14ac:dyDescent="0.3">
      <c r="A1051" s="7" t="s">
        <v>409</v>
      </c>
      <c r="B1051" s="7" t="s">
        <v>14</v>
      </c>
      <c r="C1051" s="7" t="str">
        <f>_xlfn.TEXTAFTER(Table3[[#This Row],[category]],"|",-1)</f>
        <v>USBCables</v>
      </c>
      <c r="D1051" s="21">
        <v>299</v>
      </c>
      <c r="E1051" s="21">
        <v>699</v>
      </c>
      <c r="F1051" s="21">
        <f>Table3[[#This Row],[actual_price]]-Table3[[#This Row],[discounted_price]]</f>
        <v>400</v>
      </c>
      <c r="G1051" s="23">
        <v>0.56999999999999995</v>
      </c>
      <c r="H1051" s="7">
        <v>4.2</v>
      </c>
      <c r="I1051" s="8">
        <v>94363</v>
      </c>
      <c r="J1051" s="21">
        <f>Table3[[#This Row],[actual_price]]*Table3[[#This Row],[rating_count]]</f>
        <v>65959737</v>
      </c>
    </row>
    <row r="1052" spans="1:10" x14ac:dyDescent="0.3">
      <c r="A1052" s="7" t="s">
        <v>1054</v>
      </c>
      <c r="B1052" s="7" t="s">
        <v>14</v>
      </c>
      <c r="C1052" s="7" t="str">
        <f>_xlfn.TEXTAFTER(Table3[[#This Row],[category]],"|",-1)</f>
        <v>USBCables</v>
      </c>
      <c r="D1052" s="21">
        <v>299</v>
      </c>
      <c r="E1052" s="21">
        <v>799</v>
      </c>
      <c r="F1052" s="21">
        <f>Table3[[#This Row],[actual_price]]-Table3[[#This Row],[discounted_price]]</f>
        <v>500</v>
      </c>
      <c r="G1052" s="23">
        <v>0.63</v>
      </c>
      <c r="H1052" s="7">
        <v>4.2</v>
      </c>
      <c r="I1052" s="8">
        <v>94363</v>
      </c>
      <c r="J1052" s="21">
        <f>Table3[[#This Row],[actual_price]]*Table3[[#This Row],[rating_count]]</f>
        <v>75396037</v>
      </c>
    </row>
    <row r="1053" spans="1:10" hidden="1" x14ac:dyDescent="0.3">
      <c r="A1053" s="7" t="s">
        <v>4573</v>
      </c>
      <c r="B1053" s="7" t="s">
        <v>3777</v>
      </c>
      <c r="C1053" s="7" t="str">
        <f>_xlfn.TEXTAFTER(Table3[[#This Row],[category]],"|",-1)</f>
        <v>LaundryBaskets</v>
      </c>
      <c r="D1053" s="7">
        <v>351</v>
      </c>
      <c r="E1053" s="8">
        <v>1099</v>
      </c>
      <c r="F1053" s="8">
        <f>Table3[[#This Row],[actual_price]]-Table3[[#This Row],[discounted_price]]</f>
        <v>748</v>
      </c>
      <c r="G1053" s="18">
        <v>0.68</v>
      </c>
      <c r="H1053" s="7">
        <v>3.7</v>
      </c>
      <c r="I1053" s="8">
        <v>1470</v>
      </c>
      <c r="J1053" s="8">
        <f>Table3[[#This Row],[actual_price]]*Table3[[#This Row],[rating_count]]</f>
        <v>1615530</v>
      </c>
    </row>
    <row r="1054" spans="1:10" hidden="1" x14ac:dyDescent="0.3">
      <c r="A1054" s="7" t="s">
        <v>3601</v>
      </c>
      <c r="B1054" s="7" t="s">
        <v>2105</v>
      </c>
      <c r="C1054" s="7" t="str">
        <f>_xlfn.TEXTAFTER(Table3[[#This Row],[category]],"|",-1)</f>
        <v>GraphicTablets</v>
      </c>
      <c r="D1054" s="7">
        <v>499</v>
      </c>
      <c r="E1054" s="8">
        <v>1399</v>
      </c>
      <c r="F1054" s="8">
        <f>Table3[[#This Row],[actual_price]]-Table3[[#This Row],[discounted_price]]</f>
        <v>900</v>
      </c>
      <c r="G1054" s="18">
        <v>0.64</v>
      </c>
      <c r="H1054" s="7">
        <v>3.9</v>
      </c>
      <c r="I1054" s="8">
        <v>1462</v>
      </c>
      <c r="J1054" s="8">
        <f>Table3[[#This Row],[actual_price]]*Table3[[#This Row],[rating_count]]</f>
        <v>2045338</v>
      </c>
    </row>
    <row r="1055" spans="1:10" x14ac:dyDescent="0.3">
      <c r="A1055" s="7" t="s">
        <v>882</v>
      </c>
      <c r="B1055" s="7" t="s">
        <v>14</v>
      </c>
      <c r="C1055" s="7" t="str">
        <f>_xlfn.TEXTAFTER(Table3[[#This Row],[category]],"|",-1)</f>
        <v>USBCables</v>
      </c>
      <c r="D1055" s="21">
        <v>299</v>
      </c>
      <c r="E1055" s="21">
        <v>800</v>
      </c>
      <c r="F1055" s="21">
        <f>Table3[[#This Row],[actual_price]]-Table3[[#This Row],[discounted_price]]</f>
        <v>501</v>
      </c>
      <c r="G1055" s="23">
        <v>0.63</v>
      </c>
      <c r="H1055" s="7">
        <v>4.5</v>
      </c>
      <c r="I1055" s="8">
        <v>74977</v>
      </c>
      <c r="J1055" s="21">
        <f>Table3[[#This Row],[actual_price]]*Table3[[#This Row],[rating_count]]</f>
        <v>59981600</v>
      </c>
    </row>
    <row r="1056" spans="1:10" hidden="1" x14ac:dyDescent="0.3">
      <c r="A1056" s="7" t="s">
        <v>1285</v>
      </c>
      <c r="B1056" s="7" t="s">
        <v>14</v>
      </c>
      <c r="C1056" s="7" t="str">
        <f>_xlfn.TEXTAFTER(Table3[[#This Row],[category]],"|",-1)</f>
        <v>USBCables</v>
      </c>
      <c r="D1056" s="7">
        <v>299</v>
      </c>
      <c r="E1056" s="7">
        <v>699</v>
      </c>
      <c r="F1056" s="21">
        <f>Table3[[#This Row],[actual_price]]-Table3[[#This Row],[discounted_price]]</f>
        <v>400</v>
      </c>
      <c r="G1056" s="18">
        <v>0.56999999999999995</v>
      </c>
      <c r="H1056" s="7">
        <v>3.9</v>
      </c>
      <c r="I1056" s="8">
        <v>1454</v>
      </c>
      <c r="J1056" s="8">
        <f>Table3[[#This Row],[actual_price]]*Table3[[#This Row],[rating_count]]</f>
        <v>1016346</v>
      </c>
    </row>
    <row r="1057" spans="1:10" x14ac:dyDescent="0.3">
      <c r="A1057" s="7" t="s">
        <v>2921</v>
      </c>
      <c r="B1057" s="7" t="s">
        <v>2573</v>
      </c>
      <c r="C1057" s="7" t="str">
        <f>_xlfn.TEXTAFTER(Table3[[#This Row],[category]],"|",-1)</f>
        <v>Gamepads</v>
      </c>
      <c r="D1057" s="21">
        <v>299</v>
      </c>
      <c r="E1057" s="21">
        <v>550</v>
      </c>
      <c r="F1057" s="21">
        <f>Table3[[#This Row],[actual_price]]-Table3[[#This Row],[discounted_price]]</f>
        <v>251</v>
      </c>
      <c r="G1057" s="23">
        <v>0.46</v>
      </c>
      <c r="H1057" s="7">
        <v>4.5999999999999996</v>
      </c>
      <c r="I1057" s="8">
        <v>33434</v>
      </c>
      <c r="J1057" s="21">
        <f>Table3[[#This Row],[actual_price]]*Table3[[#This Row],[rating_count]]</f>
        <v>18388700</v>
      </c>
    </row>
    <row r="1058" spans="1:10" x14ac:dyDescent="0.3">
      <c r="A1058" s="7" t="s">
        <v>2168</v>
      </c>
      <c r="B1058" s="7" t="s">
        <v>2099</v>
      </c>
      <c r="C1058" s="7" t="str">
        <f>_xlfn.TEXTAFTER(Table3[[#This Row],[category]],"|",-1)</f>
        <v>Mice</v>
      </c>
      <c r="D1058" s="21">
        <v>299</v>
      </c>
      <c r="E1058" s="21">
        <v>650</v>
      </c>
      <c r="F1058" s="21">
        <f>Table3[[#This Row],[actual_price]]-Table3[[#This Row],[discounted_price]]</f>
        <v>351</v>
      </c>
      <c r="G1058" s="23">
        <v>0.54</v>
      </c>
      <c r="H1058" s="7">
        <v>4.5</v>
      </c>
      <c r="I1058" s="8">
        <v>33176</v>
      </c>
      <c r="J1058" s="21">
        <f>Table3[[#This Row],[actual_price]]*Table3[[#This Row],[rating_count]]</f>
        <v>21564400</v>
      </c>
    </row>
    <row r="1059" spans="1:10" x14ac:dyDescent="0.3">
      <c r="A1059" s="7" t="s">
        <v>378</v>
      </c>
      <c r="B1059" s="7" t="s">
        <v>14</v>
      </c>
      <c r="C1059" s="7" t="str">
        <f>_xlfn.TEXTAFTER(Table3[[#This Row],[category]],"|",-1)</f>
        <v>USBCables</v>
      </c>
      <c r="D1059" s="21">
        <v>299</v>
      </c>
      <c r="E1059" s="21">
        <v>799</v>
      </c>
      <c r="F1059" s="21">
        <f>Table3[[#This Row],[actual_price]]-Table3[[#This Row],[discounted_price]]</f>
        <v>500</v>
      </c>
      <c r="G1059" s="23">
        <v>0.63</v>
      </c>
      <c r="H1059" s="7">
        <v>4.4000000000000004</v>
      </c>
      <c r="I1059" s="8">
        <v>28791</v>
      </c>
      <c r="J1059" s="21">
        <f>Table3[[#This Row],[actual_price]]*Table3[[#This Row],[rating_count]]</f>
        <v>23004009</v>
      </c>
    </row>
    <row r="1060" spans="1:10" x14ac:dyDescent="0.3">
      <c r="A1060" s="7" t="s">
        <v>1014</v>
      </c>
      <c r="B1060" s="7" t="s">
        <v>14</v>
      </c>
      <c r="C1060" s="7" t="str">
        <f>_xlfn.TEXTAFTER(Table3[[#This Row],[category]],"|",-1)</f>
        <v>USBCables</v>
      </c>
      <c r="D1060" s="21">
        <v>299</v>
      </c>
      <c r="E1060" s="21">
        <v>798</v>
      </c>
      <c r="F1060" s="21">
        <f>Table3[[#This Row],[actual_price]]-Table3[[#This Row],[discounted_price]]</f>
        <v>499</v>
      </c>
      <c r="G1060" s="23">
        <v>0.63</v>
      </c>
      <c r="H1060" s="7">
        <v>4.4000000000000004</v>
      </c>
      <c r="I1060" s="8">
        <v>28791</v>
      </c>
      <c r="J1060" s="21">
        <f>Table3[[#This Row],[actual_price]]*Table3[[#This Row],[rating_count]]</f>
        <v>22975218</v>
      </c>
    </row>
    <row r="1061" spans="1:10" x14ac:dyDescent="0.3">
      <c r="A1061" s="7" t="s">
        <v>2521</v>
      </c>
      <c r="B1061" s="7" t="s">
        <v>2523</v>
      </c>
      <c r="C1061" s="7" t="str">
        <f>_xlfn.TEXTAFTER(Table3[[#This Row],[category]],"|",-1)</f>
        <v>CleaningKits</v>
      </c>
      <c r="D1061" s="21">
        <v>299</v>
      </c>
      <c r="E1061" s="21">
        <v>499</v>
      </c>
      <c r="F1061" s="21">
        <f>Table3[[#This Row],[actual_price]]-Table3[[#This Row],[discounted_price]]</f>
        <v>200</v>
      </c>
      <c r="G1061" s="23">
        <v>0.4</v>
      </c>
      <c r="H1061" s="7">
        <v>4.2</v>
      </c>
      <c r="I1061" s="8">
        <v>24432</v>
      </c>
      <c r="J1061" s="21">
        <f>Table3[[#This Row],[actual_price]]*Table3[[#This Row],[rating_count]]</f>
        <v>12191568</v>
      </c>
    </row>
    <row r="1062" spans="1:10" x14ac:dyDescent="0.3">
      <c r="A1062" s="7" t="s">
        <v>2553</v>
      </c>
      <c r="B1062" s="7" t="s">
        <v>2313</v>
      </c>
      <c r="C1062" s="7" t="str">
        <f>_xlfn.TEXTAFTER(Table3[[#This Row],[category]],"|",-1)</f>
        <v>HardDiskBags</v>
      </c>
      <c r="D1062" s="21">
        <v>299</v>
      </c>
      <c r="E1062" s="21">
        <v>499</v>
      </c>
      <c r="F1062" s="21">
        <f>Table3[[#This Row],[actual_price]]-Table3[[#This Row],[discounted_price]]</f>
        <v>200</v>
      </c>
      <c r="G1062" s="23">
        <v>0.4</v>
      </c>
      <c r="H1062" s="7">
        <v>4.5</v>
      </c>
      <c r="I1062" s="8">
        <v>21010</v>
      </c>
      <c r="J1062" s="21">
        <f>Table3[[#This Row],[actual_price]]*Table3[[#This Row],[rating_count]]</f>
        <v>10483990</v>
      </c>
    </row>
    <row r="1063" spans="1:10" x14ac:dyDescent="0.3">
      <c r="A1063" s="7" t="s">
        <v>145</v>
      </c>
      <c r="B1063" s="7" t="s">
        <v>14</v>
      </c>
      <c r="C1063" s="7" t="str">
        <f>_xlfn.TEXTAFTER(Table3[[#This Row],[category]],"|",-1)</f>
        <v>USBCables</v>
      </c>
      <c r="D1063" s="21">
        <v>299</v>
      </c>
      <c r="E1063" s="21">
        <v>999</v>
      </c>
      <c r="F1063" s="21">
        <f>Table3[[#This Row],[actual_price]]-Table3[[#This Row],[discounted_price]]</f>
        <v>700</v>
      </c>
      <c r="G1063" s="23">
        <v>0.7</v>
      </c>
      <c r="H1063" s="7">
        <v>4.3</v>
      </c>
      <c r="I1063" s="8">
        <v>20850</v>
      </c>
      <c r="J1063" s="21">
        <f>Table3[[#This Row],[actual_price]]*Table3[[#This Row],[rating_count]]</f>
        <v>20829150</v>
      </c>
    </row>
    <row r="1064" spans="1:10" x14ac:dyDescent="0.3">
      <c r="A1064" s="7" t="s">
        <v>145</v>
      </c>
      <c r="B1064" s="7" t="s">
        <v>14</v>
      </c>
      <c r="C1064" s="7" t="str">
        <f>_xlfn.TEXTAFTER(Table3[[#This Row],[category]],"|",-1)</f>
        <v>USBCables</v>
      </c>
      <c r="D1064" s="21">
        <v>299</v>
      </c>
      <c r="E1064" s="21">
        <v>999</v>
      </c>
      <c r="F1064" s="21">
        <f>Table3[[#This Row],[actual_price]]-Table3[[#This Row],[discounted_price]]</f>
        <v>700</v>
      </c>
      <c r="G1064" s="23">
        <v>0.7</v>
      </c>
      <c r="H1064" s="7">
        <v>4.3</v>
      </c>
      <c r="I1064" s="8">
        <v>20850</v>
      </c>
      <c r="J1064" s="21">
        <f>Table3[[#This Row],[actual_price]]*Table3[[#This Row],[rating_count]]</f>
        <v>20829150</v>
      </c>
    </row>
    <row r="1065" spans="1:10" x14ac:dyDescent="0.3">
      <c r="A1065" s="7" t="s">
        <v>145</v>
      </c>
      <c r="B1065" s="7" t="s">
        <v>14</v>
      </c>
      <c r="C1065" s="7" t="str">
        <f>_xlfn.TEXTAFTER(Table3[[#This Row],[category]],"|",-1)</f>
        <v>USBCables</v>
      </c>
      <c r="D1065" s="21">
        <v>299</v>
      </c>
      <c r="E1065" s="21">
        <v>999</v>
      </c>
      <c r="F1065" s="21">
        <f>Table3[[#This Row],[actual_price]]-Table3[[#This Row],[discounted_price]]</f>
        <v>700</v>
      </c>
      <c r="G1065" s="23">
        <v>0.7</v>
      </c>
      <c r="H1065" s="7">
        <v>4.3</v>
      </c>
      <c r="I1065" s="8">
        <v>20850</v>
      </c>
      <c r="J1065" s="21">
        <f>Table3[[#This Row],[actual_price]]*Table3[[#This Row],[rating_count]]</f>
        <v>20829150</v>
      </c>
    </row>
    <row r="1066" spans="1:10" x14ac:dyDescent="0.3">
      <c r="A1066" s="7" t="s">
        <v>775</v>
      </c>
      <c r="B1066" s="7" t="s">
        <v>14</v>
      </c>
      <c r="C1066" s="7" t="str">
        <f>_xlfn.TEXTAFTER(Table3[[#This Row],[category]],"|",-1)</f>
        <v>USBCables</v>
      </c>
      <c r="D1066" s="21">
        <v>299</v>
      </c>
      <c r="E1066" s="21">
        <v>485</v>
      </c>
      <c r="F1066" s="21">
        <f>Table3[[#This Row],[actual_price]]-Table3[[#This Row],[discounted_price]]</f>
        <v>186</v>
      </c>
      <c r="G1066" s="23">
        <v>0.38</v>
      </c>
      <c r="H1066" s="7">
        <v>4.3</v>
      </c>
      <c r="I1066" s="8">
        <v>10911</v>
      </c>
      <c r="J1066" s="21">
        <f>Table3[[#This Row],[actual_price]]*Table3[[#This Row],[rating_count]]</f>
        <v>5291835</v>
      </c>
    </row>
    <row r="1067" spans="1:10" x14ac:dyDescent="0.3">
      <c r="A1067" s="7" t="s">
        <v>1899</v>
      </c>
      <c r="B1067" s="7" t="s">
        <v>1670</v>
      </c>
      <c r="C1067" s="7" t="str">
        <f>_xlfn.TEXTAFTER(Table3[[#This Row],[category]],"|",-1)</f>
        <v>ScreenProtectors</v>
      </c>
      <c r="D1067" s="21">
        <v>299</v>
      </c>
      <c r="E1067" s="21">
        <v>999</v>
      </c>
      <c r="F1067" s="21">
        <f>Table3[[#This Row],[actual_price]]-Table3[[#This Row],[discounted_price]]</f>
        <v>700</v>
      </c>
      <c r="G1067" s="23">
        <v>0.7</v>
      </c>
      <c r="H1067" s="7">
        <v>4.3</v>
      </c>
      <c r="I1067" s="8">
        <v>8891</v>
      </c>
      <c r="J1067" s="21">
        <f>Table3[[#This Row],[actual_price]]*Table3[[#This Row],[rating_count]]</f>
        <v>8882109</v>
      </c>
    </row>
    <row r="1068" spans="1:10" hidden="1" x14ac:dyDescent="0.3">
      <c r="A1068" s="7" t="s">
        <v>4557</v>
      </c>
      <c r="B1068" s="7" t="s">
        <v>3782</v>
      </c>
      <c r="C1068" s="7" t="str">
        <f>_xlfn.TEXTAFTER(Table3[[#This Row],[category]],"|",-1)</f>
        <v>SteamIrons</v>
      </c>
      <c r="D1068" s="8">
        <v>3299</v>
      </c>
      <c r="E1068" s="8">
        <v>4995</v>
      </c>
      <c r="F1068" s="8">
        <f>Table3[[#This Row],[actual_price]]-Table3[[#This Row],[discounted_price]]</f>
        <v>1696</v>
      </c>
      <c r="G1068" s="18">
        <v>0.34</v>
      </c>
      <c r="H1068" s="7">
        <v>3.8</v>
      </c>
      <c r="I1068" s="8">
        <v>1393</v>
      </c>
      <c r="J1068" s="8">
        <f>Table3[[#This Row],[actual_price]]*Table3[[#This Row],[rating_count]]</f>
        <v>6958035</v>
      </c>
    </row>
    <row r="1069" spans="1:10" hidden="1" x14ac:dyDescent="0.3">
      <c r="A1069" s="7" t="s">
        <v>617</v>
      </c>
      <c r="B1069" s="7" t="s">
        <v>230</v>
      </c>
      <c r="C1069" s="7" t="str">
        <f>_xlfn.TEXTAFTER(Table3[[#This Row],[category]],"|",-1)</f>
        <v>RemoteControls</v>
      </c>
      <c r="D1069" s="7">
        <v>195</v>
      </c>
      <c r="E1069" s="7">
        <v>499</v>
      </c>
      <c r="F1069" s="21">
        <f>Table3[[#This Row],[actual_price]]-Table3[[#This Row],[discounted_price]]</f>
        <v>304</v>
      </c>
      <c r="G1069" s="18">
        <v>0.61</v>
      </c>
      <c r="H1069" s="7">
        <v>3.7</v>
      </c>
      <c r="I1069" s="8">
        <v>1383</v>
      </c>
      <c r="J1069" s="8">
        <f>Table3[[#This Row],[actual_price]]*Table3[[#This Row],[rating_count]]</f>
        <v>690117</v>
      </c>
    </row>
    <row r="1070" spans="1:10" x14ac:dyDescent="0.3">
      <c r="A1070" s="7" t="s">
        <v>1060</v>
      </c>
      <c r="B1070" s="7" t="s">
        <v>70</v>
      </c>
      <c r="C1070" s="7" t="str">
        <f>_xlfn.TEXTAFTER(Table3[[#This Row],[category]],"|",-1)</f>
        <v>HDMICables</v>
      </c>
      <c r="D1070" s="21">
        <v>299</v>
      </c>
      <c r="E1070" s="21">
        <v>700</v>
      </c>
      <c r="F1070" s="21">
        <f>Table3[[#This Row],[actual_price]]-Table3[[#This Row],[discounted_price]]</f>
        <v>401</v>
      </c>
      <c r="G1070" s="23">
        <v>0.56999999999999995</v>
      </c>
      <c r="H1070" s="7">
        <v>4.4000000000000004</v>
      </c>
      <c r="I1070" s="8">
        <v>8714</v>
      </c>
      <c r="J1070" s="21">
        <f>Table3[[#This Row],[actual_price]]*Table3[[#This Row],[rating_count]]</f>
        <v>6099800</v>
      </c>
    </row>
    <row r="1071" spans="1:10" x14ac:dyDescent="0.3">
      <c r="A1071" s="7" t="s">
        <v>1973</v>
      </c>
      <c r="B1071" s="7" t="s">
        <v>1670</v>
      </c>
      <c r="C1071" s="7" t="str">
        <f>_xlfn.TEXTAFTER(Table3[[#This Row],[category]],"|",-1)</f>
        <v>ScreenProtectors</v>
      </c>
      <c r="D1071" s="21">
        <v>299</v>
      </c>
      <c r="E1071" s="21">
        <v>599</v>
      </c>
      <c r="F1071" s="21">
        <f>Table3[[#This Row],[actual_price]]-Table3[[#This Row],[discounted_price]]</f>
        <v>300</v>
      </c>
      <c r="G1071" s="23">
        <v>0.5</v>
      </c>
      <c r="H1071" s="7">
        <v>4.3</v>
      </c>
      <c r="I1071" s="8">
        <v>4674</v>
      </c>
      <c r="J1071" s="21">
        <f>Table3[[#This Row],[actual_price]]*Table3[[#This Row],[rating_count]]</f>
        <v>2799726</v>
      </c>
    </row>
    <row r="1072" spans="1:10" x14ac:dyDescent="0.3">
      <c r="A1072" s="7" t="s">
        <v>757</v>
      </c>
      <c r="B1072" s="7" t="s">
        <v>14</v>
      </c>
      <c r="C1072" s="7" t="str">
        <f>_xlfn.TEXTAFTER(Table3[[#This Row],[category]],"|",-1)</f>
        <v>USBCables</v>
      </c>
      <c r="D1072" s="21">
        <v>299</v>
      </c>
      <c r="E1072" s="21">
        <v>699</v>
      </c>
      <c r="F1072" s="21">
        <f>Table3[[#This Row],[actual_price]]-Table3[[#This Row],[discounted_price]]</f>
        <v>400</v>
      </c>
      <c r="G1072" s="23">
        <v>0.56999999999999995</v>
      </c>
      <c r="H1072" s="7">
        <v>4.0999999999999996</v>
      </c>
      <c r="I1072" s="8">
        <v>2957</v>
      </c>
      <c r="J1072" s="21">
        <f>Table3[[#This Row],[actual_price]]*Table3[[#This Row],[rating_count]]</f>
        <v>2066943</v>
      </c>
    </row>
    <row r="1073" spans="1:10" x14ac:dyDescent="0.3">
      <c r="A1073" s="7" t="s">
        <v>3374</v>
      </c>
      <c r="B1073" s="7" t="s">
        <v>2655</v>
      </c>
      <c r="C1073" s="7" t="str">
        <f>_xlfn.TEXTAFTER(Table3[[#This Row],[category]],"|",-1)</f>
        <v>LaptopSleeves&amp;Slipcases</v>
      </c>
      <c r="D1073" s="21">
        <v>299</v>
      </c>
      <c r="E1073" s="21">
        <v>1499</v>
      </c>
      <c r="F1073" s="21">
        <f>Table3[[#This Row],[actual_price]]-Table3[[#This Row],[discounted_price]]</f>
        <v>1200</v>
      </c>
      <c r="G1073" s="23">
        <v>0.8</v>
      </c>
      <c r="H1073" s="7">
        <v>4.2</v>
      </c>
      <c r="I1073" s="8">
        <v>2868</v>
      </c>
      <c r="J1073" s="21">
        <f>Table3[[#This Row],[actual_price]]*Table3[[#This Row],[rating_count]]</f>
        <v>4299132</v>
      </c>
    </row>
    <row r="1074" spans="1:10" x14ac:dyDescent="0.3">
      <c r="A1074" s="7" t="s">
        <v>135</v>
      </c>
      <c r="B1074" s="7" t="s">
        <v>14</v>
      </c>
      <c r="C1074" s="7" t="str">
        <f>_xlfn.TEXTAFTER(Table3[[#This Row],[category]],"|",-1)</f>
        <v>USBCables</v>
      </c>
      <c r="D1074" s="21">
        <v>299</v>
      </c>
      <c r="E1074" s="21">
        <v>399</v>
      </c>
      <c r="F1074" s="21">
        <f>Table3[[#This Row],[actual_price]]-Table3[[#This Row],[discounted_price]]</f>
        <v>100</v>
      </c>
      <c r="G1074" s="23">
        <v>0.25</v>
      </c>
      <c r="H1074" s="7">
        <v>4</v>
      </c>
      <c r="I1074" s="8">
        <v>2766</v>
      </c>
      <c r="J1074" s="21">
        <f>Table3[[#This Row],[actual_price]]*Table3[[#This Row],[rating_count]]</f>
        <v>1103634</v>
      </c>
    </row>
    <row r="1075" spans="1:10" hidden="1" x14ac:dyDescent="0.3">
      <c r="A1075" s="7" t="s">
        <v>5176</v>
      </c>
      <c r="B1075" s="7" t="s">
        <v>3644</v>
      </c>
      <c r="C1075" s="7" t="str">
        <f>_xlfn.TEXTAFTER(Table3[[#This Row],[category]],"|",-1)</f>
        <v>LintShavers</v>
      </c>
      <c r="D1075" s="7">
        <v>279</v>
      </c>
      <c r="E1075" s="7">
        <v>599</v>
      </c>
      <c r="F1075" s="21">
        <f>Table3[[#This Row],[actual_price]]-Table3[[#This Row],[discounted_price]]</f>
        <v>320</v>
      </c>
      <c r="G1075" s="18">
        <v>0.53</v>
      </c>
      <c r="H1075" s="7">
        <v>3.5</v>
      </c>
      <c r="I1075" s="8">
        <v>1367</v>
      </c>
      <c r="J1075" s="8">
        <f>Table3[[#This Row],[actual_price]]*Table3[[#This Row],[rating_count]]</f>
        <v>818833</v>
      </c>
    </row>
    <row r="1076" spans="1:10" x14ac:dyDescent="0.3">
      <c r="A1076" s="7" t="s">
        <v>135</v>
      </c>
      <c r="B1076" s="7" t="s">
        <v>14</v>
      </c>
      <c r="C1076" s="7" t="str">
        <f>_xlfn.TEXTAFTER(Table3[[#This Row],[category]],"|",-1)</f>
        <v>USBCables</v>
      </c>
      <c r="D1076" s="21">
        <v>299</v>
      </c>
      <c r="E1076" s="21">
        <v>399</v>
      </c>
      <c r="F1076" s="21">
        <f>Table3[[#This Row],[actual_price]]-Table3[[#This Row],[discounted_price]]</f>
        <v>100</v>
      </c>
      <c r="G1076" s="23">
        <v>0.25</v>
      </c>
      <c r="H1076" s="7">
        <v>4</v>
      </c>
      <c r="I1076" s="8">
        <v>2766</v>
      </c>
      <c r="J1076" s="21">
        <f>Table3[[#This Row],[actual_price]]*Table3[[#This Row],[rating_count]]</f>
        <v>1103634</v>
      </c>
    </row>
    <row r="1077" spans="1:10" x14ac:dyDescent="0.3">
      <c r="A1077" s="7" t="s">
        <v>1052</v>
      </c>
      <c r="B1077" s="7" t="s">
        <v>14</v>
      </c>
      <c r="C1077" s="7" t="str">
        <f>_xlfn.TEXTAFTER(Table3[[#This Row],[category]],"|",-1)</f>
        <v>USBCables</v>
      </c>
      <c r="D1077" s="21">
        <v>299</v>
      </c>
      <c r="E1077" s="21">
        <v>999</v>
      </c>
      <c r="F1077" s="21">
        <f>Table3[[#This Row],[actual_price]]-Table3[[#This Row],[discounted_price]]</f>
        <v>700</v>
      </c>
      <c r="G1077" s="23">
        <v>0.7</v>
      </c>
      <c r="H1077" s="7">
        <v>4.3</v>
      </c>
      <c r="I1077" s="8">
        <v>2651</v>
      </c>
      <c r="J1077" s="21">
        <f>Table3[[#This Row],[actual_price]]*Table3[[#This Row],[rating_count]]</f>
        <v>2648349</v>
      </c>
    </row>
    <row r="1078" spans="1:10" x14ac:dyDescent="0.3">
      <c r="A1078" s="7" t="s">
        <v>3121</v>
      </c>
      <c r="B1078" s="7" t="s">
        <v>2307</v>
      </c>
      <c r="C1078" s="7" t="str">
        <f>_xlfn.TEXTAFTER(Table3[[#This Row],[category]],"|",-1)</f>
        <v>MousePads</v>
      </c>
      <c r="D1078" s="21">
        <v>299</v>
      </c>
      <c r="E1078" s="21">
        <v>990</v>
      </c>
      <c r="F1078" s="21">
        <f>Table3[[#This Row],[actual_price]]-Table3[[#This Row],[discounted_price]]</f>
        <v>691</v>
      </c>
      <c r="G1078" s="23">
        <v>0.7</v>
      </c>
      <c r="H1078" s="7">
        <v>4.5</v>
      </c>
      <c r="I1078" s="8">
        <v>2453</v>
      </c>
      <c r="J1078" s="21">
        <f>Table3[[#This Row],[actual_price]]*Table3[[#This Row],[rating_count]]</f>
        <v>2428470</v>
      </c>
    </row>
    <row r="1079" spans="1:10" x14ac:dyDescent="0.3">
      <c r="A1079" s="7" t="s">
        <v>1036</v>
      </c>
      <c r="B1079" s="7" t="s">
        <v>14</v>
      </c>
      <c r="C1079" s="7" t="str">
        <f>_xlfn.TEXTAFTER(Table3[[#This Row],[category]],"|",-1)</f>
        <v>USBCables</v>
      </c>
      <c r="D1079" s="21">
        <v>299</v>
      </c>
      <c r="E1079" s="21">
        <v>799</v>
      </c>
      <c r="F1079" s="21">
        <f>Table3[[#This Row],[actual_price]]-Table3[[#This Row],[discounted_price]]</f>
        <v>500</v>
      </c>
      <c r="G1079" s="23">
        <v>0.63</v>
      </c>
      <c r="H1079" s="7">
        <v>4.2</v>
      </c>
      <c r="I1079" s="8">
        <v>2117</v>
      </c>
      <c r="J1079" s="21">
        <f>Table3[[#This Row],[actual_price]]*Table3[[#This Row],[rating_count]]</f>
        <v>1691483</v>
      </c>
    </row>
    <row r="1080" spans="1:10" x14ac:dyDescent="0.3">
      <c r="A1080" s="7" t="s">
        <v>1323</v>
      </c>
      <c r="B1080" s="7" t="s">
        <v>14</v>
      </c>
      <c r="C1080" s="7" t="str">
        <f>_xlfn.TEXTAFTER(Table3[[#This Row],[category]],"|",-1)</f>
        <v>USBCables</v>
      </c>
      <c r="D1080" s="21">
        <v>299</v>
      </c>
      <c r="E1080" s="21">
        <v>799</v>
      </c>
      <c r="F1080" s="21">
        <f>Table3[[#This Row],[actual_price]]-Table3[[#This Row],[discounted_price]]</f>
        <v>500</v>
      </c>
      <c r="G1080" s="23">
        <v>0.63</v>
      </c>
      <c r="H1080" s="7">
        <v>4.3</v>
      </c>
      <c r="I1080" s="8">
        <v>1902</v>
      </c>
      <c r="J1080" s="21">
        <f>Table3[[#This Row],[actual_price]]*Table3[[#This Row],[rating_count]]</f>
        <v>1519698</v>
      </c>
    </row>
    <row r="1081" spans="1:10" x14ac:dyDescent="0.3">
      <c r="A1081" s="7" t="s">
        <v>2153</v>
      </c>
      <c r="B1081" s="7" t="s">
        <v>2099</v>
      </c>
      <c r="C1081" s="7" t="str">
        <f>_xlfn.TEXTAFTER(Table3[[#This Row],[category]],"|",-1)</f>
        <v>Mice</v>
      </c>
      <c r="D1081" s="21">
        <v>299</v>
      </c>
      <c r="E1081" s="21">
        <v>599</v>
      </c>
      <c r="F1081" s="21">
        <f>Table3[[#This Row],[actual_price]]-Table3[[#This Row],[discounted_price]]</f>
        <v>300</v>
      </c>
      <c r="G1081" s="23">
        <v>0.5</v>
      </c>
      <c r="H1081" s="7">
        <v>4.0999999999999996</v>
      </c>
      <c r="I1081" s="8">
        <v>1597</v>
      </c>
      <c r="J1081" s="21">
        <f>Table3[[#This Row],[actual_price]]*Table3[[#This Row],[rating_count]]</f>
        <v>956603</v>
      </c>
    </row>
    <row r="1082" spans="1:10" x14ac:dyDescent="0.3">
      <c r="A1082" s="7" t="s">
        <v>451</v>
      </c>
      <c r="B1082" s="7" t="s">
        <v>230</v>
      </c>
      <c r="C1082" s="7" t="str">
        <f>_xlfn.TEXTAFTER(Table3[[#This Row],[category]],"|",-1)</f>
        <v>RemoteControls</v>
      </c>
      <c r="D1082" s="21">
        <v>299</v>
      </c>
      <c r="E1082" s="21">
        <v>899</v>
      </c>
      <c r="F1082" s="21">
        <f>Table3[[#This Row],[actual_price]]-Table3[[#This Row],[discounted_price]]</f>
        <v>600</v>
      </c>
      <c r="G1082" s="23">
        <v>0.67</v>
      </c>
      <c r="H1082" s="7">
        <v>4</v>
      </c>
      <c r="I1082" s="8">
        <v>1588</v>
      </c>
      <c r="J1082" s="21">
        <f>Table3[[#This Row],[actual_price]]*Table3[[#This Row],[rating_count]]</f>
        <v>1427612</v>
      </c>
    </row>
    <row r="1083" spans="1:10" x14ac:dyDescent="0.3">
      <c r="A1083" s="7" t="s">
        <v>2672</v>
      </c>
      <c r="B1083" s="7" t="s">
        <v>2123</v>
      </c>
      <c r="C1083" s="7" t="str">
        <f>_xlfn.TEXTAFTER(Table3[[#This Row],[category]],"|",-1)</f>
        <v>NotebookComputerStands</v>
      </c>
      <c r="D1083" s="21">
        <v>299</v>
      </c>
      <c r="E1083" s="21">
        <v>1499</v>
      </c>
      <c r="F1083" s="21">
        <f>Table3[[#This Row],[actual_price]]-Table3[[#This Row],[discounted_price]]</f>
        <v>1200</v>
      </c>
      <c r="G1083" s="23">
        <v>0.8</v>
      </c>
      <c r="H1083" s="7">
        <v>4.2</v>
      </c>
      <c r="I1083" s="7">
        <v>903</v>
      </c>
      <c r="J1083" s="21">
        <f>Table3[[#This Row],[actual_price]]*Table3[[#This Row],[rating_count]]</f>
        <v>1353597</v>
      </c>
    </row>
    <row r="1084" spans="1:10" hidden="1" x14ac:dyDescent="0.3">
      <c r="A1084" s="7" t="s">
        <v>5095</v>
      </c>
      <c r="B1084" s="7" t="s">
        <v>4087</v>
      </c>
      <c r="C1084" s="7" t="str">
        <f>_xlfn.TEXTAFTER(Table3[[#This Row],[category]],"|",-1)</f>
        <v>WaterPurifierAccessories</v>
      </c>
      <c r="D1084" s="7">
        <v>185</v>
      </c>
      <c r="E1084" s="7">
        <v>599</v>
      </c>
      <c r="F1084" s="21">
        <f>Table3[[#This Row],[actual_price]]-Table3[[#This Row],[discounted_price]]</f>
        <v>414</v>
      </c>
      <c r="G1084" s="18">
        <v>0.69</v>
      </c>
      <c r="H1084" s="7">
        <v>3.9</v>
      </c>
      <c r="I1084" s="8">
        <v>1306</v>
      </c>
      <c r="J1084" s="8">
        <f>Table3[[#This Row],[actual_price]]*Table3[[#This Row],[rating_count]]</f>
        <v>782294</v>
      </c>
    </row>
    <row r="1085" spans="1:10" x14ac:dyDescent="0.3">
      <c r="A1085" s="7" t="s">
        <v>471</v>
      </c>
      <c r="B1085" s="7" t="s">
        <v>14</v>
      </c>
      <c r="C1085" s="7" t="str">
        <f>_xlfn.TEXTAFTER(Table3[[#This Row],[category]],"|",-1)</f>
        <v>USBCables</v>
      </c>
      <c r="D1085" s="21">
        <v>299</v>
      </c>
      <c r="E1085" s="21">
        <v>999</v>
      </c>
      <c r="F1085" s="21">
        <f>Table3[[#This Row],[actual_price]]-Table3[[#This Row],[discounted_price]]</f>
        <v>700</v>
      </c>
      <c r="G1085" s="23">
        <v>0.7</v>
      </c>
      <c r="H1085" s="7">
        <v>4.3</v>
      </c>
      <c r="I1085" s="7">
        <v>766</v>
      </c>
      <c r="J1085" s="21">
        <f>Table3[[#This Row],[actual_price]]*Table3[[#This Row],[rating_count]]</f>
        <v>765234</v>
      </c>
    </row>
    <row r="1086" spans="1:10" x14ac:dyDescent="0.3">
      <c r="A1086" s="7" t="s">
        <v>1872</v>
      </c>
      <c r="B1086" s="7" t="s">
        <v>1670</v>
      </c>
      <c r="C1086" s="7" t="str">
        <f>_xlfn.TEXTAFTER(Table3[[#This Row],[category]],"|",-1)</f>
        <v>ScreenProtectors</v>
      </c>
      <c r="D1086" s="21">
        <v>299</v>
      </c>
      <c r="E1086" s="21">
        <v>1199</v>
      </c>
      <c r="F1086" s="21">
        <f>Table3[[#This Row],[actual_price]]-Table3[[#This Row],[discounted_price]]</f>
        <v>900</v>
      </c>
      <c r="G1086" s="23">
        <v>0.75</v>
      </c>
      <c r="H1086" s="7">
        <v>4.5</v>
      </c>
      <c r="I1086" s="7">
        <v>596</v>
      </c>
      <c r="J1086" s="21">
        <f>Table3[[#This Row],[actual_price]]*Table3[[#This Row],[rating_count]]</f>
        <v>714604</v>
      </c>
    </row>
    <row r="1087" spans="1:10" x14ac:dyDescent="0.3">
      <c r="A1087" s="7" t="s">
        <v>4861</v>
      </c>
      <c r="B1087" s="7" t="s">
        <v>3850</v>
      </c>
      <c r="C1087" s="7" t="str">
        <f>_xlfn.TEXTAFTER(Table3[[#This Row],[category]],"|",-1)</f>
        <v>SandwichMakers</v>
      </c>
      <c r="D1087" s="21">
        <v>299</v>
      </c>
      <c r="E1087" s="21">
        <v>595</v>
      </c>
      <c r="F1087" s="21">
        <f>Table3[[#This Row],[actual_price]]-Table3[[#This Row],[discounted_price]]</f>
        <v>296</v>
      </c>
      <c r="G1087" s="23">
        <v>0.5</v>
      </c>
      <c r="H1087" s="7">
        <v>4</v>
      </c>
      <c r="I1087" s="7">
        <v>314</v>
      </c>
      <c r="J1087" s="21">
        <f>Table3[[#This Row],[actual_price]]*Table3[[#This Row],[rating_count]]</f>
        <v>186830</v>
      </c>
    </row>
    <row r="1088" spans="1:10" x14ac:dyDescent="0.3">
      <c r="A1088" s="7" t="s">
        <v>1277</v>
      </c>
      <c r="B1088" s="7" t="s">
        <v>70</v>
      </c>
      <c r="C1088" s="7" t="str">
        <f>_xlfn.TEXTAFTER(Table3[[#This Row],[category]],"|",-1)</f>
        <v>HDMICables</v>
      </c>
      <c r="D1088" s="21">
        <v>299</v>
      </c>
      <c r="E1088" s="21">
        <v>599</v>
      </c>
      <c r="F1088" s="21">
        <f>Table3[[#This Row],[actual_price]]-Table3[[#This Row],[discounted_price]]</f>
        <v>300</v>
      </c>
      <c r="G1088" s="23">
        <v>0.5</v>
      </c>
      <c r="H1088" s="7">
        <v>4</v>
      </c>
      <c r="I1088" s="7">
        <v>171</v>
      </c>
      <c r="J1088" s="21">
        <f>Table3[[#This Row],[actual_price]]*Table3[[#This Row],[rating_count]]</f>
        <v>102429</v>
      </c>
    </row>
    <row r="1089" spans="1:10" x14ac:dyDescent="0.3">
      <c r="A1089" s="7" t="s">
        <v>1261</v>
      </c>
      <c r="B1089" s="7" t="s">
        <v>14</v>
      </c>
      <c r="C1089" s="7" t="str">
        <f>_xlfn.TEXTAFTER(Table3[[#This Row],[category]],"|",-1)</f>
        <v>USBCables</v>
      </c>
      <c r="D1089" s="21">
        <v>299</v>
      </c>
      <c r="E1089" s="21">
        <v>799</v>
      </c>
      <c r="F1089" s="21">
        <f>Table3[[#This Row],[actual_price]]-Table3[[#This Row],[discounted_price]]</f>
        <v>500</v>
      </c>
      <c r="G1089" s="23">
        <v>0.63</v>
      </c>
      <c r="H1089" s="7">
        <v>4</v>
      </c>
      <c r="I1089" s="7">
        <v>151</v>
      </c>
      <c r="J1089" s="21">
        <f>Table3[[#This Row],[actual_price]]*Table3[[#This Row],[rating_count]]</f>
        <v>120649</v>
      </c>
    </row>
    <row r="1090" spans="1:10" x14ac:dyDescent="0.3">
      <c r="A1090" s="7" t="s">
        <v>3619</v>
      </c>
      <c r="B1090" s="7" t="s">
        <v>2502</v>
      </c>
      <c r="C1090" s="7" t="str">
        <f>_xlfn.TEXTAFTER(Table3[[#This Row],[category]],"|",-1)</f>
        <v>Lamps</v>
      </c>
      <c r="D1090" s="21">
        <v>298</v>
      </c>
      <c r="E1090" s="21">
        <v>999</v>
      </c>
      <c r="F1090" s="21">
        <f>Table3[[#This Row],[actual_price]]-Table3[[#This Row],[discounted_price]]</f>
        <v>701</v>
      </c>
      <c r="G1090" s="23">
        <v>0.7</v>
      </c>
      <c r="H1090" s="7">
        <v>4.3</v>
      </c>
      <c r="I1090" s="8">
        <v>1552</v>
      </c>
      <c r="J1090" s="21">
        <f>Table3[[#This Row],[actual_price]]*Table3[[#This Row],[rating_count]]</f>
        <v>1550448</v>
      </c>
    </row>
    <row r="1091" spans="1:10" x14ac:dyDescent="0.3">
      <c r="A1091" s="7" t="s">
        <v>4290</v>
      </c>
      <c r="B1091" s="7" t="s">
        <v>3644</v>
      </c>
      <c r="C1091" s="7" t="str">
        <f>_xlfn.TEXTAFTER(Table3[[#This Row],[category]],"|",-1)</f>
        <v>LintShavers</v>
      </c>
      <c r="D1091" s="21">
        <v>298</v>
      </c>
      <c r="E1091" s="21">
        <v>499</v>
      </c>
      <c r="F1091" s="21">
        <f>Table3[[#This Row],[actual_price]]-Table3[[#This Row],[discounted_price]]</f>
        <v>201</v>
      </c>
      <c r="G1091" s="23">
        <v>0.4</v>
      </c>
      <c r="H1091" s="7">
        <v>4.4000000000000004</v>
      </c>
      <c r="I1091" s="7">
        <v>290</v>
      </c>
      <c r="J1091" s="21">
        <f>Table3[[#This Row],[actual_price]]*Table3[[#This Row],[rating_count]]</f>
        <v>144710</v>
      </c>
    </row>
    <row r="1092" spans="1:10" x14ac:dyDescent="0.3">
      <c r="A1092" s="7" t="s">
        <v>5058</v>
      </c>
      <c r="B1092" s="7" t="s">
        <v>3649</v>
      </c>
      <c r="C1092" s="7" t="str">
        <f>_xlfn.TEXTAFTER(Table3[[#This Row],[category]],"|",-1)</f>
        <v>DigitalKitchenScales</v>
      </c>
      <c r="D1092" s="21">
        <v>295</v>
      </c>
      <c r="E1092" s="21">
        <v>599</v>
      </c>
      <c r="F1092" s="21">
        <f>Table3[[#This Row],[actual_price]]-Table3[[#This Row],[discounted_price]]</f>
        <v>304</v>
      </c>
      <c r="G1092" s="23">
        <v>0.51</v>
      </c>
      <c r="H1092" s="7">
        <v>4</v>
      </c>
      <c r="I1092" s="8">
        <v>1644</v>
      </c>
      <c r="J1092" s="21">
        <f>Table3[[#This Row],[actual_price]]*Table3[[#This Row],[rating_count]]</f>
        <v>984756</v>
      </c>
    </row>
    <row r="1093" spans="1:10" x14ac:dyDescent="0.3">
      <c r="A1093" s="7" t="s">
        <v>2446</v>
      </c>
      <c r="B1093" s="7" t="s">
        <v>2449</v>
      </c>
      <c r="C1093" s="7" t="str">
        <f>_xlfn.TEXTAFTER(Table3[[#This Row],[category]],"|",-1)</f>
        <v>USBtoUSBAdapters</v>
      </c>
      <c r="D1093" s="21">
        <v>294</v>
      </c>
      <c r="E1093" s="21">
        <v>4999</v>
      </c>
      <c r="F1093" s="21">
        <f>Table3[[#This Row],[actual_price]]-Table3[[#This Row],[discounted_price]]</f>
        <v>4705</v>
      </c>
      <c r="G1093" s="23">
        <v>0.94</v>
      </c>
      <c r="H1093" s="7">
        <v>4.3</v>
      </c>
      <c r="I1093" s="8">
        <v>4426</v>
      </c>
      <c r="J1093" s="21">
        <f>Table3[[#This Row],[actual_price]]*Table3[[#This Row],[rating_count]]</f>
        <v>22125574</v>
      </c>
    </row>
    <row r="1094" spans="1:10" x14ac:dyDescent="0.3">
      <c r="A1094" s="7" t="s">
        <v>5074</v>
      </c>
      <c r="B1094" s="7" t="s">
        <v>4078</v>
      </c>
      <c r="C1094" s="7" t="str">
        <f>_xlfn.TEXTAFTER(Table3[[#This Row],[category]],"|",-1)</f>
        <v>DripCoffeeMachines</v>
      </c>
      <c r="D1094" s="21">
        <v>293</v>
      </c>
      <c r="E1094" s="21">
        <v>499</v>
      </c>
      <c r="F1094" s="21">
        <f>Table3[[#This Row],[actual_price]]-Table3[[#This Row],[discounted_price]]</f>
        <v>206</v>
      </c>
      <c r="G1094" s="23">
        <v>0.41</v>
      </c>
      <c r="H1094" s="7">
        <v>4.0999999999999996</v>
      </c>
      <c r="I1094" s="8">
        <v>1456</v>
      </c>
      <c r="J1094" s="21">
        <f>Table3[[#This Row],[actual_price]]*Table3[[#This Row],[rating_count]]</f>
        <v>726544</v>
      </c>
    </row>
    <row r="1095" spans="1:10" hidden="1" x14ac:dyDescent="0.3">
      <c r="A1095" s="7" t="s">
        <v>5344</v>
      </c>
      <c r="B1095" s="7" t="s">
        <v>5051</v>
      </c>
      <c r="C1095" s="7" t="str">
        <f>_xlfn.TEXTAFTER(Table3[[#This Row],[category]],"|",-1)</f>
        <v>WaffleMakers&amp;Irons</v>
      </c>
      <c r="D1095" s="8">
        <v>1199</v>
      </c>
      <c r="E1095" s="8">
        <v>2400</v>
      </c>
      <c r="F1095" s="8">
        <f>Table3[[#This Row],[actual_price]]-Table3[[#This Row],[discounted_price]]</f>
        <v>1201</v>
      </c>
      <c r="G1095" s="18">
        <v>0.5</v>
      </c>
      <c r="H1095" s="7">
        <v>3.9</v>
      </c>
      <c r="I1095" s="8">
        <v>1202</v>
      </c>
      <c r="J1095" s="8">
        <f>Table3[[#This Row],[actual_price]]*Table3[[#This Row],[rating_count]]</f>
        <v>2884800</v>
      </c>
    </row>
    <row r="1096" spans="1:10" hidden="1" x14ac:dyDescent="0.3">
      <c r="A1096" s="7" t="s">
        <v>697</v>
      </c>
      <c r="B1096" s="7" t="s">
        <v>230</v>
      </c>
      <c r="C1096" s="7" t="str">
        <f>_xlfn.TEXTAFTER(Table3[[#This Row],[category]],"|",-1)</f>
        <v>RemoteControls</v>
      </c>
      <c r="D1096" s="7">
        <v>299</v>
      </c>
      <c r="E1096" s="8">
        <v>1199</v>
      </c>
      <c r="F1096" s="8">
        <f>Table3[[#This Row],[actual_price]]-Table3[[#This Row],[discounted_price]]</f>
        <v>900</v>
      </c>
      <c r="G1096" s="18">
        <v>0.75</v>
      </c>
      <c r="H1096" s="7">
        <v>3.9</v>
      </c>
      <c r="I1096" s="8">
        <v>1193</v>
      </c>
      <c r="J1096" s="8">
        <f>Table3[[#This Row],[actual_price]]*Table3[[#This Row],[rating_count]]</f>
        <v>1430407</v>
      </c>
    </row>
    <row r="1097" spans="1:10" x14ac:dyDescent="0.3">
      <c r="A1097" s="7" t="s">
        <v>4076</v>
      </c>
      <c r="B1097" s="7" t="s">
        <v>4078</v>
      </c>
      <c r="C1097" s="7" t="str">
        <f>_xlfn.TEXTAFTER(Table3[[#This Row],[category]],"|",-1)</f>
        <v>DripCoffeeMachines</v>
      </c>
      <c r="D1097" s="21">
        <v>292</v>
      </c>
      <c r="E1097" s="21">
        <v>499</v>
      </c>
      <c r="F1097" s="21">
        <f>Table3[[#This Row],[actual_price]]-Table3[[#This Row],[discounted_price]]</f>
        <v>207</v>
      </c>
      <c r="G1097" s="23">
        <v>0.41</v>
      </c>
      <c r="H1097" s="7">
        <v>4.0999999999999996</v>
      </c>
      <c r="I1097" s="8">
        <v>4238</v>
      </c>
      <c r="J1097" s="21">
        <f>Table3[[#This Row],[actual_price]]*Table3[[#This Row],[rating_count]]</f>
        <v>2114762</v>
      </c>
    </row>
    <row r="1098" spans="1:10" x14ac:dyDescent="0.3">
      <c r="A1098" s="7" t="s">
        <v>2092</v>
      </c>
      <c r="B1098" s="7" t="s">
        <v>2094</v>
      </c>
      <c r="C1098" s="7" t="str">
        <f>_xlfn.TEXTAFTER(Table3[[#This Row],[category]],"|",-1)</f>
        <v>PenDrives</v>
      </c>
      <c r="D1098" s="21">
        <v>289</v>
      </c>
      <c r="E1098" s="21">
        <v>650</v>
      </c>
      <c r="F1098" s="21">
        <f>Table3[[#This Row],[actual_price]]-Table3[[#This Row],[discounted_price]]</f>
        <v>361</v>
      </c>
      <c r="G1098" s="23">
        <v>0.56000000000000005</v>
      </c>
      <c r="H1098" s="7">
        <v>4.3</v>
      </c>
      <c r="I1098" s="8">
        <v>253105</v>
      </c>
      <c r="J1098" s="21">
        <f>Table3[[#This Row],[actual_price]]*Table3[[#This Row],[rating_count]]</f>
        <v>164518250</v>
      </c>
    </row>
    <row r="1099" spans="1:10" hidden="1" x14ac:dyDescent="0.3">
      <c r="A1099" s="7" t="s">
        <v>5120</v>
      </c>
      <c r="B1099" s="7" t="s">
        <v>3707</v>
      </c>
      <c r="C1099" s="7" t="str">
        <f>_xlfn.TEXTAFTER(Table3[[#This Row],[category]],"|",-1)</f>
        <v>InstantWaterHeaters</v>
      </c>
      <c r="D1099" s="8">
        <v>1190</v>
      </c>
      <c r="E1099" s="8">
        <v>2550</v>
      </c>
      <c r="F1099" s="8">
        <f>Table3[[#This Row],[actual_price]]-Table3[[#This Row],[discounted_price]]</f>
        <v>1360</v>
      </c>
      <c r="G1099" s="18">
        <v>0.53</v>
      </c>
      <c r="H1099" s="7">
        <v>3.8</v>
      </c>
      <c r="I1099" s="8">
        <v>1181</v>
      </c>
      <c r="J1099" s="8">
        <f>Table3[[#This Row],[actual_price]]*Table3[[#This Row],[rating_count]]</f>
        <v>3011550</v>
      </c>
    </row>
    <row r="1100" spans="1:10" hidden="1" x14ac:dyDescent="0.3">
      <c r="A1100" s="7" t="s">
        <v>2760</v>
      </c>
      <c r="B1100" s="7" t="s">
        <v>2105</v>
      </c>
      <c r="C1100" s="7" t="str">
        <f>_xlfn.TEXTAFTER(Table3[[#This Row],[category]],"|",-1)</f>
        <v>GraphicTablets</v>
      </c>
      <c r="D1100" s="7">
        <v>235</v>
      </c>
      <c r="E1100" s="8">
        <v>1599</v>
      </c>
      <c r="F1100" s="8">
        <f>Table3[[#This Row],[actual_price]]-Table3[[#This Row],[discounted_price]]</f>
        <v>1364</v>
      </c>
      <c r="G1100" s="18">
        <v>0.85</v>
      </c>
      <c r="H1100" s="7">
        <v>3.8</v>
      </c>
      <c r="I1100" s="8">
        <v>1173</v>
      </c>
      <c r="J1100" s="8">
        <f>Table3[[#This Row],[actual_price]]*Table3[[#This Row],[rating_count]]</f>
        <v>1875627</v>
      </c>
    </row>
    <row r="1101" spans="1:10" hidden="1" x14ac:dyDescent="0.3">
      <c r="A1101" s="7" t="s">
        <v>3060</v>
      </c>
      <c r="B1101" s="7" t="s">
        <v>1380</v>
      </c>
      <c r="C1101" s="7" t="str">
        <f>_xlfn.TEXTAFTER(Table3[[#This Row],[category]],"|",-1)</f>
        <v>In-Ear</v>
      </c>
      <c r="D1101" s="7">
        <v>499</v>
      </c>
      <c r="E1101" s="8">
        <v>1299</v>
      </c>
      <c r="F1101" s="8">
        <f>Table3[[#This Row],[actual_price]]-Table3[[#This Row],[discounted_price]]</f>
        <v>800</v>
      </c>
      <c r="G1101" s="18">
        <v>0.62</v>
      </c>
      <c r="H1101" s="7">
        <v>3.9</v>
      </c>
      <c r="I1101" s="8">
        <v>1173</v>
      </c>
      <c r="J1101" s="8">
        <f>Table3[[#This Row],[actual_price]]*Table3[[#This Row],[rating_count]]</f>
        <v>1523727</v>
      </c>
    </row>
    <row r="1102" spans="1:10" hidden="1" x14ac:dyDescent="0.3">
      <c r="A1102" s="7" t="s">
        <v>3749</v>
      </c>
      <c r="B1102" s="7" t="s">
        <v>3634</v>
      </c>
      <c r="C1102" s="7" t="str">
        <f>_xlfn.TEXTAFTER(Table3[[#This Row],[category]],"|",-1)</f>
        <v>ElectricHeaters</v>
      </c>
      <c r="D1102" s="7">
        <v>999</v>
      </c>
      <c r="E1102" s="8">
        <v>2000</v>
      </c>
      <c r="F1102" s="8">
        <f>Table3[[#This Row],[actual_price]]-Table3[[#This Row],[discounted_price]]</f>
        <v>1001</v>
      </c>
      <c r="G1102" s="18">
        <v>0.5</v>
      </c>
      <c r="H1102" s="7">
        <v>3.8</v>
      </c>
      <c r="I1102" s="8">
        <v>1163</v>
      </c>
      <c r="J1102" s="8">
        <f>Table3[[#This Row],[actual_price]]*Table3[[#This Row],[rating_count]]</f>
        <v>2326000</v>
      </c>
    </row>
    <row r="1103" spans="1:10" x14ac:dyDescent="0.3">
      <c r="A1103" s="7" t="s">
        <v>2801</v>
      </c>
      <c r="B1103" s="7" t="s">
        <v>2099</v>
      </c>
      <c r="C1103" s="7" t="str">
        <f>_xlfn.TEXTAFTER(Table3[[#This Row],[category]],"|",-1)</f>
        <v>Mice</v>
      </c>
      <c r="D1103" s="21">
        <v>289</v>
      </c>
      <c r="E1103" s="21">
        <v>590</v>
      </c>
      <c r="F1103" s="21">
        <f>Table3[[#This Row],[actual_price]]-Table3[[#This Row],[discounted_price]]</f>
        <v>301</v>
      </c>
      <c r="G1103" s="23">
        <v>0.51</v>
      </c>
      <c r="H1103" s="7">
        <v>4.4000000000000004</v>
      </c>
      <c r="I1103" s="8">
        <v>25886</v>
      </c>
      <c r="J1103" s="21">
        <f>Table3[[#This Row],[actual_price]]*Table3[[#This Row],[rating_count]]</f>
        <v>15272740</v>
      </c>
    </row>
    <row r="1104" spans="1:10" x14ac:dyDescent="0.3">
      <c r="A1104" s="7" t="s">
        <v>2606</v>
      </c>
      <c r="B1104" s="7" t="s">
        <v>2105</v>
      </c>
      <c r="C1104" s="7" t="str">
        <f>_xlfn.TEXTAFTER(Table3[[#This Row],[category]],"|",-1)</f>
        <v>GraphicTablets</v>
      </c>
      <c r="D1104" s="21">
        <v>289</v>
      </c>
      <c r="E1104" s="21">
        <v>999</v>
      </c>
      <c r="F1104" s="21">
        <f>Table3[[#This Row],[actual_price]]-Table3[[#This Row],[discounted_price]]</f>
        <v>710</v>
      </c>
      <c r="G1104" s="23">
        <v>0.71</v>
      </c>
      <c r="H1104" s="7">
        <v>4.0999999999999996</v>
      </c>
      <c r="I1104" s="7">
        <v>401</v>
      </c>
      <c r="J1104" s="21">
        <f>Table3[[#This Row],[actual_price]]*Table3[[#This Row],[rating_count]]</f>
        <v>400599</v>
      </c>
    </row>
    <row r="1105" spans="1:10" hidden="1" x14ac:dyDescent="0.3">
      <c r="A1105" s="7" t="s">
        <v>510</v>
      </c>
      <c r="B1105" s="7" t="s">
        <v>14</v>
      </c>
      <c r="C1105" s="7" t="str">
        <f>_xlfn.TEXTAFTER(Table3[[#This Row],[category]],"|",-1)</f>
        <v>USBCables</v>
      </c>
      <c r="D1105" s="7">
        <v>347</v>
      </c>
      <c r="E1105" s="7">
        <v>999</v>
      </c>
      <c r="F1105" s="21">
        <f>Table3[[#This Row],[actual_price]]-Table3[[#This Row],[discounted_price]]</f>
        <v>652</v>
      </c>
      <c r="G1105" s="18">
        <v>0.65</v>
      </c>
      <c r="H1105" s="7">
        <v>3.5</v>
      </c>
      <c r="I1105" s="8">
        <v>1121</v>
      </c>
      <c r="J1105" s="8">
        <f>Table3[[#This Row],[actual_price]]*Table3[[#This Row],[rating_count]]</f>
        <v>1119879</v>
      </c>
    </row>
    <row r="1106" spans="1:10" hidden="1" x14ac:dyDescent="0.3">
      <c r="A1106" s="7" t="s">
        <v>4204</v>
      </c>
      <c r="B1106" s="7" t="s">
        <v>4207</v>
      </c>
      <c r="C1106" s="7" t="str">
        <f>_xlfn.TEXTAFTER(Table3[[#This Row],[category]],"|",-1)</f>
        <v>AirPurifiers&amp;Ionizers</v>
      </c>
      <c r="D1106" s="8">
        <v>2339</v>
      </c>
      <c r="E1106" s="8">
        <v>4000</v>
      </c>
      <c r="F1106" s="8">
        <f>Table3[[#This Row],[actual_price]]-Table3[[#This Row],[discounted_price]]</f>
        <v>1661</v>
      </c>
      <c r="G1106" s="18">
        <v>0.42</v>
      </c>
      <c r="H1106" s="7">
        <v>3.8</v>
      </c>
      <c r="I1106" s="8">
        <v>1118</v>
      </c>
      <c r="J1106" s="8">
        <f>Table3[[#This Row],[actual_price]]*Table3[[#This Row],[rating_count]]</f>
        <v>4472000</v>
      </c>
    </row>
    <row r="1107" spans="1:10" x14ac:dyDescent="0.3">
      <c r="A1107" s="7" t="s">
        <v>2967</v>
      </c>
      <c r="B1107" s="7" t="s">
        <v>2714</v>
      </c>
      <c r="C1107" s="7" t="str">
        <f>_xlfn.TEXTAFTER(Table3[[#This Row],[category]],"|",-1)</f>
        <v>EthernetCables</v>
      </c>
      <c r="D1107" s="21">
        <v>287</v>
      </c>
      <c r="E1107" s="21">
        <v>499</v>
      </c>
      <c r="F1107" s="21">
        <f>Table3[[#This Row],[actual_price]]-Table3[[#This Row],[discounted_price]]</f>
        <v>212</v>
      </c>
      <c r="G1107" s="23">
        <v>0.42</v>
      </c>
      <c r="H1107" s="7">
        <v>4.4000000000000004</v>
      </c>
      <c r="I1107" s="8">
        <v>8076</v>
      </c>
      <c r="J1107" s="21">
        <f>Table3[[#This Row],[actual_price]]*Table3[[#This Row],[rating_count]]</f>
        <v>4029924</v>
      </c>
    </row>
    <row r="1108" spans="1:10" x14ac:dyDescent="0.3">
      <c r="A1108" s="7" t="s">
        <v>2543</v>
      </c>
      <c r="B1108" s="7" t="s">
        <v>2099</v>
      </c>
      <c r="C1108" s="7" t="str">
        <f>_xlfn.TEXTAFTER(Table3[[#This Row],[category]],"|",-1)</f>
        <v>Mice</v>
      </c>
      <c r="D1108" s="21">
        <v>279</v>
      </c>
      <c r="E1108" s="21">
        <v>375</v>
      </c>
      <c r="F1108" s="21">
        <f>Table3[[#This Row],[actual_price]]-Table3[[#This Row],[discounted_price]]</f>
        <v>96</v>
      </c>
      <c r="G1108" s="23">
        <v>0.26</v>
      </c>
      <c r="H1108" s="7">
        <v>4.3</v>
      </c>
      <c r="I1108" s="8">
        <v>31534</v>
      </c>
      <c r="J1108" s="21">
        <f>Table3[[#This Row],[actual_price]]*Table3[[#This Row],[rating_count]]</f>
        <v>11825250</v>
      </c>
    </row>
    <row r="1109" spans="1:10" hidden="1" x14ac:dyDescent="0.3">
      <c r="A1109" s="7" t="s">
        <v>428</v>
      </c>
      <c r="B1109" s="7" t="s">
        <v>14</v>
      </c>
      <c r="C1109" s="7" t="str">
        <f>_xlfn.TEXTAFTER(Table3[[#This Row],[category]],"|",-1)</f>
        <v>USBCables</v>
      </c>
      <c r="D1109" s="7">
        <v>345</v>
      </c>
      <c r="E1109" s="7">
        <v>999</v>
      </c>
      <c r="F1109" s="21">
        <f>Table3[[#This Row],[actual_price]]-Table3[[#This Row],[discounted_price]]</f>
        <v>654</v>
      </c>
      <c r="G1109" s="18">
        <v>0.65</v>
      </c>
      <c r="H1109" s="7">
        <v>3.7</v>
      </c>
      <c r="I1109" s="8">
        <v>1097</v>
      </c>
      <c r="J1109" s="8">
        <f>Table3[[#This Row],[actual_price]]*Table3[[#This Row],[rating_count]]</f>
        <v>1095903</v>
      </c>
    </row>
    <row r="1110" spans="1:10" x14ac:dyDescent="0.3">
      <c r="A1110" s="7" t="s">
        <v>3494</v>
      </c>
      <c r="B1110" s="7" t="s">
        <v>1552</v>
      </c>
      <c r="C1110" s="7" t="str">
        <f>_xlfn.TEXTAFTER(Table3[[#This Row],[category]],"|",-1)</f>
        <v>Stands</v>
      </c>
      <c r="D1110" s="21">
        <v>279</v>
      </c>
      <c r="E1110" s="21">
        <v>1299</v>
      </c>
      <c r="F1110" s="21">
        <f>Table3[[#This Row],[actual_price]]-Table3[[#This Row],[discounted_price]]</f>
        <v>1020</v>
      </c>
      <c r="G1110" s="23">
        <v>0.79</v>
      </c>
      <c r="H1110" s="7">
        <v>4</v>
      </c>
      <c r="I1110" s="8">
        <v>5072</v>
      </c>
      <c r="J1110" s="21">
        <f>Table3[[#This Row],[actual_price]]*Table3[[#This Row],[rating_count]]</f>
        <v>6588528</v>
      </c>
    </row>
    <row r="1111" spans="1:10" x14ac:dyDescent="0.3">
      <c r="A1111" s="7" t="s">
        <v>1748</v>
      </c>
      <c r="B1111" s="7" t="s">
        <v>1750</v>
      </c>
      <c r="C1111" s="7" t="str">
        <f>_xlfn.TEXTAFTER(Table3[[#This Row],[category]],"|",-1)</f>
        <v>BasicCases</v>
      </c>
      <c r="D1111" s="21">
        <v>279</v>
      </c>
      <c r="E1111" s="21">
        <v>1499</v>
      </c>
      <c r="F1111" s="21">
        <f>Table3[[#This Row],[actual_price]]-Table3[[#This Row],[discounted_price]]</f>
        <v>1220</v>
      </c>
      <c r="G1111" s="23">
        <v>0.81</v>
      </c>
      <c r="H1111" s="7">
        <v>4.2</v>
      </c>
      <c r="I1111" s="8">
        <v>2646</v>
      </c>
      <c r="J1111" s="21">
        <f>Table3[[#This Row],[actual_price]]*Table3[[#This Row],[rating_count]]</f>
        <v>3966354</v>
      </c>
    </row>
    <row r="1112" spans="1:10" hidden="1" x14ac:dyDescent="0.3">
      <c r="A1112" s="7" t="s">
        <v>2597</v>
      </c>
      <c r="B1112" s="7" t="s">
        <v>2114</v>
      </c>
      <c r="C1112" s="7" t="str">
        <f>_xlfn.TEXTAFTER(Table3[[#This Row],[category]],"|",-1)</f>
        <v>Lapdesks</v>
      </c>
      <c r="D1112" s="7">
        <v>599</v>
      </c>
      <c r="E1112" s="8">
        <v>3999</v>
      </c>
      <c r="F1112" s="8">
        <f>Table3[[#This Row],[actual_price]]-Table3[[#This Row],[discounted_price]]</f>
        <v>3400</v>
      </c>
      <c r="G1112" s="18">
        <v>0.85</v>
      </c>
      <c r="H1112" s="7">
        <v>3.9</v>
      </c>
      <c r="I1112" s="8">
        <v>1087</v>
      </c>
      <c r="J1112" s="8">
        <f>Table3[[#This Row],[actual_price]]*Table3[[#This Row],[rating_count]]</f>
        <v>4346913</v>
      </c>
    </row>
    <row r="1113" spans="1:10" hidden="1" x14ac:dyDescent="0.3">
      <c r="A1113" s="7" t="s">
        <v>5136</v>
      </c>
      <c r="B1113" s="7" t="s">
        <v>3702</v>
      </c>
      <c r="C1113" s="7" t="str">
        <f>_xlfn.TEXTAFTER(Table3[[#This Row],[category]],"|",-1)</f>
        <v>MixerGrinders</v>
      </c>
      <c r="D1113" s="8">
        <v>2199</v>
      </c>
      <c r="E1113" s="8">
        <v>3895</v>
      </c>
      <c r="F1113" s="8">
        <f>Table3[[#This Row],[actual_price]]-Table3[[#This Row],[discounted_price]]</f>
        <v>1696</v>
      </c>
      <c r="G1113" s="18">
        <v>0.44</v>
      </c>
      <c r="H1113" s="7">
        <v>3.9</v>
      </c>
      <c r="I1113" s="8">
        <v>1085</v>
      </c>
      <c r="J1113" s="8">
        <f>Table3[[#This Row],[actual_price]]*Table3[[#This Row],[rating_count]]</f>
        <v>4226075</v>
      </c>
    </row>
    <row r="1114" spans="1:10" hidden="1" x14ac:dyDescent="0.3">
      <c r="A1114" s="7" t="s">
        <v>424</v>
      </c>
      <c r="B1114" s="7" t="s">
        <v>230</v>
      </c>
      <c r="C1114" s="7" t="str">
        <f>_xlfn.TEXTAFTER(Table3[[#This Row],[category]],"|",-1)</f>
        <v>RemoteControls</v>
      </c>
      <c r="D1114" s="7">
        <v>249</v>
      </c>
      <c r="E1114" s="7">
        <v>799</v>
      </c>
      <c r="F1114" s="21">
        <f>Table3[[#This Row],[actual_price]]-Table3[[#This Row],[discounted_price]]</f>
        <v>550</v>
      </c>
      <c r="G1114" s="18">
        <v>0.69</v>
      </c>
      <c r="H1114" s="7">
        <v>3.8</v>
      </c>
      <c r="I1114" s="8">
        <v>1079</v>
      </c>
      <c r="J1114" s="8">
        <f>Table3[[#This Row],[actual_price]]*Table3[[#This Row],[rating_count]]</f>
        <v>862121</v>
      </c>
    </row>
    <row r="1115" spans="1:10" hidden="1" x14ac:dyDescent="0.3">
      <c r="A1115" s="7" t="s">
        <v>170</v>
      </c>
      <c r="B1115" s="7" t="s">
        <v>14</v>
      </c>
      <c r="C1115" s="7" t="str">
        <f>_xlfn.TEXTAFTER(Table3[[#This Row],[category]],"|",-1)</f>
        <v>USBCables</v>
      </c>
      <c r="D1115" s="7">
        <v>199</v>
      </c>
      <c r="E1115" s="7">
        <v>999</v>
      </c>
      <c r="F1115" s="21">
        <f>Table3[[#This Row],[actual_price]]-Table3[[#This Row],[discounted_price]]</f>
        <v>800</v>
      </c>
      <c r="G1115" s="18">
        <v>0.8</v>
      </c>
      <c r="H1115" s="7">
        <v>3.9</v>
      </c>
      <c r="I1115" s="8">
        <v>1075</v>
      </c>
      <c r="J1115" s="8">
        <f>Table3[[#This Row],[actual_price]]*Table3[[#This Row],[rating_count]]</f>
        <v>1073925</v>
      </c>
    </row>
    <row r="1116" spans="1:10" hidden="1" x14ac:dyDescent="0.3">
      <c r="A1116" s="7" t="s">
        <v>586</v>
      </c>
      <c r="B1116" s="7" t="s">
        <v>14</v>
      </c>
      <c r="C1116" s="7" t="str">
        <f>_xlfn.TEXTAFTER(Table3[[#This Row],[category]],"|",-1)</f>
        <v>USBCables</v>
      </c>
      <c r="D1116" s="7">
        <v>249</v>
      </c>
      <c r="E1116" s="7">
        <v>931</v>
      </c>
      <c r="F1116" s="21">
        <f>Table3[[#This Row],[actual_price]]-Table3[[#This Row],[discounted_price]]</f>
        <v>682</v>
      </c>
      <c r="G1116" s="18">
        <v>0.73</v>
      </c>
      <c r="H1116" s="7">
        <v>3.9</v>
      </c>
      <c r="I1116" s="8">
        <v>1075</v>
      </c>
      <c r="J1116" s="8">
        <f>Table3[[#This Row],[actual_price]]*Table3[[#This Row],[rating_count]]</f>
        <v>1000825</v>
      </c>
    </row>
    <row r="1117" spans="1:10" hidden="1" x14ac:dyDescent="0.3">
      <c r="A1117" s="7" t="s">
        <v>1016</v>
      </c>
      <c r="B1117" s="7" t="s">
        <v>14</v>
      </c>
      <c r="C1117" s="7" t="str">
        <f>_xlfn.TEXTAFTER(Table3[[#This Row],[category]],"|",-1)</f>
        <v>USBCables</v>
      </c>
      <c r="D1117" s="7">
        <v>89</v>
      </c>
      <c r="E1117" s="7">
        <v>800</v>
      </c>
      <c r="F1117" s="21">
        <f>Table3[[#This Row],[actual_price]]-Table3[[#This Row],[discounted_price]]</f>
        <v>711</v>
      </c>
      <c r="G1117" s="18">
        <v>0.89</v>
      </c>
      <c r="H1117" s="7">
        <v>3.9</v>
      </c>
      <c r="I1117" s="8">
        <v>1075</v>
      </c>
      <c r="J1117" s="8">
        <f>Table3[[#This Row],[actual_price]]*Table3[[#This Row],[rating_count]]</f>
        <v>860000</v>
      </c>
    </row>
    <row r="1118" spans="1:10" hidden="1" x14ac:dyDescent="0.3">
      <c r="A1118" s="7" t="s">
        <v>1147</v>
      </c>
      <c r="B1118" s="7" t="s">
        <v>14</v>
      </c>
      <c r="C1118" s="7" t="str">
        <f>_xlfn.TEXTAFTER(Table3[[#This Row],[category]],"|",-1)</f>
        <v>USBCables</v>
      </c>
      <c r="D1118" s="7">
        <v>99</v>
      </c>
      <c r="E1118" s="7">
        <v>800</v>
      </c>
      <c r="F1118" s="21">
        <f>Table3[[#This Row],[actual_price]]-Table3[[#This Row],[discounted_price]]</f>
        <v>701</v>
      </c>
      <c r="G1118" s="18">
        <v>0.88</v>
      </c>
      <c r="H1118" s="7">
        <v>3.9</v>
      </c>
      <c r="I1118" s="8">
        <v>1075</v>
      </c>
      <c r="J1118" s="8">
        <f>Table3[[#This Row],[actual_price]]*Table3[[#This Row],[rating_count]]</f>
        <v>860000</v>
      </c>
    </row>
    <row r="1119" spans="1:10" hidden="1" x14ac:dyDescent="0.3">
      <c r="A1119" s="7" t="s">
        <v>170</v>
      </c>
      <c r="B1119" s="7" t="s">
        <v>14</v>
      </c>
      <c r="C1119" s="7" t="str">
        <f>_xlfn.TEXTAFTER(Table3[[#This Row],[category]],"|",-1)</f>
        <v>USBCables</v>
      </c>
      <c r="D1119" s="7">
        <v>199</v>
      </c>
      <c r="E1119" s="7">
        <v>999</v>
      </c>
      <c r="F1119" s="21">
        <f>Table3[[#This Row],[actual_price]]-Table3[[#This Row],[discounted_price]]</f>
        <v>800</v>
      </c>
      <c r="G1119" s="18">
        <v>0.8</v>
      </c>
      <c r="H1119" s="7">
        <v>3.9</v>
      </c>
      <c r="I1119" s="8">
        <v>1075</v>
      </c>
      <c r="J1119" s="8">
        <f>Table3[[#This Row],[actual_price]]*Table3[[#This Row],[rating_count]]</f>
        <v>1073925</v>
      </c>
    </row>
    <row r="1120" spans="1:10" hidden="1" x14ac:dyDescent="0.3">
      <c r="A1120" s="7" t="s">
        <v>3745</v>
      </c>
      <c r="B1120" s="7" t="s">
        <v>3725</v>
      </c>
      <c r="C1120" s="7" t="str">
        <f>_xlfn.TEXTAFTER(Table3[[#This Row],[category]],"|",-1)</f>
        <v>Kettle&amp;ToasterSets</v>
      </c>
      <c r="D1120" s="7">
        <v>549</v>
      </c>
      <c r="E1120" s="8">
        <v>1000</v>
      </c>
      <c r="F1120" s="8">
        <f>Table3[[#This Row],[actual_price]]-Table3[[#This Row],[discounted_price]]</f>
        <v>451</v>
      </c>
      <c r="G1120" s="18">
        <v>0.45</v>
      </c>
      <c r="H1120" s="7">
        <v>3.6</v>
      </c>
      <c r="I1120" s="8">
        <v>1074</v>
      </c>
      <c r="J1120" s="8">
        <f>Table3[[#This Row],[actual_price]]*Table3[[#This Row],[rating_count]]</f>
        <v>1074000</v>
      </c>
    </row>
    <row r="1121" spans="1:10" hidden="1" x14ac:dyDescent="0.3">
      <c r="A1121" s="7" t="s">
        <v>4346</v>
      </c>
      <c r="B1121" s="7" t="s">
        <v>4348</v>
      </c>
      <c r="C1121" s="7" t="str">
        <f>_xlfn.TEXTAFTER(Table3[[#This Row],[category]],"|",-1)</f>
        <v>Sewing&amp;EmbroideryMachines</v>
      </c>
      <c r="D1121" s="8">
        <v>1484</v>
      </c>
      <c r="E1121" s="8">
        <v>2499</v>
      </c>
      <c r="F1121" s="8">
        <f>Table3[[#This Row],[actual_price]]-Table3[[#This Row],[discounted_price]]</f>
        <v>1015</v>
      </c>
      <c r="G1121" s="18">
        <v>0.41</v>
      </c>
      <c r="H1121" s="7">
        <v>3.7</v>
      </c>
      <c r="I1121" s="8">
        <v>1067</v>
      </c>
      <c r="J1121" s="8">
        <f>Table3[[#This Row],[actual_price]]*Table3[[#This Row],[rating_count]]</f>
        <v>2666433</v>
      </c>
    </row>
    <row r="1122" spans="1:10" hidden="1" x14ac:dyDescent="0.3">
      <c r="A1122" s="7" t="s">
        <v>5062</v>
      </c>
      <c r="B1122" s="7" t="s">
        <v>3725</v>
      </c>
      <c r="C1122" s="7" t="str">
        <f>_xlfn.TEXTAFTER(Table3[[#This Row],[category]],"|",-1)</f>
        <v>Kettle&amp;ToasterSets</v>
      </c>
      <c r="D1122" s="7">
        <v>479</v>
      </c>
      <c r="E1122" s="8">
        <v>1999</v>
      </c>
      <c r="F1122" s="8">
        <f>Table3[[#This Row],[actual_price]]-Table3[[#This Row],[discounted_price]]</f>
        <v>1520</v>
      </c>
      <c r="G1122" s="18">
        <v>0.76</v>
      </c>
      <c r="H1122" s="7">
        <v>3.4</v>
      </c>
      <c r="I1122" s="8">
        <v>1066</v>
      </c>
      <c r="J1122" s="8">
        <f>Table3[[#This Row],[actual_price]]*Table3[[#This Row],[rating_count]]</f>
        <v>2130934</v>
      </c>
    </row>
    <row r="1123" spans="1:10" x14ac:dyDescent="0.3">
      <c r="A1123" s="7" t="s">
        <v>5103</v>
      </c>
      <c r="B1123" s="7" t="s">
        <v>5105</v>
      </c>
      <c r="C1123" s="7" t="str">
        <f>_xlfn.TEXTAFTER(Table3[[#This Row],[category]],"|",-1)</f>
        <v>MeasuringSpoons</v>
      </c>
      <c r="D1123" s="21">
        <v>279</v>
      </c>
      <c r="E1123" s="21">
        <v>699</v>
      </c>
      <c r="F1123" s="21">
        <f>Table3[[#This Row],[actual_price]]-Table3[[#This Row],[discounted_price]]</f>
        <v>420</v>
      </c>
      <c r="G1123" s="23">
        <v>0.6</v>
      </c>
      <c r="H1123" s="7">
        <v>4.3</v>
      </c>
      <c r="I1123" s="8">
        <v>2326</v>
      </c>
      <c r="J1123" s="21">
        <f>Table3[[#This Row],[actual_price]]*Table3[[#This Row],[rating_count]]</f>
        <v>1625874</v>
      </c>
    </row>
    <row r="1124" spans="1:10" x14ac:dyDescent="0.3">
      <c r="A1124" s="7" t="s">
        <v>4389</v>
      </c>
      <c r="B1124" s="7" t="s">
        <v>3692</v>
      </c>
      <c r="C1124" s="7" t="str">
        <f>_xlfn.TEXTAFTER(Table3[[#This Row],[category]],"|",-1)</f>
        <v>HandBlenders</v>
      </c>
      <c r="D1124" s="21">
        <v>279</v>
      </c>
      <c r="E1124" s="21">
        <v>499</v>
      </c>
      <c r="F1124" s="21">
        <f>Table3[[#This Row],[actual_price]]-Table3[[#This Row],[discounted_price]]</f>
        <v>220</v>
      </c>
      <c r="G1124" s="23">
        <v>0.44</v>
      </c>
      <c r="H1124" s="7">
        <v>4.8</v>
      </c>
      <c r="I1124" s="7">
        <v>28</v>
      </c>
      <c r="J1124" s="21">
        <f>Table3[[#This Row],[actual_price]]*Table3[[#This Row],[rating_count]]</f>
        <v>13972</v>
      </c>
    </row>
    <row r="1125" spans="1:10" x14ac:dyDescent="0.3">
      <c r="A1125" s="7" t="s">
        <v>488</v>
      </c>
      <c r="B1125" s="7" t="s">
        <v>14</v>
      </c>
      <c r="C1125" s="7" t="str">
        <f>_xlfn.TEXTAFTER(Table3[[#This Row],[category]],"|",-1)</f>
        <v>USBCables</v>
      </c>
      <c r="D1125" s="21">
        <v>273.10000000000002</v>
      </c>
      <c r="E1125" s="21">
        <v>999</v>
      </c>
      <c r="F1125" s="21">
        <f>Table3[[#This Row],[actual_price]]-Table3[[#This Row],[discounted_price]]</f>
        <v>725.9</v>
      </c>
      <c r="G1125" s="23">
        <v>0.73</v>
      </c>
      <c r="H1125" s="7">
        <v>4.3</v>
      </c>
      <c r="I1125" s="8">
        <v>20850</v>
      </c>
      <c r="J1125" s="21">
        <f>Table3[[#This Row],[actual_price]]*Table3[[#This Row],[rating_count]]</f>
        <v>20829150</v>
      </c>
    </row>
    <row r="1126" spans="1:10" x14ac:dyDescent="0.3">
      <c r="A1126" s="7" t="s">
        <v>3276</v>
      </c>
      <c r="B1126" s="7" t="s">
        <v>3032</v>
      </c>
      <c r="C1126" s="7" t="str">
        <f>_xlfn.TEXTAFTER(Table3[[#This Row],[category]],"|",-1)</f>
        <v>StickBallpointPens</v>
      </c>
      <c r="D1126" s="21">
        <v>272</v>
      </c>
      <c r="E1126" s="21">
        <v>320</v>
      </c>
      <c r="F1126" s="21">
        <f>Table3[[#This Row],[actual_price]]-Table3[[#This Row],[discounted_price]]</f>
        <v>48</v>
      </c>
      <c r="G1126" s="23">
        <v>0.15</v>
      </c>
      <c r="H1126" s="7">
        <v>4</v>
      </c>
      <c r="I1126" s="8">
        <v>3686</v>
      </c>
      <c r="J1126" s="21">
        <f>Table3[[#This Row],[actual_price]]*Table3[[#This Row],[rating_count]]</f>
        <v>1179520</v>
      </c>
    </row>
    <row r="1127" spans="1:10" x14ac:dyDescent="0.3">
      <c r="A1127" s="7" t="s">
        <v>2149</v>
      </c>
      <c r="B1127" s="7" t="s">
        <v>2099</v>
      </c>
      <c r="C1127" s="7" t="str">
        <f>_xlfn.TEXTAFTER(Table3[[#This Row],[category]],"|",-1)</f>
        <v>Mice</v>
      </c>
      <c r="D1127" s="21">
        <v>269</v>
      </c>
      <c r="E1127" s="21">
        <v>649</v>
      </c>
      <c r="F1127" s="21">
        <f>Table3[[#This Row],[actual_price]]-Table3[[#This Row],[discounted_price]]</f>
        <v>380</v>
      </c>
      <c r="G1127" s="23">
        <v>0.59</v>
      </c>
      <c r="H1127" s="7">
        <v>4.3</v>
      </c>
      <c r="I1127" s="8">
        <v>54315</v>
      </c>
      <c r="J1127" s="21">
        <f>Table3[[#This Row],[actual_price]]*Table3[[#This Row],[rating_count]]</f>
        <v>35250435</v>
      </c>
    </row>
    <row r="1128" spans="1:10" x14ac:dyDescent="0.3">
      <c r="A1128" s="7" t="s">
        <v>1083</v>
      </c>
      <c r="B1128" s="7" t="s">
        <v>70</v>
      </c>
      <c r="C1128" s="7" t="str">
        <f>_xlfn.TEXTAFTER(Table3[[#This Row],[category]],"|",-1)</f>
        <v>HDMICables</v>
      </c>
      <c r="D1128" s="21">
        <v>269</v>
      </c>
      <c r="E1128" s="21">
        <v>650</v>
      </c>
      <c r="F1128" s="21">
        <f>Table3[[#This Row],[actual_price]]-Table3[[#This Row],[discounted_price]]</f>
        <v>381</v>
      </c>
      <c r="G1128" s="23">
        <v>0.59</v>
      </c>
      <c r="H1128" s="7">
        <v>4.4000000000000004</v>
      </c>
      <c r="I1128" s="8">
        <v>35877</v>
      </c>
      <c r="J1128" s="21">
        <f>Table3[[#This Row],[actual_price]]*Table3[[#This Row],[rating_count]]</f>
        <v>23320050</v>
      </c>
    </row>
    <row r="1129" spans="1:10" x14ac:dyDescent="0.3">
      <c r="A1129" s="7" t="s">
        <v>1753</v>
      </c>
      <c r="B1129" s="7" t="s">
        <v>1552</v>
      </c>
      <c r="C1129" s="7" t="str">
        <f>_xlfn.TEXTAFTER(Table3[[#This Row],[category]],"|",-1)</f>
        <v>Stands</v>
      </c>
      <c r="D1129" s="21">
        <v>269</v>
      </c>
      <c r="E1129" s="21">
        <v>1499</v>
      </c>
      <c r="F1129" s="21">
        <f>Table3[[#This Row],[actual_price]]-Table3[[#This Row],[discounted_price]]</f>
        <v>1230</v>
      </c>
      <c r="G1129" s="23">
        <v>0.82</v>
      </c>
      <c r="H1129" s="7">
        <v>4.5</v>
      </c>
      <c r="I1129" s="8">
        <v>28978</v>
      </c>
      <c r="J1129" s="21">
        <f>Table3[[#This Row],[actual_price]]*Table3[[#This Row],[rating_count]]</f>
        <v>43438022</v>
      </c>
    </row>
    <row r="1130" spans="1:10" x14ac:dyDescent="0.3">
      <c r="A1130" s="7" t="s">
        <v>2487</v>
      </c>
      <c r="B1130" s="7" t="s">
        <v>2179</v>
      </c>
      <c r="C1130" s="7" t="str">
        <f>_xlfn.TEXTAFTER(Table3[[#This Row],[category]],"|",-1)</f>
        <v>DisposableBatteries</v>
      </c>
      <c r="D1130" s="21">
        <v>269</v>
      </c>
      <c r="E1130" s="21">
        <v>315</v>
      </c>
      <c r="F1130" s="21">
        <f>Table3[[#This Row],[actual_price]]-Table3[[#This Row],[discounted_price]]</f>
        <v>46</v>
      </c>
      <c r="G1130" s="23">
        <v>0.15</v>
      </c>
      <c r="H1130" s="7">
        <v>4.5</v>
      </c>
      <c r="I1130" s="8">
        <v>17810</v>
      </c>
      <c r="J1130" s="21">
        <f>Table3[[#This Row],[actual_price]]*Table3[[#This Row],[rating_count]]</f>
        <v>5610150</v>
      </c>
    </row>
    <row r="1131" spans="1:10" x14ac:dyDescent="0.3">
      <c r="A1131" s="7" t="s">
        <v>3406</v>
      </c>
      <c r="B1131" s="7" t="s">
        <v>2655</v>
      </c>
      <c r="C1131" s="7" t="str">
        <f>_xlfn.TEXTAFTER(Table3[[#This Row],[category]],"|",-1)</f>
        <v>LaptopSleeves&amp;Slipcases</v>
      </c>
      <c r="D1131" s="21">
        <v>269</v>
      </c>
      <c r="E1131" s="21">
        <v>1099</v>
      </c>
      <c r="F1131" s="21">
        <f>Table3[[#This Row],[actual_price]]-Table3[[#This Row],[discounted_price]]</f>
        <v>830</v>
      </c>
      <c r="G1131" s="23">
        <v>0.76</v>
      </c>
      <c r="H1131" s="7">
        <v>4.0999999999999996</v>
      </c>
      <c r="I1131" s="8">
        <v>1092</v>
      </c>
      <c r="J1131" s="21">
        <f>Table3[[#This Row],[actual_price]]*Table3[[#This Row],[rating_count]]</f>
        <v>1200108</v>
      </c>
    </row>
    <row r="1132" spans="1:10" x14ac:dyDescent="0.3">
      <c r="A1132" s="7" t="s">
        <v>3012</v>
      </c>
      <c r="B1132" s="7" t="s">
        <v>2114</v>
      </c>
      <c r="C1132" s="7" t="str">
        <f>_xlfn.TEXTAFTER(Table3[[#This Row],[category]],"|",-1)</f>
        <v>Lapdesks</v>
      </c>
      <c r="D1132" s="21">
        <v>269</v>
      </c>
      <c r="E1132" s="21">
        <v>699</v>
      </c>
      <c r="F1132" s="21">
        <f>Table3[[#This Row],[actual_price]]-Table3[[#This Row],[discounted_price]]</f>
        <v>430</v>
      </c>
      <c r="G1132" s="23">
        <v>0.62</v>
      </c>
      <c r="H1132" s="7">
        <v>4</v>
      </c>
      <c r="I1132" s="7">
        <v>93</v>
      </c>
      <c r="J1132" s="21">
        <f>Table3[[#This Row],[actual_price]]*Table3[[#This Row],[rating_count]]</f>
        <v>65007</v>
      </c>
    </row>
    <row r="1133" spans="1:10" x14ac:dyDescent="0.3">
      <c r="A1133" s="7" t="s">
        <v>2177</v>
      </c>
      <c r="B1133" s="7" t="s">
        <v>2179</v>
      </c>
      <c r="C1133" s="7" t="str">
        <f>_xlfn.TEXTAFTER(Table3[[#This Row],[category]],"|",-1)</f>
        <v>DisposableBatteries</v>
      </c>
      <c r="D1133" s="21">
        <v>266</v>
      </c>
      <c r="E1133" s="21">
        <v>315</v>
      </c>
      <c r="F1133" s="21">
        <f>Table3[[#This Row],[actual_price]]-Table3[[#This Row],[discounted_price]]</f>
        <v>49</v>
      </c>
      <c r="G1133" s="23">
        <v>0.16</v>
      </c>
      <c r="H1133" s="7">
        <v>4.5</v>
      </c>
      <c r="I1133" s="8">
        <v>28030</v>
      </c>
      <c r="J1133" s="21">
        <f>Table3[[#This Row],[actual_price]]*Table3[[#This Row],[rating_count]]</f>
        <v>8829450</v>
      </c>
    </row>
    <row r="1134" spans="1:10" x14ac:dyDescent="0.3">
      <c r="A1134" s="7" t="s">
        <v>302</v>
      </c>
      <c r="B1134" s="7" t="s">
        <v>14</v>
      </c>
      <c r="C1134" s="7" t="str">
        <f>_xlfn.TEXTAFTER(Table3[[#This Row],[category]],"|",-1)</f>
        <v>USBCables</v>
      </c>
      <c r="D1134" s="21">
        <v>263</v>
      </c>
      <c r="E1134" s="21">
        <v>699</v>
      </c>
      <c r="F1134" s="21">
        <f>Table3[[#This Row],[actual_price]]-Table3[[#This Row],[discounted_price]]</f>
        <v>436</v>
      </c>
      <c r="G1134" s="23">
        <v>0.62</v>
      </c>
      <c r="H1134" s="7">
        <v>4.0999999999999996</v>
      </c>
      <c r="I1134" s="7">
        <v>450</v>
      </c>
      <c r="J1134" s="21">
        <f>Table3[[#This Row],[actual_price]]*Table3[[#This Row],[rating_count]]</f>
        <v>314550</v>
      </c>
    </row>
    <row r="1135" spans="1:10" x14ac:dyDescent="0.3">
      <c r="A1135" s="7" t="s">
        <v>302</v>
      </c>
      <c r="B1135" s="7" t="s">
        <v>14</v>
      </c>
      <c r="C1135" s="7" t="str">
        <f>_xlfn.TEXTAFTER(Table3[[#This Row],[category]],"|",-1)</f>
        <v>USBCables</v>
      </c>
      <c r="D1135" s="21">
        <v>263</v>
      </c>
      <c r="E1135" s="21">
        <v>699</v>
      </c>
      <c r="F1135" s="21">
        <f>Table3[[#This Row],[actual_price]]-Table3[[#This Row],[discounted_price]]</f>
        <v>436</v>
      </c>
      <c r="G1135" s="23">
        <v>0.62</v>
      </c>
      <c r="H1135" s="7">
        <v>4.0999999999999996</v>
      </c>
      <c r="I1135" s="7">
        <v>450</v>
      </c>
      <c r="J1135" s="21">
        <f>Table3[[#This Row],[actual_price]]*Table3[[#This Row],[rating_count]]</f>
        <v>314550</v>
      </c>
    </row>
    <row r="1136" spans="1:10" hidden="1" x14ac:dyDescent="0.3">
      <c r="A1136" s="7" t="s">
        <v>4685</v>
      </c>
      <c r="B1136" s="7" t="s">
        <v>3644</v>
      </c>
      <c r="C1136" s="7" t="str">
        <f>_xlfn.TEXTAFTER(Table3[[#This Row],[category]],"|",-1)</f>
        <v>LintShavers</v>
      </c>
      <c r="D1136" s="7">
        <v>299</v>
      </c>
      <c r="E1136" s="7">
        <v>499</v>
      </c>
      <c r="F1136" s="21">
        <f>Table3[[#This Row],[actual_price]]-Table3[[#This Row],[discounted_price]]</f>
        <v>200</v>
      </c>
      <c r="G1136" s="18">
        <v>0.4</v>
      </c>
      <c r="H1136" s="7">
        <v>3.9</v>
      </c>
      <c r="I1136" s="8">
        <v>1015</v>
      </c>
      <c r="J1136" s="8">
        <f>Table3[[#This Row],[actual_price]]*Table3[[#This Row],[rating_count]]</f>
        <v>506485</v>
      </c>
    </row>
    <row r="1137" spans="1:10" hidden="1" x14ac:dyDescent="0.3">
      <c r="A1137" s="7" t="s">
        <v>5108</v>
      </c>
      <c r="B1137" s="7" t="s">
        <v>4087</v>
      </c>
      <c r="C1137" s="7" t="str">
        <f>_xlfn.TEXTAFTER(Table3[[#This Row],[category]],"|",-1)</f>
        <v>WaterPurifierAccessories</v>
      </c>
      <c r="D1137" s="7">
        <v>215</v>
      </c>
      <c r="E1137" s="8">
        <v>1499</v>
      </c>
      <c r="F1137" s="8">
        <f>Table3[[#This Row],[actual_price]]-Table3[[#This Row],[discounted_price]]</f>
        <v>1284</v>
      </c>
      <c r="G1137" s="18">
        <v>0.86</v>
      </c>
      <c r="H1137" s="7">
        <v>3.9</v>
      </c>
      <c r="I1137" s="8">
        <v>1004</v>
      </c>
      <c r="J1137" s="8">
        <f>Table3[[#This Row],[actual_price]]*Table3[[#This Row],[rating_count]]</f>
        <v>1504996</v>
      </c>
    </row>
    <row r="1138" spans="1:10" x14ac:dyDescent="0.3">
      <c r="A1138" s="7" t="s">
        <v>4359</v>
      </c>
      <c r="B1138" s="7" t="s">
        <v>3692</v>
      </c>
      <c r="C1138" s="7" t="str">
        <f>_xlfn.TEXTAFTER(Table3[[#This Row],[category]],"|",-1)</f>
        <v>HandBlenders</v>
      </c>
      <c r="D1138" s="21">
        <v>259</v>
      </c>
      <c r="E1138" s="21">
        <v>999</v>
      </c>
      <c r="F1138" s="21">
        <f>Table3[[#This Row],[actual_price]]-Table3[[#This Row],[discounted_price]]</f>
        <v>740</v>
      </c>
      <c r="G1138" s="23">
        <v>0.74</v>
      </c>
      <c r="H1138" s="7">
        <v>4</v>
      </c>
      <c r="I1138" s="7">
        <v>43</v>
      </c>
      <c r="J1138" s="21">
        <f>Table3[[#This Row],[actual_price]]*Table3[[#This Row],[rating_count]]</f>
        <v>42957</v>
      </c>
    </row>
    <row r="1139" spans="1:10" hidden="1" x14ac:dyDescent="0.3">
      <c r="A1139" s="7" t="s">
        <v>1293</v>
      </c>
      <c r="B1139" s="7" t="s">
        <v>14</v>
      </c>
      <c r="C1139" s="7" t="str">
        <f>_xlfn.TEXTAFTER(Table3[[#This Row],[category]],"|",-1)</f>
        <v>USBCables</v>
      </c>
      <c r="D1139" s="7">
        <v>249</v>
      </c>
      <c r="E1139" s="7">
        <v>999</v>
      </c>
      <c r="F1139" s="21">
        <f>Table3[[#This Row],[actual_price]]-Table3[[#This Row],[discounted_price]]</f>
        <v>750</v>
      </c>
      <c r="G1139" s="18">
        <v>0.75</v>
      </c>
      <c r="H1139" s="7">
        <v>5</v>
      </c>
      <c r="I1139" s="7">
        <v>1000</v>
      </c>
      <c r="J1139" s="8">
        <f>Table3[[#This Row],[actual_price]]*Table3[[#This Row],[rating_count]]</f>
        <v>999000</v>
      </c>
    </row>
    <row r="1140" spans="1:10" hidden="1" x14ac:dyDescent="0.3">
      <c r="A1140" s="7" t="s">
        <v>4710</v>
      </c>
      <c r="B1140" s="7" t="s">
        <v>3812</v>
      </c>
      <c r="C1140" s="7" t="str">
        <f>_xlfn.TEXTAFTER(Table3[[#This Row],[category]],"|",-1)</f>
        <v>HandheldVacuums</v>
      </c>
      <c r="D1140" s="8">
        <v>2099</v>
      </c>
      <c r="E1140" s="8">
        <v>2499</v>
      </c>
      <c r="F1140" s="8">
        <f>Table3[[#This Row],[actual_price]]-Table3[[#This Row],[discounted_price]]</f>
        <v>400</v>
      </c>
      <c r="G1140" s="18">
        <v>0.16</v>
      </c>
      <c r="H1140" s="7" t="s">
        <v>4712</v>
      </c>
      <c r="I1140" s="7">
        <v>992</v>
      </c>
      <c r="J1140" s="8">
        <f>Table3[[#This Row],[actual_price]]*Table3[[#This Row],[rating_count]]</f>
        <v>2479008</v>
      </c>
    </row>
    <row r="1141" spans="1:10" x14ac:dyDescent="0.3">
      <c r="A1141" s="7" t="s">
        <v>989</v>
      </c>
      <c r="B1141" s="7" t="s">
        <v>14</v>
      </c>
      <c r="C1141" s="7" t="str">
        <f>_xlfn.TEXTAFTER(Table3[[#This Row],[category]],"|",-1)</f>
        <v>USBCables</v>
      </c>
      <c r="D1141" s="21">
        <v>254</v>
      </c>
      <c r="E1141" s="21">
        <v>799</v>
      </c>
      <c r="F1141" s="21">
        <f>Table3[[#This Row],[actual_price]]-Table3[[#This Row],[discounted_price]]</f>
        <v>545</v>
      </c>
      <c r="G1141" s="23">
        <v>0.68</v>
      </c>
      <c r="H1141" s="7">
        <v>4</v>
      </c>
      <c r="I1141" s="8">
        <v>2905</v>
      </c>
      <c r="J1141" s="21">
        <f>Table3[[#This Row],[actual_price]]*Table3[[#This Row],[rating_count]]</f>
        <v>2321095</v>
      </c>
    </row>
    <row r="1142" spans="1:10" hidden="1" x14ac:dyDescent="0.3">
      <c r="A1142" s="7" t="s">
        <v>3793</v>
      </c>
      <c r="B1142" s="7" t="s">
        <v>3725</v>
      </c>
      <c r="C1142" s="7" t="str">
        <f>_xlfn.TEXTAFTER(Table3[[#This Row],[category]],"|",-1)</f>
        <v>Kettle&amp;ToasterSets</v>
      </c>
      <c r="D1142" s="7">
        <v>809</v>
      </c>
      <c r="E1142" s="8">
        <v>1545</v>
      </c>
      <c r="F1142" s="8">
        <f>Table3[[#This Row],[actual_price]]-Table3[[#This Row],[discounted_price]]</f>
        <v>736</v>
      </c>
      <c r="G1142" s="18">
        <v>0.48</v>
      </c>
      <c r="H1142" s="7">
        <v>3.7</v>
      </c>
      <c r="I1142" s="7">
        <v>976</v>
      </c>
      <c r="J1142" s="8">
        <f>Table3[[#This Row],[actual_price]]*Table3[[#This Row],[rating_count]]</f>
        <v>1507920</v>
      </c>
    </row>
    <row r="1143" spans="1:10" x14ac:dyDescent="0.3">
      <c r="A1143" s="7" t="s">
        <v>5385</v>
      </c>
      <c r="B1143" s="7" t="s">
        <v>5387</v>
      </c>
      <c r="C1143" s="7" t="str">
        <f>_xlfn.TEXTAFTER(Table3[[#This Row],[category]],"|",-1)</f>
        <v>HandheldBags</v>
      </c>
      <c r="D1143" s="21">
        <v>253</v>
      </c>
      <c r="E1143" s="21">
        <v>500</v>
      </c>
      <c r="F1143" s="21">
        <f>Table3[[#This Row],[actual_price]]-Table3[[#This Row],[discounted_price]]</f>
        <v>247</v>
      </c>
      <c r="G1143" s="23">
        <v>0.49</v>
      </c>
      <c r="H1143" s="7">
        <v>4.3</v>
      </c>
      <c r="I1143" s="8">
        <v>2664</v>
      </c>
      <c r="J1143" s="21">
        <f>Table3[[#This Row],[actual_price]]*Table3[[#This Row],[rating_count]]</f>
        <v>1332000</v>
      </c>
    </row>
    <row r="1144" spans="1:10" x14ac:dyDescent="0.3">
      <c r="A1144" s="7" t="s">
        <v>2684</v>
      </c>
      <c r="B1144" s="7" t="s">
        <v>2686</v>
      </c>
      <c r="C1144" s="7" t="str">
        <f>_xlfn.TEXTAFTER(Table3[[#This Row],[category]],"|",-1)</f>
        <v>CompositionNotebooks</v>
      </c>
      <c r="D1144" s="21">
        <v>252</v>
      </c>
      <c r="E1144" s="21">
        <v>315</v>
      </c>
      <c r="F1144" s="21">
        <f>Table3[[#This Row],[actual_price]]-Table3[[#This Row],[discounted_price]]</f>
        <v>63</v>
      </c>
      <c r="G1144" s="23">
        <v>0.2</v>
      </c>
      <c r="H1144" s="7">
        <v>4.5</v>
      </c>
      <c r="I1144" s="8">
        <v>3785</v>
      </c>
      <c r="J1144" s="21">
        <f>Table3[[#This Row],[actual_price]]*Table3[[#This Row],[rating_count]]</f>
        <v>1192275</v>
      </c>
    </row>
    <row r="1145" spans="1:10" x14ac:dyDescent="0.3">
      <c r="A1145" s="7" t="s">
        <v>3185</v>
      </c>
      <c r="B1145" s="7" t="s">
        <v>2184</v>
      </c>
      <c r="C1145" s="7" t="str">
        <f>_xlfn.TEXTAFTER(Table3[[#This Row],[category]],"|",-1)</f>
        <v>GelInkRollerballPens</v>
      </c>
      <c r="D1145" s="21">
        <v>250</v>
      </c>
      <c r="E1145" s="21">
        <v>250</v>
      </c>
      <c r="F1145" s="21">
        <f>Table3[[#This Row],[actual_price]]-Table3[[#This Row],[discounted_price]]</f>
        <v>0</v>
      </c>
      <c r="G1145" s="23">
        <v>0</v>
      </c>
      <c r="H1145" s="7">
        <v>4.2</v>
      </c>
      <c r="I1145" s="8">
        <v>2628</v>
      </c>
      <c r="J1145" s="21">
        <f>Table3[[#This Row],[actual_price]]*Table3[[#This Row],[rating_count]]</f>
        <v>657000</v>
      </c>
    </row>
    <row r="1146" spans="1:10" hidden="1" x14ac:dyDescent="0.3">
      <c r="A1146" s="7" t="s">
        <v>4681</v>
      </c>
      <c r="B1146" s="7" t="s">
        <v>3730</v>
      </c>
      <c r="C1146" s="7" t="str">
        <f>_xlfn.TEXTAFTER(Table3[[#This Row],[category]],"|",-1)</f>
        <v>StorageWaterHeaters</v>
      </c>
      <c r="D1146" s="8">
        <v>5499</v>
      </c>
      <c r="E1146" s="8">
        <v>11500</v>
      </c>
      <c r="F1146" s="8">
        <f>Table3[[#This Row],[actual_price]]-Table3[[#This Row],[discounted_price]]</f>
        <v>6001</v>
      </c>
      <c r="G1146" s="18">
        <v>0.52</v>
      </c>
      <c r="H1146" s="7">
        <v>3.9</v>
      </c>
      <c r="I1146" s="7">
        <v>959</v>
      </c>
      <c r="J1146" s="8">
        <f>Table3[[#This Row],[actual_price]]*Table3[[#This Row],[rating_count]]</f>
        <v>11028500</v>
      </c>
    </row>
    <row r="1147" spans="1:10" hidden="1" x14ac:dyDescent="0.3">
      <c r="A1147" s="7" t="s">
        <v>4626</v>
      </c>
      <c r="B1147" s="7" t="s">
        <v>3707</v>
      </c>
      <c r="C1147" s="7" t="str">
        <f>_xlfn.TEXTAFTER(Table3[[#This Row],[category]],"|",-1)</f>
        <v>InstantWaterHeaters</v>
      </c>
      <c r="D1147" s="8">
        <v>3599</v>
      </c>
      <c r="E1147" s="8">
        <v>7290</v>
      </c>
      <c r="F1147" s="8">
        <f>Table3[[#This Row],[actual_price]]-Table3[[#This Row],[discounted_price]]</f>
        <v>3691</v>
      </c>
      <c r="G1147" s="18">
        <v>0.51</v>
      </c>
      <c r="H1147" s="7">
        <v>3.9</v>
      </c>
      <c r="I1147" s="7">
        <v>942</v>
      </c>
      <c r="J1147" s="8">
        <f>Table3[[#This Row],[actual_price]]*Table3[[#This Row],[rating_count]]</f>
        <v>6867180</v>
      </c>
    </row>
    <row r="1148" spans="1:10" hidden="1" x14ac:dyDescent="0.3">
      <c r="A1148" s="7" t="s">
        <v>890</v>
      </c>
      <c r="B1148" s="7" t="s">
        <v>230</v>
      </c>
      <c r="C1148" s="7" t="str">
        <f>_xlfn.TEXTAFTER(Table3[[#This Row],[category]],"|",-1)</f>
        <v>RemoteControls</v>
      </c>
      <c r="D1148" s="7">
        <v>299</v>
      </c>
      <c r="E1148" s="7">
        <v>999</v>
      </c>
      <c r="F1148" s="21">
        <f>Table3[[#This Row],[actual_price]]-Table3[[#This Row],[discounted_price]]</f>
        <v>700</v>
      </c>
      <c r="G1148" s="18">
        <v>0.7</v>
      </c>
      <c r="H1148" s="7">
        <v>3.8</v>
      </c>
      <c r="I1148" s="7">
        <v>928</v>
      </c>
      <c r="J1148" s="8">
        <f>Table3[[#This Row],[actual_price]]*Table3[[#This Row],[rating_count]]</f>
        <v>927072</v>
      </c>
    </row>
    <row r="1149" spans="1:10" x14ac:dyDescent="0.3">
      <c r="A1149" s="7" t="s">
        <v>93</v>
      </c>
      <c r="B1149" s="7" t="s">
        <v>14</v>
      </c>
      <c r="C1149" s="7" t="str">
        <f>_xlfn.TEXTAFTER(Table3[[#This Row],[category]],"|",-1)</f>
        <v>USBCables</v>
      </c>
      <c r="D1149" s="21">
        <v>249</v>
      </c>
      <c r="E1149" s="21">
        <v>399</v>
      </c>
      <c r="F1149" s="21">
        <f>Table3[[#This Row],[actual_price]]-Table3[[#This Row],[discounted_price]]</f>
        <v>150</v>
      </c>
      <c r="G1149" s="23">
        <v>0.38</v>
      </c>
      <c r="H1149" s="7">
        <v>4</v>
      </c>
      <c r="I1149" s="8">
        <v>43994</v>
      </c>
      <c r="J1149" s="21">
        <f>Table3[[#This Row],[actual_price]]*Table3[[#This Row],[rating_count]]</f>
        <v>17553606</v>
      </c>
    </row>
    <row r="1150" spans="1:10" x14ac:dyDescent="0.3">
      <c r="A1150" s="7" t="s">
        <v>93</v>
      </c>
      <c r="B1150" s="7" t="s">
        <v>14</v>
      </c>
      <c r="C1150" s="7" t="str">
        <f>_xlfn.TEXTAFTER(Table3[[#This Row],[category]],"|",-1)</f>
        <v>USBCables</v>
      </c>
      <c r="D1150" s="21">
        <v>249</v>
      </c>
      <c r="E1150" s="21">
        <v>399</v>
      </c>
      <c r="F1150" s="21">
        <f>Table3[[#This Row],[actual_price]]-Table3[[#This Row],[discounted_price]]</f>
        <v>150</v>
      </c>
      <c r="G1150" s="23">
        <v>0.38</v>
      </c>
      <c r="H1150" s="7">
        <v>4</v>
      </c>
      <c r="I1150" s="8">
        <v>43994</v>
      </c>
      <c r="J1150" s="21">
        <f>Table3[[#This Row],[actual_price]]*Table3[[#This Row],[rating_count]]</f>
        <v>17553606</v>
      </c>
    </row>
    <row r="1151" spans="1:10" x14ac:dyDescent="0.3">
      <c r="A1151" s="7" t="s">
        <v>3542</v>
      </c>
      <c r="B1151" s="7" t="s">
        <v>2655</v>
      </c>
      <c r="C1151" s="7" t="str">
        <f>_xlfn.TEXTAFTER(Table3[[#This Row],[category]],"|",-1)</f>
        <v>LaptopSleeves&amp;Slipcases</v>
      </c>
      <c r="D1151" s="21">
        <v>249</v>
      </c>
      <c r="E1151" s="21">
        <v>499</v>
      </c>
      <c r="F1151" s="21">
        <f>Table3[[#This Row],[actual_price]]-Table3[[#This Row],[discounted_price]]</f>
        <v>250</v>
      </c>
      <c r="G1151" s="23">
        <v>0.5</v>
      </c>
      <c r="H1151" s="7">
        <v>4.2</v>
      </c>
      <c r="I1151" s="8">
        <v>22860</v>
      </c>
      <c r="J1151" s="21">
        <f>Table3[[#This Row],[actual_price]]*Table3[[#This Row],[rating_count]]</f>
        <v>11407140</v>
      </c>
    </row>
    <row r="1152" spans="1:10" x14ac:dyDescent="0.3">
      <c r="A1152" s="7" t="s">
        <v>1622</v>
      </c>
      <c r="B1152" s="7" t="s">
        <v>1421</v>
      </c>
      <c r="C1152" s="7" t="str">
        <f>_xlfn.TEXTAFTER(Table3[[#This Row],[category]],"|",-1)</f>
        <v>WallChargers</v>
      </c>
      <c r="D1152" s="21">
        <v>249</v>
      </c>
      <c r="E1152" s="21">
        <v>649</v>
      </c>
      <c r="F1152" s="21">
        <f>Table3[[#This Row],[actual_price]]-Table3[[#This Row],[discounted_price]]</f>
        <v>400</v>
      </c>
      <c r="G1152" s="23">
        <v>0.62</v>
      </c>
      <c r="H1152" s="7">
        <v>4</v>
      </c>
      <c r="I1152" s="8">
        <v>14404</v>
      </c>
      <c r="J1152" s="21">
        <f>Table3[[#This Row],[actual_price]]*Table3[[#This Row],[rating_count]]</f>
        <v>9348196</v>
      </c>
    </row>
    <row r="1153" spans="1:10" hidden="1" x14ac:dyDescent="0.3">
      <c r="A1153" s="7" t="s">
        <v>374</v>
      </c>
      <c r="B1153" s="7" t="s">
        <v>90</v>
      </c>
      <c r="C1153" s="7" t="str">
        <f>_xlfn.TEXTAFTER(Table3[[#This Row],[category]],"|",-1)</f>
        <v>SmartTelevisions</v>
      </c>
      <c r="D1153" s="8">
        <v>7299</v>
      </c>
      <c r="E1153" s="8">
        <v>19125</v>
      </c>
      <c r="F1153" s="8">
        <f>Table3[[#This Row],[actual_price]]-Table3[[#This Row],[discounted_price]]</f>
        <v>11826</v>
      </c>
      <c r="G1153" s="18">
        <v>0.62</v>
      </c>
      <c r="H1153" s="7">
        <v>3.4</v>
      </c>
      <c r="I1153" s="7">
        <v>902</v>
      </c>
      <c r="J1153" s="8">
        <f>Table3[[#This Row],[actual_price]]*Table3[[#This Row],[rating_count]]</f>
        <v>17250750</v>
      </c>
    </row>
    <row r="1154" spans="1:10" x14ac:dyDescent="0.3">
      <c r="A1154" s="7" t="s">
        <v>712</v>
      </c>
      <c r="B1154" s="7" t="s">
        <v>14</v>
      </c>
      <c r="C1154" s="7" t="str">
        <f>_xlfn.TEXTAFTER(Table3[[#This Row],[category]],"|",-1)</f>
        <v>USBCables</v>
      </c>
      <c r="D1154" s="21">
        <v>249</v>
      </c>
      <c r="E1154" s="21">
        <v>399</v>
      </c>
      <c r="F1154" s="21">
        <f>Table3[[#This Row],[actual_price]]-Table3[[#This Row],[discounted_price]]</f>
        <v>150</v>
      </c>
      <c r="G1154" s="23">
        <v>0.38</v>
      </c>
      <c r="H1154" s="7">
        <v>4</v>
      </c>
      <c r="I1154" s="8">
        <v>6558</v>
      </c>
      <c r="J1154" s="21">
        <f>Table3[[#This Row],[actual_price]]*Table3[[#This Row],[rating_count]]</f>
        <v>2616642</v>
      </c>
    </row>
    <row r="1155" spans="1:10" hidden="1" x14ac:dyDescent="0.3">
      <c r="A1155" s="7" t="s">
        <v>5340</v>
      </c>
      <c r="B1155" s="7" t="s">
        <v>3946</v>
      </c>
      <c r="C1155" s="7" t="str">
        <f>_xlfn.TEXTAFTER(Table3[[#This Row],[category]],"|",-1)</f>
        <v>CeilingFans</v>
      </c>
      <c r="D1155" s="8">
        <v>2599</v>
      </c>
      <c r="E1155" s="8">
        <v>4780</v>
      </c>
      <c r="F1155" s="8">
        <f>Table3[[#This Row],[actual_price]]-Table3[[#This Row],[discounted_price]]</f>
        <v>2181</v>
      </c>
      <c r="G1155" s="18">
        <v>0.46</v>
      </c>
      <c r="H1155" s="7">
        <v>3.9</v>
      </c>
      <c r="I1155" s="7">
        <v>898</v>
      </c>
      <c r="J1155" s="8">
        <f>Table3[[#This Row],[actual_price]]*Table3[[#This Row],[rating_count]]</f>
        <v>4292440</v>
      </c>
    </row>
    <row r="1156" spans="1:10" x14ac:dyDescent="0.3">
      <c r="A1156" s="7" t="s">
        <v>3498</v>
      </c>
      <c r="B1156" s="7" t="s">
        <v>3500</v>
      </c>
      <c r="C1156" s="7" t="str">
        <f>_xlfn.TEXTAFTER(Table3[[#This Row],[category]],"|",-1)</f>
        <v>CordManagement</v>
      </c>
      <c r="D1156" s="21">
        <v>249</v>
      </c>
      <c r="E1156" s="21">
        <v>599</v>
      </c>
      <c r="F1156" s="21">
        <f>Table3[[#This Row],[actual_price]]-Table3[[#This Row],[discounted_price]]</f>
        <v>350</v>
      </c>
      <c r="G1156" s="23">
        <v>0.57999999999999996</v>
      </c>
      <c r="H1156" s="7">
        <v>4.5</v>
      </c>
      <c r="I1156" s="8">
        <v>5985</v>
      </c>
      <c r="J1156" s="21">
        <f>Table3[[#This Row],[actual_price]]*Table3[[#This Row],[rating_count]]</f>
        <v>3585015</v>
      </c>
    </row>
    <row r="1157" spans="1:10" x14ac:dyDescent="0.3">
      <c r="A1157" s="7" t="s">
        <v>927</v>
      </c>
      <c r="B1157" s="7" t="s">
        <v>14</v>
      </c>
      <c r="C1157" s="7" t="str">
        <f>_xlfn.TEXTAFTER(Table3[[#This Row],[category]],"|",-1)</f>
        <v>USBCables</v>
      </c>
      <c r="D1157" s="21">
        <v>249</v>
      </c>
      <c r="E1157" s="21">
        <v>499</v>
      </c>
      <c r="F1157" s="21">
        <f>Table3[[#This Row],[actual_price]]-Table3[[#This Row],[discounted_price]]</f>
        <v>250</v>
      </c>
      <c r="G1157" s="23">
        <v>0.5</v>
      </c>
      <c r="H1157" s="7">
        <v>4.0999999999999996</v>
      </c>
      <c r="I1157" s="8">
        <v>1508</v>
      </c>
      <c r="J1157" s="21">
        <f>Table3[[#This Row],[actual_price]]*Table3[[#This Row],[rating_count]]</f>
        <v>752492</v>
      </c>
    </row>
    <row r="1158" spans="1:10" x14ac:dyDescent="0.3">
      <c r="A1158" s="7" t="s">
        <v>2912</v>
      </c>
      <c r="B1158" s="7" t="s">
        <v>2105</v>
      </c>
      <c r="C1158" s="7" t="str">
        <f>_xlfn.TEXTAFTER(Table3[[#This Row],[category]],"|",-1)</f>
        <v>GraphicTablets</v>
      </c>
      <c r="D1158" s="21">
        <v>249</v>
      </c>
      <c r="E1158" s="21">
        <v>600</v>
      </c>
      <c r="F1158" s="21">
        <f>Table3[[#This Row],[actual_price]]-Table3[[#This Row],[discounted_price]]</f>
        <v>351</v>
      </c>
      <c r="G1158" s="23">
        <v>0.59</v>
      </c>
      <c r="H1158" s="7">
        <v>4</v>
      </c>
      <c r="I1158" s="8">
        <v>1208</v>
      </c>
      <c r="J1158" s="21">
        <f>Table3[[#This Row],[actual_price]]*Table3[[#This Row],[rating_count]]</f>
        <v>724800</v>
      </c>
    </row>
    <row r="1159" spans="1:10" x14ac:dyDescent="0.3">
      <c r="A1159" s="7" t="s">
        <v>5091</v>
      </c>
      <c r="B1159" s="7" t="s">
        <v>4078</v>
      </c>
      <c r="C1159" s="7" t="str">
        <f>_xlfn.TEXTAFTER(Table3[[#This Row],[category]],"|",-1)</f>
        <v>DripCoffeeMachines</v>
      </c>
      <c r="D1159" s="21">
        <v>249</v>
      </c>
      <c r="E1159" s="21">
        <v>400</v>
      </c>
      <c r="F1159" s="21">
        <f>Table3[[#This Row],[actual_price]]-Table3[[#This Row],[discounted_price]]</f>
        <v>151</v>
      </c>
      <c r="G1159" s="23">
        <v>0.38</v>
      </c>
      <c r="H1159" s="7">
        <v>4.0999999999999996</v>
      </c>
      <c r="I1159" s="7">
        <v>693</v>
      </c>
      <c r="J1159" s="21">
        <f>Table3[[#This Row],[actual_price]]*Table3[[#This Row],[rating_count]]</f>
        <v>277200</v>
      </c>
    </row>
    <row r="1160" spans="1:10" x14ac:dyDescent="0.3">
      <c r="A1160" s="7" t="s">
        <v>1154</v>
      </c>
      <c r="B1160" s="7" t="s">
        <v>14</v>
      </c>
      <c r="C1160" s="7" t="str">
        <f>_xlfn.TEXTAFTER(Table3[[#This Row],[category]],"|",-1)</f>
        <v>USBCables</v>
      </c>
      <c r="D1160" s="21">
        <v>249</v>
      </c>
      <c r="E1160" s="21">
        <v>999</v>
      </c>
      <c r="F1160" s="21">
        <f>Table3[[#This Row],[actual_price]]-Table3[[#This Row],[discounted_price]]</f>
        <v>750</v>
      </c>
      <c r="G1160" s="23">
        <v>0.75</v>
      </c>
      <c r="H1160" s="7">
        <v>4.3</v>
      </c>
      <c r="I1160" s="7">
        <v>112</v>
      </c>
      <c r="J1160" s="21">
        <f>Table3[[#This Row],[actual_price]]*Table3[[#This Row],[rating_count]]</f>
        <v>111888</v>
      </c>
    </row>
    <row r="1161" spans="1:10" hidden="1" x14ac:dyDescent="0.3">
      <c r="A1161" s="7" t="s">
        <v>1860</v>
      </c>
      <c r="B1161" s="7" t="s">
        <v>1329</v>
      </c>
      <c r="C1161" s="7" t="str">
        <f>_xlfn.TEXTAFTER(Table3[[#This Row],[category]],"|",-1)</f>
        <v>SmartWatches</v>
      </c>
      <c r="D1161" s="8">
        <v>2499</v>
      </c>
      <c r="E1161" s="8">
        <v>5999</v>
      </c>
      <c r="F1161" s="8">
        <f>Table3[[#This Row],[actual_price]]-Table3[[#This Row],[discounted_price]]</f>
        <v>3500</v>
      </c>
      <c r="G1161" s="18">
        <v>0.57999999999999996</v>
      </c>
      <c r="H1161" s="7">
        <v>3.7</v>
      </c>
      <c r="I1161" s="7">
        <v>828</v>
      </c>
      <c r="J1161" s="8">
        <f>Table3[[#This Row],[actual_price]]*Table3[[#This Row],[rating_count]]</f>
        <v>4967172</v>
      </c>
    </row>
    <row r="1162" spans="1:10" x14ac:dyDescent="0.3">
      <c r="A1162" s="7" t="s">
        <v>1969</v>
      </c>
      <c r="B1162" s="7" t="s">
        <v>1329</v>
      </c>
      <c r="C1162" s="7" t="str">
        <f>_xlfn.TEXTAFTER(Table3[[#This Row],[category]],"|",-1)</f>
        <v>SmartWatches</v>
      </c>
      <c r="D1162" s="21">
        <v>249</v>
      </c>
      <c r="E1162" s="21">
        <v>999</v>
      </c>
      <c r="F1162" s="21">
        <f>Table3[[#This Row],[actual_price]]-Table3[[#This Row],[discounted_price]]</f>
        <v>750</v>
      </c>
      <c r="G1162" s="23">
        <v>0.75</v>
      </c>
      <c r="H1162" s="7">
        <v>4.5</v>
      </c>
      <c r="I1162" s="7">
        <v>38</v>
      </c>
      <c r="J1162" s="21">
        <f>Table3[[#This Row],[actual_price]]*Table3[[#This Row],[rating_count]]</f>
        <v>37962</v>
      </c>
    </row>
    <row r="1163" spans="1:10" hidden="1" x14ac:dyDescent="0.3">
      <c r="A1163" s="7" t="s">
        <v>3206</v>
      </c>
      <c r="B1163" s="7" t="s">
        <v>3209</v>
      </c>
      <c r="C1163" s="7" t="str">
        <f>_xlfn.TEXTAFTER(Table3[[#This Row],[category]],"|",-1)</f>
        <v>SATACables</v>
      </c>
      <c r="D1163" s="7">
        <v>349</v>
      </c>
      <c r="E1163" s="7">
        <v>999</v>
      </c>
      <c r="F1163" s="21">
        <f>Table3[[#This Row],[actual_price]]-Table3[[#This Row],[discounted_price]]</f>
        <v>650</v>
      </c>
      <c r="G1163" s="18">
        <v>0.65</v>
      </c>
      <c r="H1163" s="7">
        <v>3.9</v>
      </c>
      <c r="I1163" s="7">
        <v>817</v>
      </c>
      <c r="J1163" s="8">
        <f>Table3[[#This Row],[actual_price]]*Table3[[#This Row],[rating_count]]</f>
        <v>816183</v>
      </c>
    </row>
    <row r="1164" spans="1:10" x14ac:dyDescent="0.3">
      <c r="A1164" s="7" t="s">
        <v>1257</v>
      </c>
      <c r="B1164" s="7" t="s">
        <v>230</v>
      </c>
      <c r="C1164" s="7" t="str">
        <f>_xlfn.TEXTAFTER(Table3[[#This Row],[category]],"|",-1)</f>
        <v>RemoteControls</v>
      </c>
      <c r="D1164" s="21">
        <v>246</v>
      </c>
      <c r="E1164" s="21">
        <v>600</v>
      </c>
      <c r="F1164" s="21">
        <f>Table3[[#This Row],[actual_price]]-Table3[[#This Row],[discounted_price]]</f>
        <v>354</v>
      </c>
      <c r="G1164" s="23">
        <v>0.59</v>
      </c>
      <c r="H1164" s="7">
        <v>4.2</v>
      </c>
      <c r="I1164" s="7">
        <v>143</v>
      </c>
      <c r="J1164" s="21">
        <f>Table3[[#This Row],[actual_price]]*Table3[[#This Row],[rating_count]]</f>
        <v>85800</v>
      </c>
    </row>
    <row r="1165" spans="1:10" x14ac:dyDescent="0.3">
      <c r="A1165" s="7" t="s">
        <v>4184</v>
      </c>
      <c r="B1165" s="7" t="s">
        <v>3644</v>
      </c>
      <c r="C1165" s="7" t="str">
        <f>_xlfn.TEXTAFTER(Table3[[#This Row],[category]],"|",-1)</f>
        <v>LintShavers</v>
      </c>
      <c r="D1165" s="21">
        <v>245</v>
      </c>
      <c r="E1165" s="21">
        <v>299</v>
      </c>
      <c r="F1165" s="21">
        <f>Table3[[#This Row],[actual_price]]-Table3[[#This Row],[discounted_price]]</f>
        <v>54</v>
      </c>
      <c r="G1165" s="23">
        <v>0.18</v>
      </c>
      <c r="H1165" s="7">
        <v>4.0999999999999996</v>
      </c>
      <c r="I1165" s="8">
        <v>1660</v>
      </c>
      <c r="J1165" s="21">
        <f>Table3[[#This Row],[actual_price]]*Table3[[#This Row],[rating_count]]</f>
        <v>496340</v>
      </c>
    </row>
    <row r="1166" spans="1:10" x14ac:dyDescent="0.3">
      <c r="A1166" s="7" t="s">
        <v>839</v>
      </c>
      <c r="B1166" s="7" t="s">
        <v>230</v>
      </c>
      <c r="C1166" s="7" t="str">
        <f>_xlfn.TEXTAFTER(Table3[[#This Row],[category]],"|",-1)</f>
        <v>RemoteControls</v>
      </c>
      <c r="D1166" s="21">
        <v>239</v>
      </c>
      <c r="E1166" s="21">
        <v>699</v>
      </c>
      <c r="F1166" s="21">
        <f>Table3[[#This Row],[actual_price]]-Table3[[#This Row],[discounted_price]]</f>
        <v>460</v>
      </c>
      <c r="G1166" s="23">
        <v>0.66</v>
      </c>
      <c r="H1166" s="7">
        <v>4.4000000000000004</v>
      </c>
      <c r="I1166" s="8">
        <v>2640</v>
      </c>
      <c r="J1166" s="21">
        <f>Table3[[#This Row],[actual_price]]*Table3[[#This Row],[rating_count]]</f>
        <v>1845360</v>
      </c>
    </row>
    <row r="1167" spans="1:10" x14ac:dyDescent="0.3">
      <c r="A1167" s="7" t="s">
        <v>4476</v>
      </c>
      <c r="B1167" s="7" t="s">
        <v>3924</v>
      </c>
      <c r="C1167" s="7" t="str">
        <f>_xlfn.TEXTAFTER(Table3[[#This Row],[category]],"|",-1)</f>
        <v>DigitalScales</v>
      </c>
      <c r="D1167" s="21">
        <v>239</v>
      </c>
      <c r="E1167" s="21">
        <v>239</v>
      </c>
      <c r="F1167" s="21">
        <f>Table3[[#This Row],[actual_price]]-Table3[[#This Row],[discounted_price]]</f>
        <v>0</v>
      </c>
      <c r="G1167" s="23">
        <v>0</v>
      </c>
      <c r="H1167" s="7">
        <v>4.3</v>
      </c>
      <c r="I1167" s="7">
        <v>7</v>
      </c>
      <c r="J1167" s="21">
        <f>Table3[[#This Row],[actual_price]]*Table3[[#This Row],[rating_count]]</f>
        <v>1673</v>
      </c>
    </row>
    <row r="1168" spans="1:10" hidden="1" x14ac:dyDescent="0.3">
      <c r="A1168" s="7" t="s">
        <v>3987</v>
      </c>
      <c r="B1168" s="7" t="s">
        <v>3989</v>
      </c>
      <c r="C1168" s="7" t="str">
        <f>_xlfn.TEXTAFTER(Table3[[#This Row],[category]],"|",-1)</f>
        <v>HalogenHeaters</v>
      </c>
      <c r="D1168" s="8">
        <v>1409</v>
      </c>
      <c r="E1168" s="8">
        <v>1639</v>
      </c>
      <c r="F1168" s="8">
        <f>Table3[[#This Row],[actual_price]]-Table3[[#This Row],[discounted_price]]</f>
        <v>230</v>
      </c>
      <c r="G1168" s="18">
        <v>0.14000000000000001</v>
      </c>
      <c r="H1168" s="7">
        <v>3.7</v>
      </c>
      <c r="I1168" s="7">
        <v>787</v>
      </c>
      <c r="J1168" s="8">
        <f>Table3[[#This Row],[actual_price]]*Table3[[#This Row],[rating_count]]</f>
        <v>1289893</v>
      </c>
    </row>
    <row r="1169" spans="1:10" x14ac:dyDescent="0.3">
      <c r="A1169" s="7" t="s">
        <v>2711</v>
      </c>
      <c r="B1169" s="7" t="s">
        <v>2714</v>
      </c>
      <c r="C1169" s="7" t="str">
        <f>_xlfn.TEXTAFTER(Table3[[#This Row],[category]],"|",-1)</f>
        <v>EthernetCables</v>
      </c>
      <c r="D1169" s="21">
        <v>238</v>
      </c>
      <c r="E1169" s="21">
        <v>699</v>
      </c>
      <c r="F1169" s="21">
        <f>Table3[[#This Row],[actual_price]]-Table3[[#This Row],[discounted_price]]</f>
        <v>461</v>
      </c>
      <c r="G1169" s="23">
        <v>0.66</v>
      </c>
      <c r="H1169" s="7">
        <v>4.4000000000000004</v>
      </c>
      <c r="I1169" s="8">
        <v>8372</v>
      </c>
      <c r="J1169" s="21">
        <f>Table3[[#This Row],[actual_price]]*Table3[[#This Row],[rating_count]]</f>
        <v>5852028</v>
      </c>
    </row>
    <row r="1170" spans="1:10" x14ac:dyDescent="0.3">
      <c r="A1170" s="7" t="s">
        <v>5303</v>
      </c>
      <c r="B1170" s="7" t="s">
        <v>4087</v>
      </c>
      <c r="C1170" s="7" t="str">
        <f>_xlfn.TEXTAFTER(Table3[[#This Row],[category]],"|",-1)</f>
        <v>WaterPurifierAccessories</v>
      </c>
      <c r="D1170" s="21">
        <v>231</v>
      </c>
      <c r="E1170" s="21">
        <v>260</v>
      </c>
      <c r="F1170" s="21">
        <f>Table3[[#This Row],[actual_price]]-Table3[[#This Row],[discounted_price]]</f>
        <v>29</v>
      </c>
      <c r="G1170" s="23">
        <v>0.11</v>
      </c>
      <c r="H1170" s="7">
        <v>4.0999999999999996</v>
      </c>
      <c r="I1170" s="7">
        <v>490</v>
      </c>
      <c r="J1170" s="21">
        <f>Table3[[#This Row],[actual_price]]*Table3[[#This Row],[rating_count]]</f>
        <v>127400</v>
      </c>
    </row>
    <row r="1171" spans="1:10" hidden="1" x14ac:dyDescent="0.3">
      <c r="A1171" s="7" t="s">
        <v>5323</v>
      </c>
      <c r="B1171" s="7" t="s">
        <v>3782</v>
      </c>
      <c r="C1171" s="7" t="str">
        <f>_xlfn.TEXTAFTER(Table3[[#This Row],[category]],"|",-1)</f>
        <v>SteamIrons</v>
      </c>
      <c r="D1171" s="8">
        <v>1799</v>
      </c>
      <c r="E1171" s="8">
        <v>2599</v>
      </c>
      <c r="F1171" s="8">
        <f>Table3[[#This Row],[actual_price]]-Table3[[#This Row],[discounted_price]]</f>
        <v>800</v>
      </c>
      <c r="G1171" s="18">
        <v>0.31</v>
      </c>
      <c r="H1171" s="7">
        <v>3.6</v>
      </c>
      <c r="I1171" s="7">
        <v>771</v>
      </c>
      <c r="J1171" s="8">
        <f>Table3[[#This Row],[actual_price]]*Table3[[#This Row],[rating_count]]</f>
        <v>2003829</v>
      </c>
    </row>
    <row r="1172" spans="1:10" x14ac:dyDescent="0.3">
      <c r="A1172" s="7" t="s">
        <v>3503</v>
      </c>
      <c r="B1172" s="7" t="s">
        <v>3505</v>
      </c>
      <c r="C1172" s="7" t="str">
        <f>_xlfn.TEXTAFTER(Table3[[#This Row],[category]],"|",-1)</f>
        <v>PaintingMaterials</v>
      </c>
      <c r="D1172" s="21">
        <v>230</v>
      </c>
      <c r="E1172" s="21">
        <v>230</v>
      </c>
      <c r="F1172" s="21">
        <f>Table3[[#This Row],[actual_price]]-Table3[[#This Row],[discounted_price]]</f>
        <v>0</v>
      </c>
      <c r="G1172" s="23">
        <v>0</v>
      </c>
      <c r="H1172" s="7">
        <v>4.5</v>
      </c>
      <c r="I1172" s="8">
        <v>9427</v>
      </c>
      <c r="J1172" s="21">
        <f>Table3[[#This Row],[actual_price]]*Table3[[#This Row],[rating_count]]</f>
        <v>2168210</v>
      </c>
    </row>
    <row r="1173" spans="1:10" x14ac:dyDescent="0.3">
      <c r="A1173" s="7" t="s">
        <v>2777</v>
      </c>
      <c r="B1173" s="7" t="s">
        <v>2307</v>
      </c>
      <c r="C1173" s="7" t="str">
        <f>_xlfn.TEXTAFTER(Table3[[#This Row],[category]],"|",-1)</f>
        <v>MousePads</v>
      </c>
      <c r="D1173" s="21">
        <v>230</v>
      </c>
      <c r="E1173" s="21">
        <v>999</v>
      </c>
      <c r="F1173" s="21">
        <f>Table3[[#This Row],[actual_price]]-Table3[[#This Row],[discounted_price]]</f>
        <v>769</v>
      </c>
      <c r="G1173" s="23">
        <v>0.77</v>
      </c>
      <c r="H1173" s="7">
        <v>4.2</v>
      </c>
      <c r="I1173" s="8">
        <v>1528</v>
      </c>
      <c r="J1173" s="21">
        <f>Table3[[#This Row],[actual_price]]*Table3[[#This Row],[rating_count]]</f>
        <v>1526472</v>
      </c>
    </row>
    <row r="1174" spans="1:10" hidden="1" x14ac:dyDescent="0.3">
      <c r="A1174" s="7" t="s">
        <v>1856</v>
      </c>
      <c r="B1174" s="7" t="s">
        <v>1329</v>
      </c>
      <c r="C1174" s="7" t="str">
        <f>_xlfn.TEXTAFTER(Table3[[#This Row],[category]],"|",-1)</f>
        <v>SmartWatches</v>
      </c>
      <c r="D1174" s="8">
        <v>4999</v>
      </c>
      <c r="E1174" s="8">
        <v>6999</v>
      </c>
      <c r="F1174" s="8">
        <f>Table3[[#This Row],[actual_price]]-Table3[[#This Row],[discounted_price]]</f>
        <v>2000</v>
      </c>
      <c r="G1174" s="18">
        <v>0.28999999999999998</v>
      </c>
      <c r="H1174" s="7">
        <v>3.8</v>
      </c>
      <c r="I1174" s="7">
        <v>758</v>
      </c>
      <c r="J1174" s="8">
        <f>Table3[[#This Row],[actual_price]]*Table3[[#This Row],[rating_count]]</f>
        <v>5305242</v>
      </c>
    </row>
    <row r="1175" spans="1:10" x14ac:dyDescent="0.3">
      <c r="A1175" s="7" t="s">
        <v>47</v>
      </c>
      <c r="B1175" s="7" t="s">
        <v>14</v>
      </c>
      <c r="C1175" s="7" t="str">
        <f>_xlfn.TEXTAFTER(Table3[[#This Row],[category]],"|",-1)</f>
        <v>USBCables</v>
      </c>
      <c r="D1175" s="21">
        <v>229</v>
      </c>
      <c r="E1175" s="21">
        <v>299</v>
      </c>
      <c r="F1175" s="21">
        <f>Table3[[#This Row],[actual_price]]-Table3[[#This Row],[discounted_price]]</f>
        <v>70</v>
      </c>
      <c r="G1175" s="23">
        <v>0.23</v>
      </c>
      <c r="H1175" s="7">
        <v>4.3</v>
      </c>
      <c r="I1175" s="8">
        <v>30411</v>
      </c>
      <c r="J1175" s="21">
        <f>Table3[[#This Row],[actual_price]]*Table3[[#This Row],[rating_count]]</f>
        <v>9092889</v>
      </c>
    </row>
    <row r="1176" spans="1:10" x14ac:dyDescent="0.3">
      <c r="A1176" s="7" t="s">
        <v>47</v>
      </c>
      <c r="B1176" s="7" t="s">
        <v>14</v>
      </c>
      <c r="C1176" s="7" t="str">
        <f>_xlfn.TEXTAFTER(Table3[[#This Row],[category]],"|",-1)</f>
        <v>USBCables</v>
      </c>
      <c r="D1176" s="21">
        <v>229</v>
      </c>
      <c r="E1176" s="21">
        <v>299</v>
      </c>
      <c r="F1176" s="21">
        <f>Table3[[#This Row],[actual_price]]-Table3[[#This Row],[discounted_price]]</f>
        <v>70</v>
      </c>
      <c r="G1176" s="23">
        <v>0.23</v>
      </c>
      <c r="H1176" s="7">
        <v>4.3</v>
      </c>
      <c r="I1176" s="8">
        <v>30411</v>
      </c>
      <c r="J1176" s="21">
        <f>Table3[[#This Row],[actual_price]]*Table3[[#This Row],[rating_count]]</f>
        <v>9092889</v>
      </c>
    </row>
    <row r="1177" spans="1:10" x14ac:dyDescent="0.3">
      <c r="A1177" s="7" t="s">
        <v>47</v>
      </c>
      <c r="B1177" s="7" t="s">
        <v>14</v>
      </c>
      <c r="C1177" s="7" t="str">
        <f>_xlfn.TEXTAFTER(Table3[[#This Row],[category]],"|",-1)</f>
        <v>USBCables</v>
      </c>
      <c r="D1177" s="21">
        <v>229</v>
      </c>
      <c r="E1177" s="21">
        <v>299</v>
      </c>
      <c r="F1177" s="21">
        <f>Table3[[#This Row],[actual_price]]-Table3[[#This Row],[discounted_price]]</f>
        <v>70</v>
      </c>
      <c r="G1177" s="23">
        <v>0.23</v>
      </c>
      <c r="H1177" s="7">
        <v>4.3</v>
      </c>
      <c r="I1177" s="8">
        <v>30411</v>
      </c>
      <c r="J1177" s="21">
        <f>Table3[[#This Row],[actual_price]]*Table3[[#This Row],[rating_count]]</f>
        <v>9092889</v>
      </c>
    </row>
    <row r="1178" spans="1:10" hidden="1" x14ac:dyDescent="0.3">
      <c r="A1178" s="7" t="s">
        <v>5311</v>
      </c>
      <c r="B1178" s="7" t="s">
        <v>3629</v>
      </c>
      <c r="C1178" s="7" t="str">
        <f>_xlfn.TEXTAFTER(Table3[[#This Row],[category]],"|",-1)</f>
        <v>ElectricKettles</v>
      </c>
      <c r="D1178" s="7">
        <v>809</v>
      </c>
      <c r="E1178" s="8">
        <v>1950</v>
      </c>
      <c r="F1178" s="8">
        <f>Table3[[#This Row],[actual_price]]-Table3[[#This Row],[discounted_price]]</f>
        <v>1141</v>
      </c>
      <c r="G1178" s="18">
        <v>0.59</v>
      </c>
      <c r="H1178" s="7">
        <v>3.9</v>
      </c>
      <c r="I1178" s="7">
        <v>710</v>
      </c>
      <c r="J1178" s="8">
        <f>Table3[[#This Row],[actual_price]]*Table3[[#This Row],[rating_count]]</f>
        <v>1384500</v>
      </c>
    </row>
    <row r="1179" spans="1:10" hidden="1" x14ac:dyDescent="0.3">
      <c r="A1179" s="7" t="s">
        <v>1125</v>
      </c>
      <c r="B1179" s="7" t="s">
        <v>230</v>
      </c>
      <c r="C1179" s="7" t="str">
        <f>_xlfn.TEXTAFTER(Table3[[#This Row],[category]],"|",-1)</f>
        <v>RemoteControls</v>
      </c>
      <c r="D1179" s="7">
        <v>299</v>
      </c>
      <c r="E1179" s="7">
        <v>599</v>
      </c>
      <c r="F1179" s="21">
        <f>Table3[[#This Row],[actual_price]]-Table3[[#This Row],[discounted_price]]</f>
        <v>300</v>
      </c>
      <c r="G1179" s="18">
        <v>0.5</v>
      </c>
      <c r="H1179" s="7">
        <v>3.7</v>
      </c>
      <c r="I1179" s="7">
        <v>708</v>
      </c>
      <c r="J1179" s="8">
        <f>Table3[[#This Row],[actual_price]]*Table3[[#This Row],[rating_count]]</f>
        <v>424092</v>
      </c>
    </row>
    <row r="1180" spans="1:10" x14ac:dyDescent="0.3">
      <c r="A1180" s="7" t="s">
        <v>545</v>
      </c>
      <c r="B1180" s="7" t="s">
        <v>70</v>
      </c>
      <c r="C1180" s="7" t="str">
        <f>_xlfn.TEXTAFTER(Table3[[#This Row],[category]],"|",-1)</f>
        <v>HDMICables</v>
      </c>
      <c r="D1180" s="21">
        <v>229</v>
      </c>
      <c r="E1180" s="21">
        <v>595</v>
      </c>
      <c r="F1180" s="21">
        <f>Table3[[#This Row],[actual_price]]-Table3[[#This Row],[discounted_price]]</f>
        <v>366</v>
      </c>
      <c r="G1180" s="23">
        <v>0.62</v>
      </c>
      <c r="H1180" s="7">
        <v>4.3</v>
      </c>
      <c r="I1180" s="8">
        <v>12835</v>
      </c>
      <c r="J1180" s="21">
        <f>Table3[[#This Row],[actual_price]]*Table3[[#This Row],[rating_count]]</f>
        <v>7636825</v>
      </c>
    </row>
    <row r="1181" spans="1:10" x14ac:dyDescent="0.3">
      <c r="A1181" s="7" t="s">
        <v>2379</v>
      </c>
      <c r="B1181" s="7" t="s">
        <v>2381</v>
      </c>
      <c r="C1181" s="7" t="str">
        <f>_xlfn.TEXTAFTER(Table3[[#This Row],[category]],"|",-1)</f>
        <v>GeneralPurposeBatteries&amp;BatteryChargers</v>
      </c>
      <c r="D1181" s="21">
        <v>225</v>
      </c>
      <c r="E1181" s="21">
        <v>250</v>
      </c>
      <c r="F1181" s="21">
        <f>Table3[[#This Row],[actual_price]]-Table3[[#This Row],[discounted_price]]</f>
        <v>25</v>
      </c>
      <c r="G1181" s="23">
        <v>0.1</v>
      </c>
      <c r="H1181" s="7">
        <v>4.4000000000000004</v>
      </c>
      <c r="I1181" s="8">
        <v>26556</v>
      </c>
      <c r="J1181" s="21">
        <f>Table3[[#This Row],[actual_price]]*Table3[[#This Row],[rating_count]]</f>
        <v>6639000</v>
      </c>
    </row>
    <row r="1182" spans="1:10" hidden="1" x14ac:dyDescent="0.3">
      <c r="A1182" s="7" t="s">
        <v>2112</v>
      </c>
      <c r="B1182" s="7" t="s">
        <v>2114</v>
      </c>
      <c r="C1182" s="7" t="str">
        <f>_xlfn.TEXTAFTER(Table3[[#This Row],[category]],"|",-1)</f>
        <v>Lapdesks</v>
      </c>
      <c r="D1182" s="7">
        <v>263</v>
      </c>
      <c r="E1182" s="7">
        <v>699</v>
      </c>
      <c r="F1182" s="21">
        <f>Table3[[#This Row],[actual_price]]-Table3[[#This Row],[discounted_price]]</f>
        <v>436</v>
      </c>
      <c r="G1182" s="18">
        <v>0.62</v>
      </c>
      <c r="H1182" s="7">
        <v>3.5</v>
      </c>
      <c r="I1182" s="7">
        <v>690</v>
      </c>
      <c r="J1182" s="8">
        <f>Table3[[#This Row],[actual_price]]*Table3[[#This Row],[rating_count]]</f>
        <v>482310</v>
      </c>
    </row>
    <row r="1183" spans="1:10" hidden="1" x14ac:dyDescent="0.3">
      <c r="A1183" s="7" t="s">
        <v>4889</v>
      </c>
      <c r="B1183" s="7" t="s">
        <v>3812</v>
      </c>
      <c r="C1183" s="7" t="str">
        <f>_xlfn.TEXTAFTER(Table3[[#This Row],[category]],"|",-1)</f>
        <v>HandheldVacuums</v>
      </c>
      <c r="D1183" s="8">
        <v>1799</v>
      </c>
      <c r="E1183" s="8">
        <v>3295</v>
      </c>
      <c r="F1183" s="8">
        <f>Table3[[#This Row],[actual_price]]-Table3[[#This Row],[discounted_price]]</f>
        <v>1496</v>
      </c>
      <c r="G1183" s="18">
        <v>0.45</v>
      </c>
      <c r="H1183" s="7">
        <v>3.8</v>
      </c>
      <c r="I1183" s="7">
        <v>687</v>
      </c>
      <c r="J1183" s="8">
        <f>Table3[[#This Row],[actual_price]]*Table3[[#This Row],[rating_count]]</f>
        <v>2263665</v>
      </c>
    </row>
    <row r="1184" spans="1:10" hidden="1" x14ac:dyDescent="0.3">
      <c r="A1184" s="7" t="s">
        <v>1981</v>
      </c>
      <c r="B1184" s="7" t="s">
        <v>1329</v>
      </c>
      <c r="C1184" s="7" t="str">
        <f>_xlfn.TEXTAFTER(Table3[[#This Row],[category]],"|",-1)</f>
        <v>SmartWatches</v>
      </c>
      <c r="D1184" s="7">
        <v>899</v>
      </c>
      <c r="E1184" s="8">
        <v>3499</v>
      </c>
      <c r="F1184" s="8">
        <f>Table3[[#This Row],[actual_price]]-Table3[[#This Row],[discounted_price]]</f>
        <v>2600</v>
      </c>
      <c r="G1184" s="18">
        <v>0.74</v>
      </c>
      <c r="H1184" s="7">
        <v>3</v>
      </c>
      <c r="I1184" s="7">
        <v>681</v>
      </c>
      <c r="J1184" s="8">
        <f>Table3[[#This Row],[actual_price]]*Table3[[#This Row],[rating_count]]</f>
        <v>2382819</v>
      </c>
    </row>
    <row r="1185" spans="1:10" hidden="1" x14ac:dyDescent="0.3">
      <c r="A1185" s="7" t="s">
        <v>3056</v>
      </c>
      <c r="B1185" s="7" t="s">
        <v>1380</v>
      </c>
      <c r="C1185" s="7" t="str">
        <f>_xlfn.TEXTAFTER(Table3[[#This Row],[category]],"|",-1)</f>
        <v>In-Ear</v>
      </c>
      <c r="D1185" s="8">
        <v>1599</v>
      </c>
      <c r="E1185" s="8">
        <v>3490</v>
      </c>
      <c r="F1185" s="8">
        <f>Table3[[#This Row],[actual_price]]-Table3[[#This Row],[discounted_price]]</f>
        <v>1891</v>
      </c>
      <c r="G1185" s="18">
        <v>0.54</v>
      </c>
      <c r="H1185" s="7">
        <v>3.7</v>
      </c>
      <c r="I1185" s="7">
        <v>676</v>
      </c>
      <c r="J1185" s="8">
        <f>Table3[[#This Row],[actual_price]]*Table3[[#This Row],[rating_count]]</f>
        <v>2359240</v>
      </c>
    </row>
    <row r="1186" spans="1:10" x14ac:dyDescent="0.3">
      <c r="A1186" s="7" t="s">
        <v>3574</v>
      </c>
      <c r="B1186" s="7" t="s">
        <v>3576</v>
      </c>
      <c r="C1186" s="7" t="str">
        <f>_xlfn.TEXTAFTER(Table3[[#This Row],[category]],"|",-1)</f>
        <v>FountainPens</v>
      </c>
      <c r="D1186" s="21">
        <v>225</v>
      </c>
      <c r="E1186" s="21">
        <v>225</v>
      </c>
      <c r="F1186" s="21">
        <f>Table3[[#This Row],[actual_price]]-Table3[[#This Row],[discounted_price]]</f>
        <v>0</v>
      </c>
      <c r="G1186" s="23">
        <v>0</v>
      </c>
      <c r="H1186" s="7">
        <v>4.0999999999999996</v>
      </c>
      <c r="I1186" s="8">
        <v>4798</v>
      </c>
      <c r="J1186" s="21">
        <f>Table3[[#This Row],[actual_price]]*Table3[[#This Row],[rating_count]]</f>
        <v>1079550</v>
      </c>
    </row>
    <row r="1187" spans="1:10" x14ac:dyDescent="0.3">
      <c r="A1187" s="7" t="s">
        <v>825</v>
      </c>
      <c r="B1187" s="7" t="s">
        <v>14</v>
      </c>
      <c r="C1187" s="7" t="str">
        <f>_xlfn.TEXTAFTER(Table3[[#This Row],[category]],"|",-1)</f>
        <v>USBCables</v>
      </c>
      <c r="D1187" s="21">
        <v>225</v>
      </c>
      <c r="E1187" s="21">
        <v>499</v>
      </c>
      <c r="F1187" s="21">
        <f>Table3[[#This Row],[actual_price]]-Table3[[#This Row],[discounted_price]]</f>
        <v>274</v>
      </c>
      <c r="G1187" s="23">
        <v>0.55000000000000004</v>
      </c>
      <c r="H1187" s="7">
        <v>4.0999999999999996</v>
      </c>
      <c r="I1187" s="7">
        <v>789</v>
      </c>
      <c r="J1187" s="21">
        <f>Table3[[#This Row],[actual_price]]*Table3[[#This Row],[rating_count]]</f>
        <v>393711</v>
      </c>
    </row>
    <row r="1188" spans="1:10" x14ac:dyDescent="0.3">
      <c r="A1188" s="27" t="s">
        <v>68</v>
      </c>
      <c r="B1188" s="7" t="s">
        <v>70</v>
      </c>
      <c r="C1188" s="7" t="str">
        <f>_xlfn.TEXTAFTER(Table3[[#This Row],[category]],"|",-1)</f>
        <v>HDMICables</v>
      </c>
      <c r="D1188" s="21">
        <v>219</v>
      </c>
      <c r="E1188" s="21">
        <v>700</v>
      </c>
      <c r="F1188" s="21">
        <f>Table3[[#This Row],[actual_price]]-Table3[[#This Row],[discounted_price]]</f>
        <v>481</v>
      </c>
      <c r="G1188" s="23">
        <v>0.69</v>
      </c>
      <c r="H1188" s="7">
        <v>4.4000000000000004</v>
      </c>
      <c r="I1188" s="8">
        <v>426973</v>
      </c>
      <c r="J1188" s="21">
        <f>Table3[[#This Row],[actual_price]]*Table3[[#This Row],[rating_count]]</f>
        <v>298881100</v>
      </c>
    </row>
    <row r="1189" spans="1:10" x14ac:dyDescent="0.3">
      <c r="A1189" s="7" t="s">
        <v>68</v>
      </c>
      <c r="B1189" s="7" t="s">
        <v>70</v>
      </c>
      <c r="C1189" s="7" t="str">
        <f>_xlfn.TEXTAFTER(Table3[[#This Row],[category]],"|",-1)</f>
        <v>HDMICables</v>
      </c>
      <c r="D1189" s="21">
        <v>219</v>
      </c>
      <c r="E1189" s="21">
        <v>700</v>
      </c>
      <c r="F1189" s="21">
        <f>Table3[[#This Row],[actual_price]]-Table3[[#This Row],[discounted_price]]</f>
        <v>481</v>
      </c>
      <c r="G1189" s="23">
        <v>0.69</v>
      </c>
      <c r="H1189" s="7">
        <v>4.4000000000000004</v>
      </c>
      <c r="I1189" s="8">
        <v>426972</v>
      </c>
      <c r="J1189" s="21">
        <f>Table3[[#This Row],[actual_price]]*Table3[[#This Row],[rating_count]]</f>
        <v>298880400</v>
      </c>
    </row>
    <row r="1190" spans="1:10" x14ac:dyDescent="0.3">
      <c r="A1190" s="7" t="s">
        <v>316</v>
      </c>
      <c r="B1190" s="7" t="s">
        <v>14</v>
      </c>
      <c r="C1190" s="7" t="str">
        <f>_xlfn.TEXTAFTER(Table3[[#This Row],[category]],"|",-1)</f>
        <v>USBCables</v>
      </c>
      <c r="D1190" s="21">
        <v>219</v>
      </c>
      <c r="E1190" s="21">
        <v>700</v>
      </c>
      <c r="F1190" s="21">
        <f>Table3[[#This Row],[actual_price]]-Table3[[#This Row],[discounted_price]]</f>
        <v>481</v>
      </c>
      <c r="G1190" s="23">
        <v>0.69</v>
      </c>
      <c r="H1190" s="7">
        <v>4.3</v>
      </c>
      <c r="I1190" s="8">
        <v>20053</v>
      </c>
      <c r="J1190" s="21">
        <f>Table3[[#This Row],[actual_price]]*Table3[[#This Row],[rating_count]]</f>
        <v>14037100</v>
      </c>
    </row>
    <row r="1191" spans="1:10" hidden="1" x14ac:dyDescent="0.3">
      <c r="A1191" s="7" t="s">
        <v>4841</v>
      </c>
      <c r="B1191" s="7" t="s">
        <v>3707</v>
      </c>
      <c r="C1191" s="7" t="str">
        <f>_xlfn.TEXTAFTER(Table3[[#This Row],[category]],"|",-1)</f>
        <v>InstantWaterHeaters</v>
      </c>
      <c r="D1191" s="8">
        <v>1049</v>
      </c>
      <c r="E1191" s="8">
        <v>2499</v>
      </c>
      <c r="F1191" s="8">
        <f>Table3[[#This Row],[actual_price]]-Table3[[#This Row],[discounted_price]]</f>
        <v>1450</v>
      </c>
      <c r="G1191" s="18">
        <v>0.57999999999999996</v>
      </c>
      <c r="H1191" s="7">
        <v>3.7</v>
      </c>
      <c r="I1191" s="7">
        <v>638</v>
      </c>
      <c r="J1191" s="8">
        <f>Table3[[#This Row],[actual_price]]*Table3[[#This Row],[rating_count]]</f>
        <v>1594362</v>
      </c>
    </row>
    <row r="1192" spans="1:10" x14ac:dyDescent="0.3">
      <c r="A1192" s="7" t="s">
        <v>316</v>
      </c>
      <c r="B1192" s="7" t="s">
        <v>14</v>
      </c>
      <c r="C1192" s="7" t="str">
        <f>_xlfn.TEXTAFTER(Table3[[#This Row],[category]],"|",-1)</f>
        <v>USBCables</v>
      </c>
      <c r="D1192" s="21">
        <v>219</v>
      </c>
      <c r="E1192" s="21">
        <v>700</v>
      </c>
      <c r="F1192" s="21">
        <f>Table3[[#This Row],[actual_price]]-Table3[[#This Row],[discounted_price]]</f>
        <v>481</v>
      </c>
      <c r="G1192" s="23">
        <v>0.69</v>
      </c>
      <c r="H1192" s="7">
        <v>4.3</v>
      </c>
      <c r="I1192" s="8">
        <v>20053</v>
      </c>
      <c r="J1192" s="21">
        <f>Table3[[#This Row],[actual_price]]*Table3[[#This Row],[rating_count]]</f>
        <v>14037100</v>
      </c>
    </row>
    <row r="1193" spans="1:10" x14ac:dyDescent="0.3">
      <c r="A1193" s="7" t="s">
        <v>316</v>
      </c>
      <c r="B1193" s="7" t="s">
        <v>14</v>
      </c>
      <c r="C1193" s="7" t="str">
        <f>_xlfn.TEXTAFTER(Table3[[#This Row],[category]],"|",-1)</f>
        <v>USBCables</v>
      </c>
      <c r="D1193" s="21">
        <v>219</v>
      </c>
      <c r="E1193" s="21">
        <v>700</v>
      </c>
      <c r="F1193" s="21">
        <f>Table3[[#This Row],[actual_price]]-Table3[[#This Row],[discounted_price]]</f>
        <v>481</v>
      </c>
      <c r="G1193" s="23">
        <v>0.69</v>
      </c>
      <c r="H1193" s="7">
        <v>4.3</v>
      </c>
      <c r="I1193" s="8">
        <v>20052</v>
      </c>
      <c r="J1193" s="21">
        <f>Table3[[#This Row],[actual_price]]*Table3[[#This Row],[rating_count]]</f>
        <v>14036400</v>
      </c>
    </row>
    <row r="1194" spans="1:10" hidden="1" x14ac:dyDescent="0.3">
      <c r="A1194" s="7" t="s">
        <v>1244</v>
      </c>
      <c r="B1194" s="7" t="s">
        <v>1246</v>
      </c>
      <c r="C1194" s="7" t="str">
        <f>_xlfn.TEXTAFTER(Table3[[#This Row],[category]],"|",-1)</f>
        <v>3DGlasses</v>
      </c>
      <c r="D1194" s="8">
        <v>2699</v>
      </c>
      <c r="E1194" s="8">
        <v>3500</v>
      </c>
      <c r="F1194" s="8">
        <f>Table3[[#This Row],[actual_price]]-Table3[[#This Row],[discounted_price]]</f>
        <v>801</v>
      </c>
      <c r="G1194" s="18">
        <v>0.23</v>
      </c>
      <c r="H1194" s="7">
        <v>3.5</v>
      </c>
      <c r="I1194" s="7">
        <v>621</v>
      </c>
      <c r="J1194" s="8">
        <f>Table3[[#This Row],[actual_price]]*Table3[[#This Row],[rating_count]]</f>
        <v>2173500</v>
      </c>
    </row>
    <row r="1195" spans="1:10" x14ac:dyDescent="0.3">
      <c r="A1195" s="7" t="s">
        <v>5348</v>
      </c>
      <c r="B1195" s="7" t="s">
        <v>3777</v>
      </c>
      <c r="C1195" s="7" t="str">
        <f>_xlfn.TEXTAFTER(Table3[[#This Row],[category]],"|",-1)</f>
        <v>LaundryBaskets</v>
      </c>
      <c r="D1195" s="21">
        <v>219</v>
      </c>
      <c r="E1195" s="21">
        <v>249</v>
      </c>
      <c r="F1195" s="21">
        <f>Table3[[#This Row],[actual_price]]-Table3[[#This Row],[discounted_price]]</f>
        <v>30</v>
      </c>
      <c r="G1195" s="23">
        <v>0.12</v>
      </c>
      <c r="H1195" s="7">
        <v>4</v>
      </c>
      <c r="I1195" s="8">
        <v>1108</v>
      </c>
      <c r="J1195" s="21">
        <f>Table3[[#This Row],[actual_price]]*Table3[[#This Row],[rating_count]]</f>
        <v>275892</v>
      </c>
    </row>
    <row r="1196" spans="1:10" hidden="1" x14ac:dyDescent="0.3">
      <c r="A1196" s="7" t="s">
        <v>4857</v>
      </c>
      <c r="B1196" s="7" t="s">
        <v>3941</v>
      </c>
      <c r="C1196" s="7" t="str">
        <f>_xlfn.TEXTAFTER(Table3[[#This Row],[category]],"|",-1)</f>
        <v>VacuumSealers</v>
      </c>
      <c r="D1196" s="7">
        <v>429</v>
      </c>
      <c r="E1196" s="7">
        <v>999</v>
      </c>
      <c r="F1196" s="21">
        <f>Table3[[#This Row],[actual_price]]-Table3[[#This Row],[discounted_price]]</f>
        <v>570</v>
      </c>
      <c r="G1196" s="18">
        <v>0.56999999999999995</v>
      </c>
      <c r="H1196" s="7">
        <v>3</v>
      </c>
      <c r="I1196" s="7">
        <v>617</v>
      </c>
      <c r="J1196" s="8">
        <f>Table3[[#This Row],[actual_price]]*Table3[[#This Row],[rating_count]]</f>
        <v>616383</v>
      </c>
    </row>
    <row r="1197" spans="1:10" hidden="1" x14ac:dyDescent="0.3">
      <c r="A1197" s="7" t="s">
        <v>735</v>
      </c>
      <c r="B1197" s="7" t="s">
        <v>54</v>
      </c>
      <c r="C1197" s="7" t="str">
        <f>_xlfn.TEXTAFTER(Table3[[#This Row],[category]],"|",-1)</f>
        <v>WirelessUSBAdapters</v>
      </c>
      <c r="D1197" s="7">
        <v>199</v>
      </c>
      <c r="E1197" s="7">
        <v>499</v>
      </c>
      <c r="F1197" s="21">
        <f>Table3[[#This Row],[actual_price]]-Table3[[#This Row],[discounted_price]]</f>
        <v>300</v>
      </c>
      <c r="G1197" s="18">
        <v>0.6</v>
      </c>
      <c r="H1197" s="7">
        <v>3.7</v>
      </c>
      <c r="I1197" s="7">
        <v>612</v>
      </c>
      <c r="J1197" s="8">
        <f>Table3[[#This Row],[actual_price]]*Table3[[#This Row],[rating_count]]</f>
        <v>305388</v>
      </c>
    </row>
    <row r="1198" spans="1:10" x14ac:dyDescent="0.3">
      <c r="A1198" s="7" t="s">
        <v>2053</v>
      </c>
      <c r="B1198" s="7" t="s">
        <v>1421</v>
      </c>
      <c r="C1198" s="7" t="str">
        <f>_xlfn.TEXTAFTER(Table3[[#This Row],[category]],"|",-1)</f>
        <v>WallChargers</v>
      </c>
      <c r="D1198" s="21">
        <v>219</v>
      </c>
      <c r="E1198" s="21">
        <v>499</v>
      </c>
      <c r="F1198" s="21">
        <f>Table3[[#This Row],[actual_price]]-Table3[[#This Row],[discounted_price]]</f>
        <v>280</v>
      </c>
      <c r="G1198" s="23">
        <v>0.56000000000000005</v>
      </c>
      <c r="H1198" s="7">
        <v>4.4000000000000004</v>
      </c>
      <c r="I1198" s="7">
        <v>14</v>
      </c>
      <c r="J1198" s="21">
        <f>Table3[[#This Row],[actual_price]]*Table3[[#This Row],[rating_count]]</f>
        <v>6986</v>
      </c>
    </row>
    <row r="1199" spans="1:10" x14ac:dyDescent="0.3">
      <c r="A1199" s="7" t="s">
        <v>1210</v>
      </c>
      <c r="B1199" s="7" t="s">
        <v>54</v>
      </c>
      <c r="C1199" s="7" t="str">
        <f>_xlfn.TEXTAFTER(Table3[[#This Row],[category]],"|",-1)</f>
        <v>WirelessUSBAdapters</v>
      </c>
      <c r="D1199" s="21">
        <v>218</v>
      </c>
      <c r="E1199" s="21">
        <v>999</v>
      </c>
      <c r="F1199" s="21">
        <f>Table3[[#This Row],[actual_price]]-Table3[[#This Row],[discounted_price]]</f>
        <v>781</v>
      </c>
      <c r="G1199" s="23">
        <v>0.78</v>
      </c>
      <c r="H1199" s="7">
        <v>4.2</v>
      </c>
      <c r="I1199" s="7">
        <v>163</v>
      </c>
      <c r="J1199" s="21">
        <f>Table3[[#This Row],[actual_price]]*Table3[[#This Row],[rating_count]]</f>
        <v>162837</v>
      </c>
    </row>
    <row r="1200" spans="1:10" x14ac:dyDescent="0.3">
      <c r="A1200" s="7" t="s">
        <v>501</v>
      </c>
      <c r="B1200" s="7" t="s">
        <v>14</v>
      </c>
      <c r="C1200" s="7" t="str">
        <f>_xlfn.TEXTAFTER(Table3[[#This Row],[category]],"|",-1)</f>
        <v>USBCables</v>
      </c>
      <c r="D1200" s="21">
        <v>210</v>
      </c>
      <c r="E1200" s="21">
        <v>399</v>
      </c>
      <c r="F1200" s="21">
        <f>Table3[[#This Row],[actual_price]]-Table3[[#This Row],[discounted_price]]</f>
        <v>189</v>
      </c>
      <c r="G1200" s="23">
        <v>0.47</v>
      </c>
      <c r="H1200" s="7">
        <v>4.0999999999999996</v>
      </c>
      <c r="I1200" s="8">
        <v>1717</v>
      </c>
      <c r="J1200" s="21">
        <f>Table3[[#This Row],[actual_price]]*Table3[[#This Row],[rating_count]]</f>
        <v>685083</v>
      </c>
    </row>
    <row r="1201" spans="1:10" x14ac:dyDescent="0.3">
      <c r="A1201" s="7" t="s">
        <v>198</v>
      </c>
      <c r="B1201" s="7" t="s">
        <v>14</v>
      </c>
      <c r="C1201" s="7" t="str">
        <f>_xlfn.TEXTAFTER(Table3[[#This Row],[category]],"|",-1)</f>
        <v>USBCables</v>
      </c>
      <c r="D1201" s="21">
        <v>209</v>
      </c>
      <c r="E1201" s="21">
        <v>695</v>
      </c>
      <c r="F1201" s="21">
        <f>Table3[[#This Row],[actual_price]]-Table3[[#This Row],[discounted_price]]</f>
        <v>486</v>
      </c>
      <c r="G1201" s="23">
        <v>0.7</v>
      </c>
      <c r="H1201" s="7">
        <v>4.5</v>
      </c>
      <c r="I1201" s="8">
        <v>107687</v>
      </c>
      <c r="J1201" s="21">
        <f>Table3[[#This Row],[actual_price]]*Table3[[#This Row],[rating_count]]</f>
        <v>74842465</v>
      </c>
    </row>
    <row r="1202" spans="1:10" x14ac:dyDescent="0.3">
      <c r="A1202" s="7" t="s">
        <v>198</v>
      </c>
      <c r="B1202" s="7" t="s">
        <v>14</v>
      </c>
      <c r="C1202" s="7" t="str">
        <f>_xlfn.TEXTAFTER(Table3[[#This Row],[category]],"|",-1)</f>
        <v>USBCables</v>
      </c>
      <c r="D1202" s="21">
        <v>209</v>
      </c>
      <c r="E1202" s="21">
        <v>695</v>
      </c>
      <c r="F1202" s="21">
        <f>Table3[[#This Row],[actual_price]]-Table3[[#This Row],[discounted_price]]</f>
        <v>486</v>
      </c>
      <c r="G1202" s="23">
        <v>0.7</v>
      </c>
      <c r="H1202" s="7">
        <v>4.5</v>
      </c>
      <c r="I1202" s="8">
        <v>107686</v>
      </c>
      <c r="J1202" s="21">
        <f>Table3[[#This Row],[actual_price]]*Table3[[#This Row],[rating_count]]</f>
        <v>74841770</v>
      </c>
    </row>
    <row r="1203" spans="1:10" x14ac:dyDescent="0.3">
      <c r="A1203" s="7" t="s">
        <v>906</v>
      </c>
      <c r="B1203" s="7" t="s">
        <v>908</v>
      </c>
      <c r="C1203" s="7" t="str">
        <f>_xlfn.TEXTAFTER(Table3[[#This Row],[category]],"|",-1)</f>
        <v>Adapters</v>
      </c>
      <c r="D1203" s="21">
        <v>209</v>
      </c>
      <c r="E1203" s="21">
        <v>600</v>
      </c>
      <c r="F1203" s="21">
        <f>Table3[[#This Row],[actual_price]]-Table3[[#This Row],[discounted_price]]</f>
        <v>391</v>
      </c>
      <c r="G1203" s="23">
        <v>0.65</v>
      </c>
      <c r="H1203" s="7">
        <v>4.4000000000000004</v>
      </c>
      <c r="I1203" s="8">
        <v>18872</v>
      </c>
      <c r="J1203" s="21">
        <f>Table3[[#This Row],[actual_price]]*Table3[[#This Row],[rating_count]]</f>
        <v>11323200</v>
      </c>
    </row>
    <row r="1204" spans="1:10" x14ac:dyDescent="0.3">
      <c r="A1204" s="7" t="s">
        <v>941</v>
      </c>
      <c r="B1204" s="7" t="s">
        <v>230</v>
      </c>
      <c r="C1204" s="7" t="str">
        <f>_xlfn.TEXTAFTER(Table3[[#This Row],[category]],"|",-1)</f>
        <v>RemoteControls</v>
      </c>
      <c r="D1204" s="21">
        <v>209</v>
      </c>
      <c r="E1204" s="21">
        <v>499</v>
      </c>
      <c r="F1204" s="21">
        <f>Table3[[#This Row],[actual_price]]-Table3[[#This Row],[discounted_price]]</f>
        <v>290</v>
      </c>
      <c r="G1204" s="23">
        <v>0.57999999999999996</v>
      </c>
      <c r="H1204" s="7">
        <v>4</v>
      </c>
      <c r="I1204" s="7">
        <v>479</v>
      </c>
      <c r="J1204" s="21">
        <f>Table3[[#This Row],[actual_price]]*Table3[[#This Row],[rating_count]]</f>
        <v>239021</v>
      </c>
    </row>
    <row r="1205" spans="1:10" hidden="1" x14ac:dyDescent="0.3">
      <c r="A1205" s="7" t="s">
        <v>3280</v>
      </c>
      <c r="B1205" s="7" t="s">
        <v>3282</v>
      </c>
      <c r="C1205" s="7" t="str">
        <f>_xlfn.TEXTAFTER(Table3[[#This Row],[category]],"|",-1)</f>
        <v>Earpads</v>
      </c>
      <c r="D1205" s="7">
        <v>99</v>
      </c>
      <c r="E1205" s="7">
        <v>999</v>
      </c>
      <c r="F1205" s="21">
        <f>Table3[[#This Row],[actual_price]]-Table3[[#This Row],[discounted_price]]</f>
        <v>900</v>
      </c>
      <c r="G1205" s="18">
        <v>0.9</v>
      </c>
      <c r="H1205" s="7">
        <v>3.8</v>
      </c>
      <c r="I1205" s="7">
        <v>594</v>
      </c>
      <c r="J1205" s="8">
        <f>Table3[[#This Row],[actual_price]]*Table3[[#This Row],[rating_count]]</f>
        <v>593406</v>
      </c>
    </row>
    <row r="1206" spans="1:10" x14ac:dyDescent="0.3">
      <c r="A1206" s="7" t="s">
        <v>3222</v>
      </c>
      <c r="B1206" s="7" t="s">
        <v>2301</v>
      </c>
      <c r="C1206" s="7" t="str">
        <f>_xlfn.TEXTAFTER(Table3[[#This Row],[category]],"|",-1)</f>
        <v>Paints</v>
      </c>
      <c r="D1206" s="21">
        <v>200</v>
      </c>
      <c r="E1206" s="21">
        <v>230</v>
      </c>
      <c r="F1206" s="21">
        <f>Table3[[#This Row],[actual_price]]-Table3[[#This Row],[discounted_price]]</f>
        <v>30</v>
      </c>
      <c r="G1206" s="23">
        <v>0.13</v>
      </c>
      <c r="H1206" s="7">
        <v>4.4000000000000004</v>
      </c>
      <c r="I1206" s="8">
        <v>10170</v>
      </c>
      <c r="J1206" s="21">
        <f>Table3[[#This Row],[actual_price]]*Table3[[#This Row],[rating_count]]</f>
        <v>2339100</v>
      </c>
    </row>
    <row r="1207" spans="1:10" hidden="1" x14ac:dyDescent="0.3">
      <c r="A1207" s="7" t="s">
        <v>506</v>
      </c>
      <c r="B1207" s="7" t="s">
        <v>230</v>
      </c>
      <c r="C1207" s="7" t="str">
        <f>_xlfn.TEXTAFTER(Table3[[#This Row],[category]],"|",-1)</f>
        <v>RemoteControls</v>
      </c>
      <c r="D1207" s="8">
        <v>1299</v>
      </c>
      <c r="E1207" s="8">
        <v>1999</v>
      </c>
      <c r="F1207" s="8">
        <f>Table3[[#This Row],[actual_price]]-Table3[[#This Row],[discounted_price]]</f>
        <v>700</v>
      </c>
      <c r="G1207" s="18">
        <v>0.35</v>
      </c>
      <c r="H1207" s="7">
        <v>3.6</v>
      </c>
      <c r="I1207" s="7">
        <v>590</v>
      </c>
      <c r="J1207" s="8">
        <f>Table3[[#This Row],[actual_price]]*Table3[[#This Row],[rating_count]]</f>
        <v>1179410</v>
      </c>
    </row>
    <row r="1208" spans="1:10" x14ac:dyDescent="0.3">
      <c r="A1208" s="7" t="s">
        <v>3656</v>
      </c>
      <c r="B1208" s="7" t="s">
        <v>3658</v>
      </c>
      <c r="C1208" s="7" t="str">
        <f>_xlfn.TEXTAFTER(Table3[[#This Row],[category]],"|",-1)</f>
        <v>Choppers</v>
      </c>
      <c r="D1208" s="21">
        <v>199</v>
      </c>
      <c r="E1208" s="21">
        <v>495</v>
      </c>
      <c r="F1208" s="21">
        <f>Table3[[#This Row],[actual_price]]-Table3[[#This Row],[discounted_price]]</f>
        <v>296</v>
      </c>
      <c r="G1208" s="23">
        <v>0.6</v>
      </c>
      <c r="H1208" s="7">
        <v>4.0999999999999996</v>
      </c>
      <c r="I1208" s="8">
        <v>270563</v>
      </c>
      <c r="J1208" s="21">
        <f>Table3[[#This Row],[actual_price]]*Table3[[#This Row],[rating_count]]</f>
        <v>133928685</v>
      </c>
    </row>
    <row r="1209" spans="1:10" hidden="1" x14ac:dyDescent="0.3">
      <c r="A1209" s="7" t="s">
        <v>4999</v>
      </c>
      <c r="B1209" s="7" t="s">
        <v>3707</v>
      </c>
      <c r="C1209" s="7" t="str">
        <f>_xlfn.TEXTAFTER(Table3[[#This Row],[category]],"|",-1)</f>
        <v>InstantWaterHeaters</v>
      </c>
      <c r="D1209" s="8">
        <v>2790</v>
      </c>
      <c r="E1209" s="8">
        <v>4890</v>
      </c>
      <c r="F1209" s="8">
        <f>Table3[[#This Row],[actual_price]]-Table3[[#This Row],[discounted_price]]</f>
        <v>2100</v>
      </c>
      <c r="G1209" s="18">
        <v>0.43</v>
      </c>
      <c r="H1209" s="7">
        <v>3.9</v>
      </c>
      <c r="I1209" s="7">
        <v>588</v>
      </c>
      <c r="J1209" s="8">
        <f>Table3[[#This Row],[actual_price]]*Table3[[#This Row],[rating_count]]</f>
        <v>2875320</v>
      </c>
    </row>
    <row r="1210" spans="1:10" hidden="1" x14ac:dyDescent="0.3">
      <c r="A1210" s="7" t="s">
        <v>4302</v>
      </c>
      <c r="B1210" s="7" t="s">
        <v>3649</v>
      </c>
      <c r="C1210" s="7" t="str">
        <f>_xlfn.TEXTAFTER(Table3[[#This Row],[category]],"|",-1)</f>
        <v>DigitalKitchenScales</v>
      </c>
      <c r="D1210" s="7">
        <v>599</v>
      </c>
      <c r="E1210" s="8">
        <v>2799</v>
      </c>
      <c r="F1210" s="8">
        <f>Table3[[#This Row],[actual_price]]-Table3[[#This Row],[discounted_price]]</f>
        <v>2200</v>
      </c>
      <c r="G1210" s="18">
        <v>0.79</v>
      </c>
      <c r="H1210" s="7">
        <v>3.9</v>
      </c>
      <c r="I1210" s="7">
        <v>578</v>
      </c>
      <c r="J1210" s="8">
        <f>Table3[[#This Row],[actual_price]]*Table3[[#This Row],[rating_count]]</f>
        <v>1617822</v>
      </c>
    </row>
    <row r="1211" spans="1:10" x14ac:dyDescent="0.3">
      <c r="A1211" s="7" t="s">
        <v>233</v>
      </c>
      <c r="B1211" s="7" t="s">
        <v>14</v>
      </c>
      <c r="C1211" s="7" t="str">
        <f>_xlfn.TEXTAFTER(Table3[[#This Row],[category]],"|",-1)</f>
        <v>USBCables</v>
      </c>
      <c r="D1211" s="21">
        <v>199</v>
      </c>
      <c r="E1211" s="21">
        <v>395</v>
      </c>
      <c r="F1211" s="21">
        <f>Table3[[#This Row],[actual_price]]-Table3[[#This Row],[discounted_price]]</f>
        <v>196</v>
      </c>
      <c r="G1211" s="23">
        <v>0.5</v>
      </c>
      <c r="H1211" s="7">
        <v>4.2</v>
      </c>
      <c r="I1211" s="8">
        <v>92595</v>
      </c>
      <c r="J1211" s="21">
        <f>Table3[[#This Row],[actual_price]]*Table3[[#This Row],[rating_count]]</f>
        <v>36575025</v>
      </c>
    </row>
    <row r="1212" spans="1:10" x14ac:dyDescent="0.3">
      <c r="A1212" s="7" t="s">
        <v>233</v>
      </c>
      <c r="B1212" s="7" t="s">
        <v>14</v>
      </c>
      <c r="C1212" s="7" t="str">
        <f>_xlfn.TEXTAFTER(Table3[[#This Row],[category]],"|",-1)</f>
        <v>USBCables</v>
      </c>
      <c r="D1212" s="21">
        <v>199</v>
      </c>
      <c r="E1212" s="21">
        <v>395</v>
      </c>
      <c r="F1212" s="21">
        <f>Table3[[#This Row],[actual_price]]-Table3[[#This Row],[discounted_price]]</f>
        <v>196</v>
      </c>
      <c r="G1212" s="23">
        <v>0.5</v>
      </c>
      <c r="H1212" s="7">
        <v>4.2</v>
      </c>
      <c r="I1212" s="8">
        <v>92595</v>
      </c>
      <c r="J1212" s="21">
        <f>Table3[[#This Row],[actual_price]]*Table3[[#This Row],[rating_count]]</f>
        <v>36575025</v>
      </c>
    </row>
    <row r="1213" spans="1:10" hidden="1" x14ac:dyDescent="0.3">
      <c r="A1213" s="7" t="s">
        <v>749</v>
      </c>
      <c r="B1213" s="7" t="s">
        <v>230</v>
      </c>
      <c r="C1213" s="7" t="str">
        <f>_xlfn.TEXTAFTER(Table3[[#This Row],[category]],"|",-1)</f>
        <v>RemoteControls</v>
      </c>
      <c r="D1213" s="7">
        <v>799</v>
      </c>
      <c r="E1213" s="8">
        <v>1999</v>
      </c>
      <c r="F1213" s="8">
        <f>Table3[[#This Row],[actual_price]]-Table3[[#This Row],[discounted_price]]</f>
        <v>1200</v>
      </c>
      <c r="G1213" s="18">
        <v>0.6</v>
      </c>
      <c r="H1213" s="7">
        <v>3.3</v>
      </c>
      <c r="I1213" s="7">
        <v>576</v>
      </c>
      <c r="J1213" s="8">
        <f>Table3[[#This Row],[actual_price]]*Table3[[#This Row],[rating_count]]</f>
        <v>1151424</v>
      </c>
    </row>
    <row r="1214" spans="1:10" x14ac:dyDescent="0.3">
      <c r="A1214" s="7" t="s">
        <v>150</v>
      </c>
      <c r="B1214" s="7" t="s">
        <v>14</v>
      </c>
      <c r="C1214" s="7" t="str">
        <f>_xlfn.TEXTAFTER(Table3[[#This Row],[category]],"|",-1)</f>
        <v>USBCables</v>
      </c>
      <c r="D1214" s="21">
        <v>199</v>
      </c>
      <c r="E1214" s="21">
        <v>750</v>
      </c>
      <c r="F1214" s="21">
        <f>Table3[[#This Row],[actual_price]]-Table3[[#This Row],[discounted_price]]</f>
        <v>551</v>
      </c>
      <c r="G1214" s="23">
        <v>0.73</v>
      </c>
      <c r="H1214" s="7">
        <v>4.5</v>
      </c>
      <c r="I1214" s="8">
        <v>74976</v>
      </c>
      <c r="J1214" s="21">
        <f>Table3[[#This Row],[actual_price]]*Table3[[#This Row],[rating_count]]</f>
        <v>56232000</v>
      </c>
    </row>
    <row r="1215" spans="1:10" x14ac:dyDescent="0.3">
      <c r="A1215" s="7" t="s">
        <v>150</v>
      </c>
      <c r="B1215" s="7" t="s">
        <v>14</v>
      </c>
      <c r="C1215" s="7" t="str">
        <f>_xlfn.TEXTAFTER(Table3[[#This Row],[category]],"|",-1)</f>
        <v>USBCables</v>
      </c>
      <c r="D1215" s="21">
        <v>199</v>
      </c>
      <c r="E1215" s="21">
        <v>750</v>
      </c>
      <c r="F1215" s="21">
        <f>Table3[[#This Row],[actual_price]]-Table3[[#This Row],[discounted_price]]</f>
        <v>551</v>
      </c>
      <c r="G1215" s="23">
        <v>0.73</v>
      </c>
      <c r="H1215" s="7">
        <v>4.5</v>
      </c>
      <c r="I1215" s="8">
        <v>74976</v>
      </c>
      <c r="J1215" s="21">
        <f>Table3[[#This Row],[actual_price]]*Table3[[#This Row],[rating_count]]</f>
        <v>56232000</v>
      </c>
    </row>
    <row r="1216" spans="1:10" x14ac:dyDescent="0.3">
      <c r="A1216" s="7" t="s">
        <v>17</v>
      </c>
      <c r="B1216" s="7" t="s">
        <v>14</v>
      </c>
      <c r="C1216" s="7" t="str">
        <f>_xlfn.TEXTAFTER(Table3[[#This Row],[category]],"|",-1)</f>
        <v>USBCables</v>
      </c>
      <c r="D1216" s="21">
        <v>199</v>
      </c>
      <c r="E1216" s="21">
        <v>349</v>
      </c>
      <c r="F1216" s="21">
        <f>Table3[[#This Row],[actual_price]]-Table3[[#This Row],[discounted_price]]</f>
        <v>150</v>
      </c>
      <c r="G1216" s="23">
        <v>0.43</v>
      </c>
      <c r="H1216" s="7">
        <v>4</v>
      </c>
      <c r="I1216" s="8">
        <v>43994</v>
      </c>
      <c r="J1216" s="21">
        <f>Table3[[#This Row],[actual_price]]*Table3[[#This Row],[rating_count]]</f>
        <v>15353906</v>
      </c>
    </row>
    <row r="1217" spans="1:10" x14ac:dyDescent="0.3">
      <c r="A1217" s="7" t="s">
        <v>57</v>
      </c>
      <c r="B1217" s="7" t="s">
        <v>14</v>
      </c>
      <c r="C1217" s="7" t="str">
        <f>_xlfn.TEXTAFTER(Table3[[#This Row],[category]],"|",-1)</f>
        <v>USBCables</v>
      </c>
      <c r="D1217" s="21">
        <v>199</v>
      </c>
      <c r="E1217" s="21">
        <v>299</v>
      </c>
      <c r="F1217" s="21">
        <f>Table3[[#This Row],[actual_price]]-Table3[[#This Row],[discounted_price]]</f>
        <v>100</v>
      </c>
      <c r="G1217" s="23">
        <v>0.33</v>
      </c>
      <c r="H1217" s="7">
        <v>4</v>
      </c>
      <c r="I1217" s="8">
        <v>43994</v>
      </c>
      <c r="J1217" s="21">
        <f>Table3[[#This Row],[actual_price]]*Table3[[#This Row],[rating_count]]</f>
        <v>13154206</v>
      </c>
    </row>
    <row r="1218" spans="1:10" x14ac:dyDescent="0.3">
      <c r="A1218" s="7" t="s">
        <v>57</v>
      </c>
      <c r="B1218" s="7" t="s">
        <v>14</v>
      </c>
      <c r="C1218" s="7" t="str">
        <f>_xlfn.TEXTAFTER(Table3[[#This Row],[category]],"|",-1)</f>
        <v>USBCables</v>
      </c>
      <c r="D1218" s="21">
        <v>199</v>
      </c>
      <c r="E1218" s="21">
        <v>299</v>
      </c>
      <c r="F1218" s="21">
        <f>Table3[[#This Row],[actual_price]]-Table3[[#This Row],[discounted_price]]</f>
        <v>100</v>
      </c>
      <c r="G1218" s="23">
        <v>0.33</v>
      </c>
      <c r="H1218" s="7">
        <v>4</v>
      </c>
      <c r="I1218" s="8">
        <v>43994</v>
      </c>
      <c r="J1218" s="21">
        <f>Table3[[#This Row],[actual_price]]*Table3[[#This Row],[rating_count]]</f>
        <v>13154206</v>
      </c>
    </row>
    <row r="1219" spans="1:10" hidden="1" x14ac:dyDescent="0.3">
      <c r="A1219" s="7" t="s">
        <v>5442</v>
      </c>
      <c r="B1219" s="7" t="s">
        <v>3634</v>
      </c>
      <c r="C1219" s="7" t="str">
        <f>_xlfn.TEXTAFTER(Table3[[#This Row],[category]],"|",-1)</f>
        <v>ElectricHeaters</v>
      </c>
      <c r="D1219" s="7">
        <v>949</v>
      </c>
      <c r="E1219" s="8">
        <v>2299</v>
      </c>
      <c r="F1219" s="8">
        <f>Table3[[#This Row],[actual_price]]-Table3[[#This Row],[discounted_price]]</f>
        <v>1350</v>
      </c>
      <c r="G1219" s="18">
        <v>0.59</v>
      </c>
      <c r="H1219" s="7">
        <v>3.6</v>
      </c>
      <c r="I1219" s="7">
        <v>550</v>
      </c>
      <c r="J1219" s="8">
        <f>Table3[[#This Row],[actual_price]]*Table3[[#This Row],[rating_count]]</f>
        <v>1264450</v>
      </c>
    </row>
    <row r="1220" spans="1:10" x14ac:dyDescent="0.3">
      <c r="A1220" s="7" t="s">
        <v>17</v>
      </c>
      <c r="B1220" s="7" t="s">
        <v>14</v>
      </c>
      <c r="C1220" s="7" t="str">
        <f>_xlfn.TEXTAFTER(Table3[[#This Row],[category]],"|",-1)</f>
        <v>USBCables</v>
      </c>
      <c r="D1220" s="21">
        <v>199</v>
      </c>
      <c r="E1220" s="21">
        <v>349</v>
      </c>
      <c r="F1220" s="21">
        <f>Table3[[#This Row],[actual_price]]-Table3[[#This Row],[discounted_price]]</f>
        <v>150</v>
      </c>
      <c r="G1220" s="23">
        <v>0.43</v>
      </c>
      <c r="H1220" s="7">
        <v>4</v>
      </c>
      <c r="I1220" s="8">
        <v>43994</v>
      </c>
      <c r="J1220" s="21">
        <f>Table3[[#This Row],[actual_price]]*Table3[[#This Row],[rating_count]]</f>
        <v>15353906</v>
      </c>
    </row>
    <row r="1221" spans="1:10" x14ac:dyDescent="0.3">
      <c r="A1221" s="7" t="s">
        <v>17</v>
      </c>
      <c r="B1221" s="7" t="s">
        <v>14</v>
      </c>
      <c r="C1221" s="7" t="str">
        <f>_xlfn.TEXTAFTER(Table3[[#This Row],[category]],"|",-1)</f>
        <v>USBCables</v>
      </c>
      <c r="D1221" s="21">
        <v>199</v>
      </c>
      <c r="E1221" s="21">
        <v>349</v>
      </c>
      <c r="F1221" s="21">
        <f>Table3[[#This Row],[actual_price]]-Table3[[#This Row],[discounted_price]]</f>
        <v>150</v>
      </c>
      <c r="G1221" s="23">
        <v>0.43</v>
      </c>
      <c r="H1221" s="7">
        <v>4</v>
      </c>
      <c r="I1221" s="8">
        <v>43993</v>
      </c>
      <c r="J1221" s="21">
        <f>Table3[[#This Row],[actual_price]]*Table3[[#This Row],[rating_count]]</f>
        <v>15353557</v>
      </c>
    </row>
    <row r="1222" spans="1:10" hidden="1" x14ac:dyDescent="0.3">
      <c r="A1222" s="7" t="s">
        <v>1273</v>
      </c>
      <c r="B1222" s="7" t="s">
        <v>230</v>
      </c>
      <c r="C1222" s="7" t="str">
        <f>_xlfn.TEXTAFTER(Table3[[#This Row],[category]],"|",-1)</f>
        <v>RemoteControls</v>
      </c>
      <c r="D1222" s="7">
        <v>199</v>
      </c>
      <c r="E1222" s="7">
        <v>499</v>
      </c>
      <c r="F1222" s="21">
        <f>Table3[[#This Row],[actual_price]]-Table3[[#This Row],[discounted_price]]</f>
        <v>300</v>
      </c>
      <c r="G1222" s="18">
        <v>0.6</v>
      </c>
      <c r="H1222" s="7">
        <v>3.8</v>
      </c>
      <c r="I1222" s="7">
        <v>538</v>
      </c>
      <c r="J1222" s="8">
        <f>Table3[[#This Row],[actual_price]]*Table3[[#This Row],[rating_count]]</f>
        <v>268462</v>
      </c>
    </row>
    <row r="1223" spans="1:10" hidden="1" x14ac:dyDescent="0.3">
      <c r="A1223" s="7" t="s">
        <v>357</v>
      </c>
      <c r="B1223" s="7" t="s">
        <v>14</v>
      </c>
      <c r="C1223" s="7" t="str">
        <f>_xlfn.TEXTAFTER(Table3[[#This Row],[category]],"|",-1)</f>
        <v>USBCables</v>
      </c>
      <c r="D1223" s="7">
        <v>209</v>
      </c>
      <c r="E1223" s="7">
        <v>499</v>
      </c>
      <c r="F1223" s="21">
        <f>Table3[[#This Row],[actual_price]]-Table3[[#This Row],[discounted_price]]</f>
        <v>290</v>
      </c>
      <c r="G1223" s="18">
        <v>0.57999999999999996</v>
      </c>
      <c r="H1223" s="7">
        <v>3.9</v>
      </c>
      <c r="I1223" s="7">
        <v>536</v>
      </c>
      <c r="J1223" s="8">
        <f>Table3[[#This Row],[actual_price]]*Table3[[#This Row],[rating_count]]</f>
        <v>267464</v>
      </c>
    </row>
    <row r="1224" spans="1:10" hidden="1" x14ac:dyDescent="0.3">
      <c r="A1224" s="7" t="s">
        <v>357</v>
      </c>
      <c r="B1224" s="7" t="s">
        <v>14</v>
      </c>
      <c r="C1224" s="7" t="str">
        <f>_xlfn.TEXTAFTER(Table3[[#This Row],[category]],"|",-1)</f>
        <v>USBCables</v>
      </c>
      <c r="D1224" s="7">
        <v>209</v>
      </c>
      <c r="E1224" s="7">
        <v>499</v>
      </c>
      <c r="F1224" s="21">
        <f>Table3[[#This Row],[actual_price]]-Table3[[#This Row],[discounted_price]]</f>
        <v>290</v>
      </c>
      <c r="G1224" s="18">
        <v>0.57999999999999996</v>
      </c>
      <c r="H1224" s="7">
        <v>3.9</v>
      </c>
      <c r="I1224" s="7">
        <v>536</v>
      </c>
      <c r="J1224" s="8">
        <f>Table3[[#This Row],[actual_price]]*Table3[[#This Row],[rating_count]]</f>
        <v>267464</v>
      </c>
    </row>
    <row r="1225" spans="1:10" x14ac:dyDescent="0.3">
      <c r="A1225" s="7" t="s">
        <v>2310</v>
      </c>
      <c r="B1225" s="7" t="s">
        <v>2313</v>
      </c>
      <c r="C1225" s="7" t="str">
        <f>_xlfn.TEXTAFTER(Table3[[#This Row],[category]],"|",-1)</f>
        <v>HardDiskBags</v>
      </c>
      <c r="D1225" s="21">
        <v>199</v>
      </c>
      <c r="E1225" s="21">
        <v>599</v>
      </c>
      <c r="F1225" s="21">
        <f>Table3[[#This Row],[actual_price]]-Table3[[#This Row],[discounted_price]]</f>
        <v>400</v>
      </c>
      <c r="G1225" s="23">
        <v>0.67</v>
      </c>
      <c r="H1225" s="7">
        <v>4.5</v>
      </c>
      <c r="I1225" s="8">
        <v>13568</v>
      </c>
      <c r="J1225" s="21">
        <f>Table3[[#This Row],[actual_price]]*Table3[[#This Row],[rating_count]]</f>
        <v>8127232</v>
      </c>
    </row>
    <row r="1226" spans="1:10" x14ac:dyDescent="0.3">
      <c r="A1226" s="7" t="s">
        <v>96</v>
      </c>
      <c r="B1226" s="7" t="s">
        <v>14</v>
      </c>
      <c r="C1226" s="7" t="str">
        <f>_xlfn.TEXTAFTER(Table3[[#This Row],[category]],"|",-1)</f>
        <v>USBCables</v>
      </c>
      <c r="D1226" s="21">
        <v>199</v>
      </c>
      <c r="E1226" s="21">
        <v>499</v>
      </c>
      <c r="F1226" s="21">
        <f>Table3[[#This Row],[actual_price]]-Table3[[#This Row],[discounted_price]]</f>
        <v>300</v>
      </c>
      <c r="G1226" s="23">
        <v>0.6</v>
      </c>
      <c r="H1226" s="7">
        <v>4.0999999999999996</v>
      </c>
      <c r="I1226" s="8">
        <v>13045</v>
      </c>
      <c r="J1226" s="21">
        <f>Table3[[#This Row],[actual_price]]*Table3[[#This Row],[rating_count]]</f>
        <v>6509455</v>
      </c>
    </row>
    <row r="1227" spans="1:10" x14ac:dyDescent="0.3">
      <c r="A1227" s="7" t="s">
        <v>96</v>
      </c>
      <c r="B1227" s="7" t="s">
        <v>14</v>
      </c>
      <c r="C1227" s="7" t="str">
        <f>_xlfn.TEXTAFTER(Table3[[#This Row],[category]],"|",-1)</f>
        <v>USBCables</v>
      </c>
      <c r="D1227" s="21">
        <v>199</v>
      </c>
      <c r="E1227" s="21">
        <v>499</v>
      </c>
      <c r="F1227" s="21">
        <f>Table3[[#This Row],[actual_price]]-Table3[[#This Row],[discounted_price]]</f>
        <v>300</v>
      </c>
      <c r="G1227" s="23">
        <v>0.6</v>
      </c>
      <c r="H1227" s="7">
        <v>4.0999999999999996</v>
      </c>
      <c r="I1227" s="8">
        <v>13045</v>
      </c>
      <c r="J1227" s="21">
        <f>Table3[[#This Row],[actual_price]]*Table3[[#This Row],[rating_count]]</f>
        <v>6509455</v>
      </c>
    </row>
    <row r="1228" spans="1:10" hidden="1" x14ac:dyDescent="0.3">
      <c r="A1228" s="7" t="s">
        <v>1133</v>
      </c>
      <c r="B1228" s="7" t="s">
        <v>14</v>
      </c>
      <c r="C1228" s="7" t="str">
        <f>_xlfn.TEXTAFTER(Table3[[#This Row],[category]],"|",-1)</f>
        <v>USBCables</v>
      </c>
      <c r="D1228" s="7">
        <v>417.44</v>
      </c>
      <c r="E1228" s="7">
        <v>670</v>
      </c>
      <c r="F1228" s="21">
        <f>Table3[[#This Row],[actual_price]]-Table3[[#This Row],[discounted_price]]</f>
        <v>252.56</v>
      </c>
      <c r="G1228" s="18">
        <v>0.38</v>
      </c>
      <c r="H1228" s="7">
        <v>3.9</v>
      </c>
      <c r="I1228" s="7">
        <v>523</v>
      </c>
      <c r="J1228" s="8">
        <f>Table3[[#This Row],[actual_price]]*Table3[[#This Row],[rating_count]]</f>
        <v>350410</v>
      </c>
    </row>
    <row r="1229" spans="1:10" x14ac:dyDescent="0.3">
      <c r="A1229" s="7" t="s">
        <v>127</v>
      </c>
      <c r="B1229" s="7" t="s">
        <v>70</v>
      </c>
      <c r="C1229" s="7" t="str">
        <f>_xlfn.TEXTAFTER(Table3[[#This Row],[category]],"|",-1)</f>
        <v>HDMICables</v>
      </c>
      <c r="D1229" s="21">
        <v>199</v>
      </c>
      <c r="E1229" s="21">
        <v>699</v>
      </c>
      <c r="F1229" s="21">
        <f>Table3[[#This Row],[actual_price]]-Table3[[#This Row],[discounted_price]]</f>
        <v>500</v>
      </c>
      <c r="G1229" s="23">
        <v>0.72</v>
      </c>
      <c r="H1229" s="7">
        <v>4.2</v>
      </c>
      <c r="I1229" s="8">
        <v>12153</v>
      </c>
      <c r="J1229" s="21">
        <f>Table3[[#This Row],[actual_price]]*Table3[[#This Row],[rating_count]]</f>
        <v>8494947</v>
      </c>
    </row>
    <row r="1230" spans="1:10" x14ac:dyDescent="0.3">
      <c r="A1230" s="7" t="s">
        <v>127</v>
      </c>
      <c r="B1230" s="7" t="s">
        <v>70</v>
      </c>
      <c r="C1230" s="7" t="str">
        <f>_xlfn.TEXTAFTER(Table3[[#This Row],[category]],"|",-1)</f>
        <v>HDMICables</v>
      </c>
      <c r="D1230" s="21">
        <v>199</v>
      </c>
      <c r="E1230" s="21">
        <v>699</v>
      </c>
      <c r="F1230" s="21">
        <f>Table3[[#This Row],[actual_price]]-Table3[[#This Row],[discounted_price]]</f>
        <v>500</v>
      </c>
      <c r="G1230" s="23">
        <v>0.72</v>
      </c>
      <c r="H1230" s="7">
        <v>4.2</v>
      </c>
      <c r="I1230" s="8">
        <v>12153</v>
      </c>
      <c r="J1230" s="21">
        <f>Table3[[#This Row],[actual_price]]*Table3[[#This Row],[rating_count]]</f>
        <v>8494947</v>
      </c>
    </row>
    <row r="1231" spans="1:10" hidden="1" x14ac:dyDescent="0.3">
      <c r="A1231" s="7" t="s">
        <v>1137</v>
      </c>
      <c r="B1231" s="7" t="s">
        <v>14</v>
      </c>
      <c r="C1231" s="7" t="str">
        <f>_xlfn.TEXTAFTER(Table3[[#This Row],[category]],"|",-1)</f>
        <v>USBCables</v>
      </c>
      <c r="D1231" s="7">
        <v>199</v>
      </c>
      <c r="E1231" s="7">
        <v>999</v>
      </c>
      <c r="F1231" s="21">
        <f>Table3[[#This Row],[actual_price]]-Table3[[#This Row],[discounted_price]]</f>
        <v>800</v>
      </c>
      <c r="G1231" s="18">
        <v>0.8</v>
      </c>
      <c r="H1231" s="7">
        <v>3</v>
      </c>
      <c r="I1231" s="7">
        <v>500</v>
      </c>
      <c r="J1231" s="8">
        <f>Table3[[#This Row],[actual_price]]*Table3[[#This Row],[rating_count]]</f>
        <v>499500</v>
      </c>
    </row>
    <row r="1232" spans="1:10" hidden="1" x14ac:dyDescent="0.3">
      <c r="A1232" s="7" t="s">
        <v>228</v>
      </c>
      <c r="B1232" s="7" t="s">
        <v>230</v>
      </c>
      <c r="C1232" s="7" t="str">
        <f>_xlfn.TEXTAFTER(Table3[[#This Row],[category]],"|",-1)</f>
        <v>RemoteControls</v>
      </c>
      <c r="D1232" s="7">
        <v>399</v>
      </c>
      <c r="E1232" s="7">
        <v>999</v>
      </c>
      <c r="F1232" s="21">
        <f>Table3[[#This Row],[actual_price]]-Table3[[#This Row],[discounted_price]]</f>
        <v>600</v>
      </c>
      <c r="G1232" s="18">
        <v>0.6</v>
      </c>
      <c r="H1232" s="7">
        <v>3.6</v>
      </c>
      <c r="I1232" s="7">
        <v>493</v>
      </c>
      <c r="J1232" s="8">
        <f>Table3[[#This Row],[actual_price]]*Table3[[#This Row],[rating_count]]</f>
        <v>492507</v>
      </c>
    </row>
    <row r="1233" spans="1:10" x14ac:dyDescent="0.3">
      <c r="A1233" s="7" t="s">
        <v>4380</v>
      </c>
      <c r="B1233" s="7" t="s">
        <v>3777</v>
      </c>
      <c r="C1233" s="7" t="str">
        <f>_xlfn.TEXTAFTER(Table3[[#This Row],[category]],"|",-1)</f>
        <v>LaundryBaskets</v>
      </c>
      <c r="D1233" s="21">
        <v>199</v>
      </c>
      <c r="E1233" s="21">
        <v>499</v>
      </c>
      <c r="F1233" s="21">
        <f>Table3[[#This Row],[actual_price]]-Table3[[#This Row],[discounted_price]]</f>
        <v>300</v>
      </c>
      <c r="G1233" s="23">
        <v>0.6</v>
      </c>
      <c r="H1233" s="7">
        <v>4</v>
      </c>
      <c r="I1233" s="8">
        <v>10234</v>
      </c>
      <c r="J1233" s="21">
        <f>Table3[[#This Row],[actual_price]]*Table3[[#This Row],[rating_count]]</f>
        <v>5106766</v>
      </c>
    </row>
    <row r="1234" spans="1:10" x14ac:dyDescent="0.3">
      <c r="A1234" s="7" t="s">
        <v>3064</v>
      </c>
      <c r="B1234" s="7" t="s">
        <v>2307</v>
      </c>
      <c r="C1234" s="7" t="str">
        <f>_xlfn.TEXTAFTER(Table3[[#This Row],[category]],"|",-1)</f>
        <v>MousePads</v>
      </c>
      <c r="D1234" s="21">
        <v>199</v>
      </c>
      <c r="E1234" s="21">
        <v>499</v>
      </c>
      <c r="F1234" s="21">
        <f>Table3[[#This Row],[actual_price]]-Table3[[#This Row],[discounted_price]]</f>
        <v>300</v>
      </c>
      <c r="G1234" s="23">
        <v>0.6</v>
      </c>
      <c r="H1234" s="7">
        <v>4.3</v>
      </c>
      <c r="I1234" s="8">
        <v>9998</v>
      </c>
      <c r="J1234" s="21">
        <f>Table3[[#This Row],[actual_price]]*Table3[[#This Row],[rating_count]]</f>
        <v>4989002</v>
      </c>
    </row>
    <row r="1235" spans="1:10" hidden="1" x14ac:dyDescent="0.3">
      <c r="A1235" s="7" t="s">
        <v>801</v>
      </c>
      <c r="B1235" s="7" t="s">
        <v>230</v>
      </c>
      <c r="C1235" s="7" t="str">
        <f>_xlfn.TEXTAFTER(Table3[[#This Row],[category]],"|",-1)</f>
        <v>RemoteControls</v>
      </c>
      <c r="D1235" s="7">
        <v>299</v>
      </c>
      <c r="E1235" s="8">
        <v>1199</v>
      </c>
      <c r="F1235" s="8">
        <f>Table3[[#This Row],[actual_price]]-Table3[[#This Row],[discounted_price]]</f>
        <v>900</v>
      </c>
      <c r="G1235" s="18">
        <v>0.75</v>
      </c>
      <c r="H1235" s="7">
        <v>3.7</v>
      </c>
      <c r="I1235" s="7">
        <v>490</v>
      </c>
      <c r="J1235" s="8">
        <f>Table3[[#This Row],[actual_price]]*Table3[[#This Row],[rating_count]]</f>
        <v>587510</v>
      </c>
    </row>
    <row r="1236" spans="1:10" x14ac:dyDescent="0.3">
      <c r="A1236" s="7" t="s">
        <v>3579</v>
      </c>
      <c r="B1236" s="7" t="s">
        <v>3582</v>
      </c>
      <c r="C1236" s="7" t="str">
        <f>_xlfn.TEXTAFTER(Table3[[#This Row],[category]],"|",-1)</f>
        <v>Caddies</v>
      </c>
      <c r="D1236" s="21">
        <v>199</v>
      </c>
      <c r="E1236" s="21">
        <v>799</v>
      </c>
      <c r="F1236" s="21">
        <f>Table3[[#This Row],[actual_price]]-Table3[[#This Row],[discounted_price]]</f>
        <v>600</v>
      </c>
      <c r="G1236" s="23">
        <v>0.75</v>
      </c>
      <c r="H1236" s="7">
        <v>4.0999999999999996</v>
      </c>
      <c r="I1236" s="8">
        <v>7333</v>
      </c>
      <c r="J1236" s="21">
        <f>Table3[[#This Row],[actual_price]]*Table3[[#This Row],[rating_count]]</f>
        <v>5859067</v>
      </c>
    </row>
    <row r="1237" spans="1:10" x14ac:dyDescent="0.3">
      <c r="A1237" s="7" t="s">
        <v>1949</v>
      </c>
      <c r="B1237" s="7" t="s">
        <v>1750</v>
      </c>
      <c r="C1237" s="7" t="str">
        <f>_xlfn.TEXTAFTER(Table3[[#This Row],[category]],"|",-1)</f>
        <v>BasicCases</v>
      </c>
      <c r="D1237" s="21">
        <v>199</v>
      </c>
      <c r="E1237" s="21">
        <v>1899</v>
      </c>
      <c r="F1237" s="21">
        <f>Table3[[#This Row],[actual_price]]-Table3[[#This Row],[discounted_price]]</f>
        <v>1700</v>
      </c>
      <c r="G1237" s="23">
        <v>0.9</v>
      </c>
      <c r="H1237" s="7">
        <v>4</v>
      </c>
      <c r="I1237" s="8">
        <v>4740</v>
      </c>
      <c r="J1237" s="21">
        <f>Table3[[#This Row],[actual_price]]*Table3[[#This Row],[rating_count]]</f>
        <v>9001260</v>
      </c>
    </row>
    <row r="1238" spans="1:10" x14ac:dyDescent="0.3">
      <c r="A1238" s="7" t="s">
        <v>1805</v>
      </c>
      <c r="B1238" s="7" t="s">
        <v>1421</v>
      </c>
      <c r="C1238" s="7" t="str">
        <f>_xlfn.TEXTAFTER(Table3[[#This Row],[category]],"|",-1)</f>
        <v>WallChargers</v>
      </c>
      <c r="D1238" s="21">
        <v>199</v>
      </c>
      <c r="E1238" s="21">
        <v>1099</v>
      </c>
      <c r="F1238" s="21">
        <f>Table3[[#This Row],[actual_price]]-Table3[[#This Row],[discounted_price]]</f>
        <v>900</v>
      </c>
      <c r="G1238" s="23">
        <v>0.82</v>
      </c>
      <c r="H1238" s="7">
        <v>4</v>
      </c>
      <c r="I1238" s="8">
        <v>3197</v>
      </c>
      <c r="J1238" s="21">
        <f>Table3[[#This Row],[actual_price]]*Table3[[#This Row],[rating_count]]</f>
        <v>3513503</v>
      </c>
    </row>
    <row r="1239" spans="1:10" hidden="1" x14ac:dyDescent="0.3">
      <c r="A1239" s="7" t="s">
        <v>4038</v>
      </c>
      <c r="B1239" s="7" t="s">
        <v>4040</v>
      </c>
      <c r="C1239" s="7" t="str">
        <f>_xlfn.TEXTAFTER(Table3[[#This Row],[category]],"|",-1)</f>
        <v>ElectricGrinders</v>
      </c>
      <c r="D1239" s="7">
        <v>244</v>
      </c>
      <c r="E1239" s="7">
        <v>499</v>
      </c>
      <c r="F1239" s="21">
        <f>Table3[[#This Row],[actual_price]]-Table3[[#This Row],[discounted_price]]</f>
        <v>255</v>
      </c>
      <c r="G1239" s="18">
        <v>0.51</v>
      </c>
      <c r="H1239" s="7">
        <v>3.3</v>
      </c>
      <c r="I1239" s="7">
        <v>478</v>
      </c>
      <c r="J1239" s="8">
        <f>Table3[[#This Row],[actual_price]]*Table3[[#This Row],[rating_count]]</f>
        <v>238522</v>
      </c>
    </row>
    <row r="1240" spans="1:10" x14ac:dyDescent="0.3">
      <c r="A1240" s="7" t="s">
        <v>4326</v>
      </c>
      <c r="B1240" s="7" t="s">
        <v>3777</v>
      </c>
      <c r="C1240" s="7" t="str">
        <f>_xlfn.TEXTAFTER(Table3[[#This Row],[category]],"|",-1)</f>
        <v>LaundryBaskets</v>
      </c>
      <c r="D1240" s="21">
        <v>199</v>
      </c>
      <c r="E1240" s="21">
        <v>499</v>
      </c>
      <c r="F1240" s="21">
        <f>Table3[[#This Row],[actual_price]]-Table3[[#This Row],[discounted_price]]</f>
        <v>300</v>
      </c>
      <c r="G1240" s="23">
        <v>0.6</v>
      </c>
      <c r="H1240" s="7">
        <v>4.0999999999999996</v>
      </c>
      <c r="I1240" s="8">
        <v>1996</v>
      </c>
      <c r="J1240" s="21">
        <f>Table3[[#This Row],[actual_price]]*Table3[[#This Row],[rating_count]]</f>
        <v>996004</v>
      </c>
    </row>
    <row r="1241" spans="1:10" hidden="1" x14ac:dyDescent="0.3">
      <c r="A1241" s="7" t="s">
        <v>5458</v>
      </c>
      <c r="B1241" s="7" t="s">
        <v>4023</v>
      </c>
      <c r="C1241" s="7" t="str">
        <f>_xlfn.TEXTAFTER(Table3[[#This Row],[category]],"|",-1)</f>
        <v>HeatConvectors</v>
      </c>
      <c r="D1241" s="8">
        <v>2219</v>
      </c>
      <c r="E1241" s="8">
        <v>3080</v>
      </c>
      <c r="F1241" s="8">
        <f>Table3[[#This Row],[actual_price]]-Table3[[#This Row],[discounted_price]]</f>
        <v>861</v>
      </c>
      <c r="G1241" s="18">
        <v>0.28000000000000003</v>
      </c>
      <c r="H1241" s="7">
        <v>3.6</v>
      </c>
      <c r="I1241" s="7">
        <v>468</v>
      </c>
      <c r="J1241" s="8">
        <f>Table3[[#This Row],[actual_price]]*Table3[[#This Row],[rating_count]]</f>
        <v>1441440</v>
      </c>
    </row>
    <row r="1242" spans="1:10" hidden="1" x14ac:dyDescent="0.3">
      <c r="A1242" s="7" t="s">
        <v>971</v>
      </c>
      <c r="B1242" s="7" t="s">
        <v>230</v>
      </c>
      <c r="C1242" s="7" t="str">
        <f>_xlfn.TEXTAFTER(Table3[[#This Row],[category]],"|",-1)</f>
        <v>RemoteControls</v>
      </c>
      <c r="D1242" s="7">
        <v>299</v>
      </c>
      <c r="E1242" s="8">
        <v>1199</v>
      </c>
      <c r="F1242" s="8">
        <f>Table3[[#This Row],[actual_price]]-Table3[[#This Row],[discounted_price]]</f>
        <v>900</v>
      </c>
      <c r="G1242" s="18">
        <v>0.75</v>
      </c>
      <c r="H1242" s="7">
        <v>3.5</v>
      </c>
      <c r="I1242" s="7">
        <v>466</v>
      </c>
      <c r="J1242" s="8">
        <f>Table3[[#This Row],[actual_price]]*Table3[[#This Row],[rating_count]]</f>
        <v>558734</v>
      </c>
    </row>
    <row r="1243" spans="1:10" hidden="1" x14ac:dyDescent="0.3">
      <c r="A1243" s="7" t="s">
        <v>2032</v>
      </c>
      <c r="B1243" s="7" t="s">
        <v>1329</v>
      </c>
      <c r="C1243" s="7" t="str">
        <f>_xlfn.TEXTAFTER(Table3[[#This Row],[category]],"|",-1)</f>
        <v>SmartWatches</v>
      </c>
      <c r="D1243" s="7">
        <v>265</v>
      </c>
      <c r="E1243" s="7">
        <v>999</v>
      </c>
      <c r="F1243" s="21">
        <f>Table3[[#This Row],[actual_price]]-Table3[[#This Row],[discounted_price]]</f>
        <v>734</v>
      </c>
      <c r="G1243" s="18">
        <v>0.73</v>
      </c>
      <c r="H1243" s="7">
        <v>3.7</v>
      </c>
      <c r="I1243" s="7">
        <v>465</v>
      </c>
      <c r="J1243" s="8">
        <f>Table3[[#This Row],[actual_price]]*Table3[[#This Row],[rating_count]]</f>
        <v>464535</v>
      </c>
    </row>
    <row r="1244" spans="1:10" hidden="1" x14ac:dyDescent="0.3">
      <c r="A1244" s="7" t="s">
        <v>4489</v>
      </c>
      <c r="B1244" s="7" t="s">
        <v>3812</v>
      </c>
      <c r="C1244" s="7" t="str">
        <f>_xlfn.TEXTAFTER(Table3[[#This Row],[category]],"|",-1)</f>
        <v>HandheldVacuums</v>
      </c>
      <c r="D1244" s="8">
        <v>1547</v>
      </c>
      <c r="E1244" s="8">
        <v>2890</v>
      </c>
      <c r="F1244" s="8">
        <f>Table3[[#This Row],[actual_price]]-Table3[[#This Row],[discounted_price]]</f>
        <v>1343</v>
      </c>
      <c r="G1244" s="18">
        <v>0.46</v>
      </c>
      <c r="H1244" s="7">
        <v>3.9</v>
      </c>
      <c r="I1244" s="7">
        <v>463</v>
      </c>
      <c r="J1244" s="8">
        <f>Table3[[#This Row],[actual_price]]*Table3[[#This Row],[rating_count]]</f>
        <v>1338070</v>
      </c>
    </row>
    <row r="1245" spans="1:10" x14ac:dyDescent="0.3">
      <c r="A1245" s="7" t="s">
        <v>1578</v>
      </c>
      <c r="B1245" s="7" t="s">
        <v>1552</v>
      </c>
      <c r="C1245" s="7" t="str">
        <f>_xlfn.TEXTAFTER(Table3[[#This Row],[category]],"|",-1)</f>
        <v>Stands</v>
      </c>
      <c r="D1245" s="21">
        <v>199</v>
      </c>
      <c r="E1245" s="21">
        <v>499</v>
      </c>
      <c r="F1245" s="21">
        <f>Table3[[#This Row],[actual_price]]-Table3[[#This Row],[discounted_price]]</f>
        <v>300</v>
      </c>
      <c r="G1245" s="23">
        <v>0.6</v>
      </c>
      <c r="H1245" s="7">
        <v>4.0999999999999996</v>
      </c>
      <c r="I1245" s="8">
        <v>1786</v>
      </c>
      <c r="J1245" s="21">
        <f>Table3[[#This Row],[actual_price]]*Table3[[#This Row],[rating_count]]</f>
        <v>891214</v>
      </c>
    </row>
    <row r="1246" spans="1:10" x14ac:dyDescent="0.3">
      <c r="A1246" s="7" t="s">
        <v>5369</v>
      </c>
      <c r="B1246" s="7" t="s">
        <v>4087</v>
      </c>
      <c r="C1246" s="7" t="str">
        <f>_xlfn.TEXTAFTER(Table3[[#This Row],[category]],"|",-1)</f>
        <v>WaterPurifierAccessories</v>
      </c>
      <c r="D1246" s="21">
        <v>199</v>
      </c>
      <c r="E1246" s="21">
        <v>400</v>
      </c>
      <c r="F1246" s="21">
        <f>Table3[[#This Row],[actual_price]]-Table3[[#This Row],[discounted_price]]</f>
        <v>201</v>
      </c>
      <c r="G1246" s="23">
        <v>0.5</v>
      </c>
      <c r="H1246" s="7">
        <v>4.0999999999999996</v>
      </c>
      <c r="I1246" s="8">
        <v>1379</v>
      </c>
      <c r="J1246" s="21">
        <f>Table3[[#This Row],[actual_price]]*Table3[[#This Row],[rating_count]]</f>
        <v>551600</v>
      </c>
    </row>
    <row r="1247" spans="1:10" x14ac:dyDescent="0.3">
      <c r="A1247" s="7" t="s">
        <v>1006</v>
      </c>
      <c r="B1247" s="7" t="s">
        <v>230</v>
      </c>
      <c r="C1247" s="7" t="str">
        <f>_xlfn.TEXTAFTER(Table3[[#This Row],[category]],"|",-1)</f>
        <v>RemoteControls</v>
      </c>
      <c r="D1247" s="21">
        <v>199</v>
      </c>
      <c r="E1247" s="21">
        <v>399</v>
      </c>
      <c r="F1247" s="21">
        <f>Table3[[#This Row],[actual_price]]-Table3[[#This Row],[discounted_price]]</f>
        <v>200</v>
      </c>
      <c r="G1247" s="23">
        <v>0.5</v>
      </c>
      <c r="H1247" s="7">
        <v>4.2</v>
      </c>
      <c r="I1247" s="8">
        <v>1335</v>
      </c>
      <c r="J1247" s="21">
        <f>Table3[[#This Row],[actual_price]]*Table3[[#This Row],[rating_count]]</f>
        <v>532665</v>
      </c>
    </row>
    <row r="1248" spans="1:10" x14ac:dyDescent="0.3">
      <c r="A1248" s="7" t="s">
        <v>1187</v>
      </c>
      <c r="B1248" s="7" t="s">
        <v>230</v>
      </c>
      <c r="C1248" s="7" t="str">
        <f>_xlfn.TEXTAFTER(Table3[[#This Row],[category]],"|",-1)</f>
        <v>RemoteControls</v>
      </c>
      <c r="D1248" s="21">
        <v>199</v>
      </c>
      <c r="E1248" s="21">
        <v>399</v>
      </c>
      <c r="F1248" s="21">
        <f>Table3[[#This Row],[actual_price]]-Table3[[#This Row],[discounted_price]]</f>
        <v>200</v>
      </c>
      <c r="G1248" s="23">
        <v>0.5</v>
      </c>
      <c r="H1248" s="7">
        <v>4.2</v>
      </c>
      <c r="I1248" s="8">
        <v>1335</v>
      </c>
      <c r="J1248" s="21">
        <f>Table3[[#This Row],[actual_price]]*Table3[[#This Row],[rating_count]]</f>
        <v>532665</v>
      </c>
    </row>
    <row r="1249" spans="1:10" hidden="1" x14ac:dyDescent="0.3">
      <c r="A1249" s="7" t="s">
        <v>5402</v>
      </c>
      <c r="B1249" s="7" t="s">
        <v>4674</v>
      </c>
      <c r="C1249" s="7" t="str">
        <f>_xlfn.TEXTAFTER(Table3[[#This Row],[category]],"|",-1)</f>
        <v>MilkFrothers</v>
      </c>
      <c r="D1249" s="7">
        <v>229</v>
      </c>
      <c r="E1249" s="7">
        <v>399</v>
      </c>
      <c r="F1249" s="21">
        <f>Table3[[#This Row],[actual_price]]-Table3[[#This Row],[discounted_price]]</f>
        <v>170</v>
      </c>
      <c r="G1249" s="18">
        <v>0.43</v>
      </c>
      <c r="H1249" s="7">
        <v>3.6</v>
      </c>
      <c r="I1249" s="7">
        <v>451</v>
      </c>
      <c r="J1249" s="8">
        <f>Table3[[#This Row],[actual_price]]*Table3[[#This Row],[rating_count]]</f>
        <v>179949</v>
      </c>
    </row>
    <row r="1250" spans="1:10" x14ac:dyDescent="0.3">
      <c r="A1250" s="7" t="s">
        <v>343</v>
      </c>
      <c r="B1250" s="7" t="s">
        <v>14</v>
      </c>
      <c r="C1250" s="7" t="str">
        <f>_xlfn.TEXTAFTER(Table3[[#This Row],[category]],"|",-1)</f>
        <v>USBCables</v>
      </c>
      <c r="D1250" s="21">
        <v>199</v>
      </c>
      <c r="E1250" s="21">
        <v>499</v>
      </c>
      <c r="F1250" s="21">
        <f>Table3[[#This Row],[actual_price]]-Table3[[#This Row],[discounted_price]]</f>
        <v>300</v>
      </c>
      <c r="G1250" s="23">
        <v>0.6</v>
      </c>
      <c r="H1250" s="7">
        <v>4.0999999999999996</v>
      </c>
      <c r="I1250" s="7">
        <v>602</v>
      </c>
      <c r="J1250" s="21">
        <f>Table3[[#This Row],[actual_price]]*Table3[[#This Row],[rating_count]]</f>
        <v>300398</v>
      </c>
    </row>
    <row r="1251" spans="1:10" x14ac:dyDescent="0.3">
      <c r="A1251" s="7" t="s">
        <v>343</v>
      </c>
      <c r="B1251" s="7" t="s">
        <v>14</v>
      </c>
      <c r="C1251" s="7" t="str">
        <f>_xlfn.TEXTAFTER(Table3[[#This Row],[category]],"|",-1)</f>
        <v>USBCables</v>
      </c>
      <c r="D1251" s="21">
        <v>199</v>
      </c>
      <c r="E1251" s="21">
        <v>499</v>
      </c>
      <c r="F1251" s="21">
        <f>Table3[[#This Row],[actual_price]]-Table3[[#This Row],[discounted_price]]</f>
        <v>300</v>
      </c>
      <c r="G1251" s="23">
        <v>0.6</v>
      </c>
      <c r="H1251" s="7">
        <v>4.0999999999999996</v>
      </c>
      <c r="I1251" s="7">
        <v>602</v>
      </c>
      <c r="J1251" s="21">
        <f>Table3[[#This Row],[actual_price]]*Table3[[#This Row],[rating_count]]</f>
        <v>300398</v>
      </c>
    </row>
    <row r="1252" spans="1:10" x14ac:dyDescent="0.3">
      <c r="A1252" s="7" t="s">
        <v>343</v>
      </c>
      <c r="B1252" s="7" t="s">
        <v>14</v>
      </c>
      <c r="C1252" s="7" t="str">
        <f>_xlfn.TEXTAFTER(Table3[[#This Row],[category]],"|",-1)</f>
        <v>USBCables</v>
      </c>
      <c r="D1252" s="21">
        <v>199</v>
      </c>
      <c r="E1252" s="21">
        <v>499</v>
      </c>
      <c r="F1252" s="21">
        <f>Table3[[#This Row],[actual_price]]-Table3[[#This Row],[discounted_price]]</f>
        <v>300</v>
      </c>
      <c r="G1252" s="23">
        <v>0.6</v>
      </c>
      <c r="H1252" s="7">
        <v>4.0999999999999996</v>
      </c>
      <c r="I1252" s="7">
        <v>602</v>
      </c>
      <c r="J1252" s="21">
        <f>Table3[[#This Row],[actual_price]]*Table3[[#This Row],[rating_count]]</f>
        <v>300398</v>
      </c>
    </row>
    <row r="1253" spans="1:10" hidden="1" x14ac:dyDescent="0.3">
      <c r="A1253" s="7" t="s">
        <v>4702</v>
      </c>
      <c r="B1253" s="7" t="s">
        <v>3903</v>
      </c>
      <c r="C1253" s="7" t="str">
        <f>_xlfn.TEXTAFTER(Table3[[#This Row],[category]],"|",-1)</f>
        <v>MiniFoodProcessors&amp;Choppers</v>
      </c>
      <c r="D1253" s="8">
        <v>1349</v>
      </c>
      <c r="E1253" s="8">
        <v>2999</v>
      </c>
      <c r="F1253" s="8">
        <f>Table3[[#This Row],[actual_price]]-Table3[[#This Row],[discounted_price]]</f>
        <v>1650</v>
      </c>
      <c r="G1253" s="18">
        <v>0.55000000000000004</v>
      </c>
      <c r="H1253" s="7">
        <v>3.8</v>
      </c>
      <c r="I1253" s="7">
        <v>441</v>
      </c>
      <c r="J1253" s="8">
        <f>Table3[[#This Row],[actual_price]]*Table3[[#This Row],[rating_count]]</f>
        <v>1322559</v>
      </c>
    </row>
    <row r="1254" spans="1:10" hidden="1" x14ac:dyDescent="0.3">
      <c r="A1254" s="7" t="s">
        <v>4111</v>
      </c>
      <c r="B1254" s="7" t="s">
        <v>4113</v>
      </c>
      <c r="C1254" s="7" t="str">
        <f>_xlfn.TEXTAFTER(Table3[[#This Row],[category]],"|",-1)</f>
        <v>Rice&amp;PastaCookers</v>
      </c>
      <c r="D1254" s="8">
        <v>1599</v>
      </c>
      <c r="E1254" s="8">
        <v>2900</v>
      </c>
      <c r="F1254" s="8">
        <f>Table3[[#This Row],[actual_price]]-Table3[[#This Row],[discounted_price]]</f>
        <v>1301</v>
      </c>
      <c r="G1254" s="18">
        <v>0.45</v>
      </c>
      <c r="H1254" s="7">
        <v>3.7</v>
      </c>
      <c r="I1254" s="7">
        <v>441</v>
      </c>
      <c r="J1254" s="8">
        <f>Table3[[#This Row],[actual_price]]*Table3[[#This Row],[rating_count]]</f>
        <v>1278900</v>
      </c>
    </row>
    <row r="1255" spans="1:10" x14ac:dyDescent="0.3">
      <c r="A1255" s="7" t="s">
        <v>184</v>
      </c>
      <c r="B1255" s="7" t="s">
        <v>14</v>
      </c>
      <c r="C1255" s="7" t="str">
        <f>_xlfn.TEXTAFTER(Table3[[#This Row],[category]],"|",-1)</f>
        <v>USBCables</v>
      </c>
      <c r="D1255" s="21">
        <v>199</v>
      </c>
      <c r="E1255" s="21">
        <v>999</v>
      </c>
      <c r="F1255" s="21">
        <f>Table3[[#This Row],[actual_price]]-Table3[[#This Row],[discounted_price]]</f>
        <v>800</v>
      </c>
      <c r="G1255" s="23">
        <v>0.8</v>
      </c>
      <c r="H1255" s="7">
        <v>4</v>
      </c>
      <c r="I1255" s="7">
        <v>576</v>
      </c>
      <c r="J1255" s="21">
        <f>Table3[[#This Row],[actual_price]]*Table3[[#This Row],[rating_count]]</f>
        <v>575424</v>
      </c>
    </row>
    <row r="1256" spans="1:10" hidden="1" x14ac:dyDescent="0.3">
      <c r="A1256" s="7" t="s">
        <v>981</v>
      </c>
      <c r="B1256" s="7" t="s">
        <v>230</v>
      </c>
      <c r="C1256" s="7" t="str">
        <f>_xlfn.TEXTAFTER(Table3[[#This Row],[category]],"|",-1)</f>
        <v>RemoteControls</v>
      </c>
      <c r="D1256" s="7">
        <v>399</v>
      </c>
      <c r="E1256" s="7">
        <v>899</v>
      </c>
      <c r="F1256" s="21">
        <f>Table3[[#This Row],[actual_price]]-Table3[[#This Row],[discounted_price]]</f>
        <v>500</v>
      </c>
      <c r="G1256" s="18">
        <v>0.56000000000000005</v>
      </c>
      <c r="H1256" s="7">
        <v>3.4</v>
      </c>
      <c r="I1256" s="7">
        <v>431</v>
      </c>
      <c r="J1256" s="8">
        <f>Table3[[#This Row],[actual_price]]*Table3[[#This Row],[rating_count]]</f>
        <v>387469</v>
      </c>
    </row>
    <row r="1257" spans="1:10" hidden="1" x14ac:dyDescent="0.3">
      <c r="A1257" s="7" t="s">
        <v>3355</v>
      </c>
      <c r="B1257" s="7" t="s">
        <v>2202</v>
      </c>
      <c r="C1257" s="7" t="str">
        <f>_xlfn.TEXTAFTER(Table3[[#This Row],[category]],"|",-1)</f>
        <v>Keyboard&amp;MouseSets</v>
      </c>
      <c r="D1257" s="8">
        <v>1409</v>
      </c>
      <c r="E1257" s="8">
        <v>2199</v>
      </c>
      <c r="F1257" s="8">
        <f>Table3[[#This Row],[actual_price]]-Table3[[#This Row],[discounted_price]]</f>
        <v>790</v>
      </c>
      <c r="G1257" s="18">
        <v>0.36</v>
      </c>
      <c r="H1257" s="7">
        <v>3.9</v>
      </c>
      <c r="I1257" s="7">
        <v>427</v>
      </c>
      <c r="J1257" s="8">
        <f>Table3[[#This Row],[actual_price]]*Table3[[#This Row],[rating_count]]</f>
        <v>938973</v>
      </c>
    </row>
    <row r="1258" spans="1:10" x14ac:dyDescent="0.3">
      <c r="A1258" s="7" t="s">
        <v>184</v>
      </c>
      <c r="B1258" s="7" t="s">
        <v>14</v>
      </c>
      <c r="C1258" s="7" t="str">
        <f>_xlfn.TEXTAFTER(Table3[[#This Row],[category]],"|",-1)</f>
        <v>USBCables</v>
      </c>
      <c r="D1258" s="21">
        <v>199</v>
      </c>
      <c r="E1258" s="21">
        <v>999</v>
      </c>
      <c r="F1258" s="21">
        <f>Table3[[#This Row],[actual_price]]-Table3[[#This Row],[discounted_price]]</f>
        <v>800</v>
      </c>
      <c r="G1258" s="23">
        <v>0.8</v>
      </c>
      <c r="H1258" s="7">
        <v>4</v>
      </c>
      <c r="I1258" s="7">
        <v>575</v>
      </c>
      <c r="J1258" s="21">
        <f>Table3[[#This Row],[actual_price]]*Table3[[#This Row],[rating_count]]</f>
        <v>574425</v>
      </c>
    </row>
    <row r="1259" spans="1:10" hidden="1" x14ac:dyDescent="0.3">
      <c r="A1259" s="7" t="s">
        <v>919</v>
      </c>
      <c r="B1259" s="7" t="s">
        <v>230</v>
      </c>
      <c r="C1259" s="7" t="str">
        <f>_xlfn.TEXTAFTER(Table3[[#This Row],[category]],"|",-1)</f>
        <v>RemoteControls</v>
      </c>
      <c r="D1259" s="7">
        <v>299</v>
      </c>
      <c r="E1259" s="7">
        <v>899</v>
      </c>
      <c r="F1259" s="21">
        <f>Table3[[#This Row],[actual_price]]-Table3[[#This Row],[discounted_price]]</f>
        <v>600</v>
      </c>
      <c r="G1259" s="18">
        <v>0.67</v>
      </c>
      <c r="H1259" s="7">
        <v>3.8</v>
      </c>
      <c r="I1259" s="7">
        <v>425</v>
      </c>
      <c r="J1259" s="8">
        <f>Table3[[#This Row],[actual_price]]*Table3[[#This Row],[rating_count]]</f>
        <v>382075</v>
      </c>
    </row>
    <row r="1260" spans="1:10" hidden="1" x14ac:dyDescent="0.3">
      <c r="A1260" s="7" t="s">
        <v>4983</v>
      </c>
      <c r="B1260" s="7" t="s">
        <v>3702</v>
      </c>
      <c r="C1260" s="7" t="str">
        <f>_xlfn.TEXTAFTER(Table3[[#This Row],[category]],"|",-1)</f>
        <v>MixerGrinders</v>
      </c>
      <c r="D1260" s="8">
        <v>2033</v>
      </c>
      <c r="E1260" s="8">
        <v>4295</v>
      </c>
      <c r="F1260" s="8">
        <f>Table3[[#This Row],[actual_price]]-Table3[[#This Row],[discounted_price]]</f>
        <v>2262</v>
      </c>
      <c r="G1260" s="18">
        <v>0.53</v>
      </c>
      <c r="H1260" s="7">
        <v>3.4</v>
      </c>
      <c r="I1260" s="7">
        <v>422</v>
      </c>
      <c r="J1260" s="8">
        <f>Table3[[#This Row],[actual_price]]*Table3[[#This Row],[rating_count]]</f>
        <v>1812490</v>
      </c>
    </row>
    <row r="1261" spans="1:10" x14ac:dyDescent="0.3">
      <c r="A1261" s="7" t="s">
        <v>412</v>
      </c>
      <c r="B1261" s="7" t="s">
        <v>14</v>
      </c>
      <c r="C1261" s="7" t="str">
        <f>_xlfn.TEXTAFTER(Table3[[#This Row],[category]],"|",-1)</f>
        <v>USBCables</v>
      </c>
      <c r="D1261" s="21">
        <v>199</v>
      </c>
      <c r="E1261" s="21">
        <v>999</v>
      </c>
      <c r="F1261" s="21">
        <f>Table3[[#This Row],[actual_price]]-Table3[[#This Row],[discounted_price]]</f>
        <v>800</v>
      </c>
      <c r="G1261" s="23">
        <v>0.8</v>
      </c>
      <c r="H1261" s="7">
        <v>4.0999999999999996</v>
      </c>
      <c r="I1261" s="7">
        <v>425</v>
      </c>
      <c r="J1261" s="21">
        <f>Table3[[#This Row],[actual_price]]*Table3[[#This Row],[rating_count]]</f>
        <v>424575</v>
      </c>
    </row>
    <row r="1262" spans="1:10" hidden="1" x14ac:dyDescent="0.3">
      <c r="A1262" s="7" t="s">
        <v>3615</v>
      </c>
      <c r="B1262" s="7" t="s">
        <v>2650</v>
      </c>
      <c r="C1262" s="7" t="str">
        <f>_xlfn.TEXTAFTER(Table3[[#This Row],[category]],"|",-1)</f>
        <v>OutdoorSpeakers</v>
      </c>
      <c r="D1262" s="7">
        <v>799</v>
      </c>
      <c r="E1262" s="8">
        <v>1999</v>
      </c>
      <c r="F1262" s="8">
        <f>Table3[[#This Row],[actual_price]]-Table3[[#This Row],[discounted_price]]</f>
        <v>1200</v>
      </c>
      <c r="G1262" s="18">
        <v>0.6</v>
      </c>
      <c r="H1262" s="7">
        <v>3.7</v>
      </c>
      <c r="I1262" s="7">
        <v>418</v>
      </c>
      <c r="J1262" s="8">
        <f>Table3[[#This Row],[actual_price]]*Table3[[#This Row],[rating_count]]</f>
        <v>835582</v>
      </c>
    </row>
    <row r="1263" spans="1:10" x14ac:dyDescent="0.3">
      <c r="A1263" s="7" t="s">
        <v>3073</v>
      </c>
      <c r="B1263" s="7" t="s">
        <v>3075</v>
      </c>
      <c r="C1263" s="7" t="str">
        <f>_xlfn.TEXTAFTER(Table3[[#This Row],[category]],"|",-1)</f>
        <v>InternalHardDrives</v>
      </c>
      <c r="D1263" s="21">
        <v>199</v>
      </c>
      <c r="E1263" s="21">
        <v>999</v>
      </c>
      <c r="F1263" s="21">
        <f>Table3[[#This Row],[actual_price]]-Table3[[#This Row],[discounted_price]]</f>
        <v>800</v>
      </c>
      <c r="G1263" s="23">
        <v>0.8</v>
      </c>
      <c r="H1263" s="7">
        <v>4.2</v>
      </c>
      <c r="I1263" s="7">
        <v>362</v>
      </c>
      <c r="J1263" s="21">
        <f>Table3[[#This Row],[actual_price]]*Table3[[#This Row],[rating_count]]</f>
        <v>361638</v>
      </c>
    </row>
    <row r="1264" spans="1:10" x14ac:dyDescent="0.3">
      <c r="A1264" s="7" t="s">
        <v>255</v>
      </c>
      <c r="B1264" s="7" t="s">
        <v>14</v>
      </c>
      <c r="C1264" s="7" t="str">
        <f>_xlfn.TEXTAFTER(Table3[[#This Row],[category]],"|",-1)</f>
        <v>USBCables</v>
      </c>
      <c r="D1264" s="21">
        <v>199</v>
      </c>
      <c r="E1264" s="21">
        <v>349</v>
      </c>
      <c r="F1264" s="21">
        <f>Table3[[#This Row],[actual_price]]-Table3[[#This Row],[discounted_price]]</f>
        <v>150</v>
      </c>
      <c r="G1264" s="23">
        <v>0.43</v>
      </c>
      <c r="H1264" s="7">
        <v>4.0999999999999996</v>
      </c>
      <c r="I1264" s="7">
        <v>314</v>
      </c>
      <c r="J1264" s="21">
        <f>Table3[[#This Row],[actual_price]]*Table3[[#This Row],[rating_count]]</f>
        <v>109586</v>
      </c>
    </row>
    <row r="1265" spans="1:10" x14ac:dyDescent="0.3">
      <c r="A1265" s="7" t="s">
        <v>255</v>
      </c>
      <c r="B1265" s="7" t="s">
        <v>14</v>
      </c>
      <c r="C1265" s="7" t="str">
        <f>_xlfn.TEXTAFTER(Table3[[#This Row],[category]],"|",-1)</f>
        <v>USBCables</v>
      </c>
      <c r="D1265" s="21">
        <v>199</v>
      </c>
      <c r="E1265" s="21">
        <v>349</v>
      </c>
      <c r="F1265" s="21">
        <f>Table3[[#This Row],[actual_price]]-Table3[[#This Row],[discounted_price]]</f>
        <v>150</v>
      </c>
      <c r="G1265" s="23">
        <v>0.43</v>
      </c>
      <c r="H1265" s="7">
        <v>4.0999999999999996</v>
      </c>
      <c r="I1265" s="7">
        <v>314</v>
      </c>
      <c r="J1265" s="21">
        <f>Table3[[#This Row],[actual_price]]*Table3[[#This Row],[rating_count]]</f>
        <v>109586</v>
      </c>
    </row>
    <row r="1266" spans="1:10" x14ac:dyDescent="0.3">
      <c r="A1266" s="7" t="s">
        <v>394</v>
      </c>
      <c r="B1266" s="7" t="s">
        <v>14</v>
      </c>
      <c r="C1266" s="7" t="str">
        <f>_xlfn.TEXTAFTER(Table3[[#This Row],[category]],"|",-1)</f>
        <v>USBCables</v>
      </c>
      <c r="D1266" s="21">
        <v>199</v>
      </c>
      <c r="E1266" s="21">
        <v>999</v>
      </c>
      <c r="F1266" s="21">
        <f>Table3[[#This Row],[actual_price]]-Table3[[#This Row],[discounted_price]]</f>
        <v>800</v>
      </c>
      <c r="G1266" s="23">
        <v>0.8</v>
      </c>
      <c r="H1266" s="7">
        <v>4.5</v>
      </c>
      <c r="I1266" s="7">
        <v>127</v>
      </c>
      <c r="J1266" s="21">
        <f>Table3[[#This Row],[actual_price]]*Table3[[#This Row],[rating_count]]</f>
        <v>126873</v>
      </c>
    </row>
    <row r="1267" spans="1:10" x14ac:dyDescent="0.3">
      <c r="A1267" s="7" t="s">
        <v>394</v>
      </c>
      <c r="B1267" s="7" t="s">
        <v>14</v>
      </c>
      <c r="C1267" s="7" t="str">
        <f>_xlfn.TEXTAFTER(Table3[[#This Row],[category]],"|",-1)</f>
        <v>USBCables</v>
      </c>
      <c r="D1267" s="21">
        <v>199</v>
      </c>
      <c r="E1267" s="21">
        <v>999</v>
      </c>
      <c r="F1267" s="21">
        <f>Table3[[#This Row],[actual_price]]-Table3[[#This Row],[discounted_price]]</f>
        <v>800</v>
      </c>
      <c r="G1267" s="23">
        <v>0.8</v>
      </c>
      <c r="H1267" s="7">
        <v>4.5</v>
      </c>
      <c r="I1267" s="7">
        <v>127</v>
      </c>
      <c r="J1267" s="21">
        <f>Table3[[#This Row],[actual_price]]*Table3[[#This Row],[rating_count]]</f>
        <v>126873</v>
      </c>
    </row>
    <row r="1268" spans="1:10" hidden="1" x14ac:dyDescent="0.3">
      <c r="A1268" s="7" t="s">
        <v>4845</v>
      </c>
      <c r="B1268" s="7" t="s">
        <v>4645</v>
      </c>
      <c r="C1268" s="7" t="str">
        <f>_xlfn.TEXTAFTER(Table3[[#This Row],[category]],"|",-1)</f>
        <v>TableFans</v>
      </c>
      <c r="D1268" s="8">
        <v>2399</v>
      </c>
      <c r="E1268" s="8">
        <v>4200</v>
      </c>
      <c r="F1268" s="8">
        <f>Table3[[#This Row],[actual_price]]-Table3[[#This Row],[discounted_price]]</f>
        <v>1801</v>
      </c>
      <c r="G1268" s="18">
        <v>0.43</v>
      </c>
      <c r="H1268" s="7">
        <v>3.8</v>
      </c>
      <c r="I1268" s="7">
        <v>397</v>
      </c>
      <c r="J1268" s="8">
        <f>Table3[[#This Row],[actual_price]]*Table3[[#This Row],[rating_count]]</f>
        <v>1667400</v>
      </c>
    </row>
    <row r="1269" spans="1:10" x14ac:dyDescent="0.3">
      <c r="A1269" s="7" t="s">
        <v>1214</v>
      </c>
      <c r="B1269" s="7" t="s">
        <v>14</v>
      </c>
      <c r="C1269" s="7" t="str">
        <f>_xlfn.TEXTAFTER(Table3[[#This Row],[category]],"|",-1)</f>
        <v>USBCables</v>
      </c>
      <c r="D1269" s="21">
        <v>199</v>
      </c>
      <c r="E1269" s="21">
        <v>999</v>
      </c>
      <c r="F1269" s="21">
        <f>Table3[[#This Row],[actual_price]]-Table3[[#This Row],[discounted_price]]</f>
        <v>800</v>
      </c>
      <c r="G1269" s="23">
        <v>0.8</v>
      </c>
      <c r="H1269" s="7">
        <v>4.3</v>
      </c>
      <c r="I1269" s="7">
        <v>87</v>
      </c>
      <c r="J1269" s="21">
        <f>Table3[[#This Row],[actual_price]]*Table3[[#This Row],[rating_count]]</f>
        <v>86913</v>
      </c>
    </row>
    <row r="1270" spans="1:10" x14ac:dyDescent="0.3">
      <c r="A1270" s="7" t="s">
        <v>1079</v>
      </c>
      <c r="B1270" s="7" t="s">
        <v>14</v>
      </c>
      <c r="C1270" s="7" t="str">
        <f>_xlfn.TEXTAFTER(Table3[[#This Row],[category]],"|",-1)</f>
        <v>USBCables</v>
      </c>
      <c r="D1270" s="21">
        <v>199</v>
      </c>
      <c r="E1270" s="21">
        <v>999</v>
      </c>
      <c r="F1270" s="21">
        <f>Table3[[#This Row],[actual_price]]-Table3[[#This Row],[discounted_price]]</f>
        <v>800</v>
      </c>
      <c r="G1270" s="23">
        <v>0.8</v>
      </c>
      <c r="H1270" s="7">
        <v>4.2</v>
      </c>
      <c r="I1270" s="7">
        <v>85</v>
      </c>
      <c r="J1270" s="21">
        <f>Table3[[#This Row],[actual_price]]*Table3[[#This Row],[rating_count]]</f>
        <v>84915</v>
      </c>
    </row>
    <row r="1271" spans="1:10" x14ac:dyDescent="0.3">
      <c r="A1271" s="7" t="s">
        <v>2469</v>
      </c>
      <c r="B1271" s="7" t="s">
        <v>2471</v>
      </c>
      <c r="C1271" s="7" t="str">
        <f>_xlfn.TEXTAFTER(Table3[[#This Row],[category]],"|",-1)</f>
        <v>Notepads&amp;MemoBooks</v>
      </c>
      <c r="D1271" s="21">
        <v>198</v>
      </c>
      <c r="E1271" s="21">
        <v>800</v>
      </c>
      <c r="F1271" s="21">
        <f>Table3[[#This Row],[actual_price]]-Table3[[#This Row],[discounted_price]]</f>
        <v>602</v>
      </c>
      <c r="G1271" s="23">
        <v>0.75</v>
      </c>
      <c r="H1271" s="7">
        <v>4.0999999999999996</v>
      </c>
      <c r="I1271" s="8">
        <v>9344</v>
      </c>
      <c r="J1271" s="21">
        <f>Table3[[#This Row],[actual_price]]*Table3[[#This Row],[rating_count]]</f>
        <v>7475200</v>
      </c>
    </row>
    <row r="1272" spans="1:10" x14ac:dyDescent="0.3">
      <c r="A1272" s="7" t="s">
        <v>2299</v>
      </c>
      <c r="B1272" s="7" t="s">
        <v>2301</v>
      </c>
      <c r="C1272" s="7" t="str">
        <f>_xlfn.TEXTAFTER(Table3[[#This Row],[category]],"|",-1)</f>
        <v>Paints</v>
      </c>
      <c r="D1272" s="21">
        <v>191</v>
      </c>
      <c r="E1272" s="21">
        <v>225</v>
      </c>
      <c r="F1272" s="21">
        <f>Table3[[#This Row],[actual_price]]-Table3[[#This Row],[discounted_price]]</f>
        <v>34</v>
      </c>
      <c r="G1272" s="23">
        <v>0.15</v>
      </c>
      <c r="H1272" s="7">
        <v>4.4000000000000004</v>
      </c>
      <c r="I1272" s="8">
        <v>7203</v>
      </c>
      <c r="J1272" s="21">
        <f>Table3[[#This Row],[actual_price]]*Table3[[#This Row],[rating_count]]</f>
        <v>1620675</v>
      </c>
    </row>
    <row r="1273" spans="1:10" x14ac:dyDescent="0.3">
      <c r="A1273" s="7" t="s">
        <v>2689</v>
      </c>
      <c r="B1273" s="7" t="s">
        <v>2179</v>
      </c>
      <c r="C1273" s="7" t="str">
        <f>_xlfn.TEXTAFTER(Table3[[#This Row],[category]],"|",-1)</f>
        <v>DisposableBatteries</v>
      </c>
      <c r="D1273" s="21">
        <v>190</v>
      </c>
      <c r="E1273" s="21">
        <v>220</v>
      </c>
      <c r="F1273" s="21">
        <f>Table3[[#This Row],[actual_price]]-Table3[[#This Row],[discounted_price]]</f>
        <v>30</v>
      </c>
      <c r="G1273" s="23">
        <v>0.14000000000000001</v>
      </c>
      <c r="H1273" s="7">
        <v>4.4000000000000004</v>
      </c>
      <c r="I1273" s="8">
        <v>2866</v>
      </c>
      <c r="J1273" s="21">
        <f>Table3[[#This Row],[actual_price]]*Table3[[#This Row],[rating_count]]</f>
        <v>630520</v>
      </c>
    </row>
    <row r="1274" spans="1:10" x14ac:dyDescent="0.3">
      <c r="A1274" s="7" t="s">
        <v>4371</v>
      </c>
      <c r="B1274" s="7" t="s">
        <v>4373</v>
      </c>
      <c r="C1274" s="7" t="str">
        <f>_xlfn.TEXTAFTER(Table3[[#This Row],[category]],"|",-1)</f>
        <v>SprayBottles</v>
      </c>
      <c r="D1274" s="21">
        <v>189</v>
      </c>
      <c r="E1274" s="21">
        <v>299</v>
      </c>
      <c r="F1274" s="21">
        <f>Table3[[#This Row],[actual_price]]-Table3[[#This Row],[discounted_price]]</f>
        <v>110</v>
      </c>
      <c r="G1274" s="23">
        <v>0.37</v>
      </c>
      <c r="H1274" s="7">
        <v>4.2</v>
      </c>
      <c r="I1274" s="8">
        <v>2737</v>
      </c>
      <c r="J1274" s="21">
        <f>Table3[[#This Row],[actual_price]]*Table3[[#This Row],[rating_count]]</f>
        <v>818363</v>
      </c>
    </row>
    <row r="1275" spans="1:10" x14ac:dyDescent="0.3">
      <c r="A1275" s="7" t="s">
        <v>1206</v>
      </c>
      <c r="B1275" s="7" t="s">
        <v>70</v>
      </c>
      <c r="C1275" s="7" t="str">
        <f>_xlfn.TEXTAFTER(Table3[[#This Row],[category]],"|",-1)</f>
        <v>HDMICables</v>
      </c>
      <c r="D1275" s="21">
        <v>185</v>
      </c>
      <c r="E1275" s="21">
        <v>499</v>
      </c>
      <c r="F1275" s="21">
        <f>Table3[[#This Row],[actual_price]]-Table3[[#This Row],[discounted_price]]</f>
        <v>314</v>
      </c>
      <c r="G1275" s="23">
        <v>0.63</v>
      </c>
      <c r="H1275" s="7">
        <v>4.2</v>
      </c>
      <c r="I1275" s="7">
        <v>25</v>
      </c>
      <c r="J1275" s="21">
        <f>Table3[[#This Row],[actual_price]]*Table3[[#This Row],[rating_count]]</f>
        <v>12475</v>
      </c>
    </row>
    <row r="1276" spans="1:10" hidden="1" x14ac:dyDescent="0.3">
      <c r="A1276" s="7" t="s">
        <v>911</v>
      </c>
      <c r="B1276" s="7" t="s">
        <v>14</v>
      </c>
      <c r="C1276" s="7" t="str">
        <f>_xlfn.TEXTAFTER(Table3[[#This Row],[category]],"|",-1)</f>
        <v>USBCables</v>
      </c>
      <c r="D1276" s="7">
        <v>848.99</v>
      </c>
      <c r="E1276" s="8">
        <v>1490</v>
      </c>
      <c r="F1276" s="8">
        <f>Table3[[#This Row],[actual_price]]-Table3[[#This Row],[discounted_price]]</f>
        <v>641.01</v>
      </c>
      <c r="G1276" s="18">
        <v>0.43</v>
      </c>
      <c r="H1276" s="7">
        <v>3.9</v>
      </c>
      <c r="I1276" s="7">
        <v>356</v>
      </c>
      <c r="J1276" s="8">
        <f>Table3[[#This Row],[actual_price]]*Table3[[#This Row],[rating_count]]</f>
        <v>530440</v>
      </c>
    </row>
    <row r="1277" spans="1:10" x14ac:dyDescent="0.3">
      <c r="A1277" s="7" t="s">
        <v>5286</v>
      </c>
      <c r="B1277" s="7" t="s">
        <v>5105</v>
      </c>
      <c r="C1277" s="7" t="str">
        <f>_xlfn.TEXTAFTER(Table3[[#This Row],[category]],"|",-1)</f>
        <v>MeasuringSpoons</v>
      </c>
      <c r="D1277" s="21">
        <v>184</v>
      </c>
      <c r="E1277" s="21">
        <v>450</v>
      </c>
      <c r="F1277" s="21">
        <f>Table3[[#This Row],[actual_price]]-Table3[[#This Row],[discounted_price]]</f>
        <v>266</v>
      </c>
      <c r="G1277" s="23">
        <v>0.59</v>
      </c>
      <c r="H1277" s="7">
        <v>4.2</v>
      </c>
      <c r="I1277" s="8">
        <v>4971</v>
      </c>
      <c r="J1277" s="21">
        <f>Table3[[#This Row],[actual_price]]*Table3[[#This Row],[rating_count]]</f>
        <v>2236950</v>
      </c>
    </row>
    <row r="1278" spans="1:10" x14ac:dyDescent="0.3">
      <c r="A1278" s="7" t="s">
        <v>1040</v>
      </c>
      <c r="B1278" s="7" t="s">
        <v>14</v>
      </c>
      <c r="C1278" s="7" t="str">
        <f>_xlfn.TEXTAFTER(Table3[[#This Row],[category]],"|",-1)</f>
        <v>USBCables</v>
      </c>
      <c r="D1278" s="21">
        <v>182</v>
      </c>
      <c r="E1278" s="21">
        <v>599</v>
      </c>
      <c r="F1278" s="21">
        <f>Table3[[#This Row],[actual_price]]-Table3[[#This Row],[discounted_price]]</f>
        <v>417</v>
      </c>
      <c r="G1278" s="23">
        <v>0.7</v>
      </c>
      <c r="H1278" s="7">
        <v>4</v>
      </c>
      <c r="I1278" s="8">
        <v>9378</v>
      </c>
      <c r="J1278" s="21">
        <f>Table3[[#This Row],[actual_price]]*Table3[[#This Row],[rating_count]]</f>
        <v>5617422</v>
      </c>
    </row>
    <row r="1279" spans="1:10" x14ac:dyDescent="0.3">
      <c r="A1279" s="7" t="s">
        <v>242</v>
      </c>
      <c r="B1279" s="7" t="s">
        <v>14</v>
      </c>
      <c r="C1279" s="7" t="str">
        <f>_xlfn.TEXTAFTER(Table3[[#This Row],[category]],"|",-1)</f>
        <v>USBCables</v>
      </c>
      <c r="D1279" s="21">
        <v>179</v>
      </c>
      <c r="E1279" s="21">
        <v>500</v>
      </c>
      <c r="F1279" s="21">
        <f>Table3[[#This Row],[actual_price]]-Table3[[#This Row],[discounted_price]]</f>
        <v>321</v>
      </c>
      <c r="G1279" s="23">
        <v>0.64</v>
      </c>
      <c r="H1279" s="7">
        <v>4.2</v>
      </c>
      <c r="I1279" s="8">
        <v>92595</v>
      </c>
      <c r="J1279" s="21">
        <f>Table3[[#This Row],[actual_price]]*Table3[[#This Row],[rating_count]]</f>
        <v>46297500</v>
      </c>
    </row>
    <row r="1280" spans="1:10" x14ac:dyDescent="0.3">
      <c r="A1280" s="7" t="s">
        <v>2954</v>
      </c>
      <c r="B1280" s="7" t="s">
        <v>2956</v>
      </c>
      <c r="C1280" s="7" t="str">
        <f>_xlfn.TEXTAFTER(Table3[[#This Row],[category]],"|",-1)</f>
        <v>LaptopChargers&amp;PowerSupplies</v>
      </c>
      <c r="D1280" s="21">
        <v>179</v>
      </c>
      <c r="E1280" s="21">
        <v>499</v>
      </c>
      <c r="F1280" s="21">
        <f>Table3[[#This Row],[actual_price]]-Table3[[#This Row],[discounted_price]]</f>
        <v>320</v>
      </c>
      <c r="G1280" s="23">
        <v>0.64</v>
      </c>
      <c r="H1280" s="7">
        <v>4.0999999999999996</v>
      </c>
      <c r="I1280" s="8">
        <v>10174</v>
      </c>
      <c r="J1280" s="21">
        <f>Table3[[#This Row],[actual_price]]*Table3[[#This Row],[rating_count]]</f>
        <v>5076826</v>
      </c>
    </row>
    <row r="1281" spans="1:10" hidden="1" x14ac:dyDescent="0.3">
      <c r="A1281" s="7" t="s">
        <v>785</v>
      </c>
      <c r="B1281" s="7" t="s">
        <v>90</v>
      </c>
      <c r="C1281" s="7" t="str">
        <f>_xlfn.TEXTAFTER(Table3[[#This Row],[category]],"|",-1)</f>
        <v>SmartTelevisions</v>
      </c>
      <c r="D1281" s="8">
        <v>8990</v>
      </c>
      <c r="E1281" s="8">
        <v>18990</v>
      </c>
      <c r="F1281" s="8">
        <f>Table3[[#This Row],[actual_price]]-Table3[[#This Row],[discounted_price]]</f>
        <v>10000</v>
      </c>
      <c r="G1281" s="18">
        <v>0.53</v>
      </c>
      <c r="H1281" s="7">
        <v>3.9</v>
      </c>
      <c r="I1281" s="7">
        <v>350</v>
      </c>
      <c r="J1281" s="8">
        <f>Table3[[#This Row],[actual_price]]*Table3[[#This Row],[rating_count]]</f>
        <v>6646500</v>
      </c>
    </row>
    <row r="1282" spans="1:10" x14ac:dyDescent="0.3">
      <c r="A1282" s="7" t="s">
        <v>155</v>
      </c>
      <c r="B1282" s="7" t="s">
        <v>14</v>
      </c>
      <c r="C1282" s="7" t="str">
        <f>_xlfn.TEXTAFTER(Table3[[#This Row],[category]],"|",-1)</f>
        <v>USBCables</v>
      </c>
      <c r="D1282" s="21">
        <v>179</v>
      </c>
      <c r="E1282" s="21">
        <v>499</v>
      </c>
      <c r="F1282" s="21">
        <f>Table3[[#This Row],[actual_price]]-Table3[[#This Row],[discounted_price]]</f>
        <v>320</v>
      </c>
      <c r="G1282" s="23">
        <v>0.64</v>
      </c>
      <c r="H1282" s="7">
        <v>4</v>
      </c>
      <c r="I1282" s="8">
        <v>1934</v>
      </c>
      <c r="J1282" s="21">
        <f>Table3[[#This Row],[actual_price]]*Table3[[#This Row],[rating_count]]</f>
        <v>965066</v>
      </c>
    </row>
    <row r="1283" spans="1:10" hidden="1" x14ac:dyDescent="0.3">
      <c r="A1283" s="7" t="s">
        <v>5037</v>
      </c>
      <c r="B1283" s="7" t="s">
        <v>3989</v>
      </c>
      <c r="C1283" s="7" t="str">
        <f>_xlfn.TEXTAFTER(Table3[[#This Row],[category]],"|",-1)</f>
        <v>HalogenHeaters</v>
      </c>
      <c r="D1283" s="8">
        <v>2199</v>
      </c>
      <c r="E1283" s="8">
        <v>3999</v>
      </c>
      <c r="F1283" s="8">
        <f>Table3[[#This Row],[actual_price]]-Table3[[#This Row],[discounted_price]]</f>
        <v>1800</v>
      </c>
      <c r="G1283" s="18">
        <v>0.45</v>
      </c>
      <c r="H1283" s="7">
        <v>3.5</v>
      </c>
      <c r="I1283" s="7">
        <v>340</v>
      </c>
      <c r="J1283" s="8">
        <f>Table3[[#This Row],[actual_price]]*Table3[[#This Row],[rating_count]]</f>
        <v>1359660</v>
      </c>
    </row>
    <row r="1284" spans="1:10" hidden="1" x14ac:dyDescent="0.3">
      <c r="A1284" s="7" t="s">
        <v>870</v>
      </c>
      <c r="B1284" s="7" t="s">
        <v>230</v>
      </c>
      <c r="C1284" s="7" t="str">
        <f>_xlfn.TEXTAFTER(Table3[[#This Row],[category]],"|",-1)</f>
        <v>RemoteControls</v>
      </c>
      <c r="D1284" s="7">
        <v>204</v>
      </c>
      <c r="E1284" s="7">
        <v>599</v>
      </c>
      <c r="F1284" s="21">
        <f>Table3[[#This Row],[actual_price]]-Table3[[#This Row],[discounted_price]]</f>
        <v>395</v>
      </c>
      <c r="G1284" s="18">
        <v>0.66</v>
      </c>
      <c r="H1284" s="7">
        <v>3.6</v>
      </c>
      <c r="I1284" s="7">
        <v>339</v>
      </c>
      <c r="J1284" s="8">
        <f>Table3[[#This Row],[actual_price]]*Table3[[#This Row],[rating_count]]</f>
        <v>203061</v>
      </c>
    </row>
    <row r="1285" spans="1:10" x14ac:dyDescent="0.3">
      <c r="A1285" s="7" t="s">
        <v>155</v>
      </c>
      <c r="B1285" s="7" t="s">
        <v>14</v>
      </c>
      <c r="C1285" s="7" t="str">
        <f>_xlfn.TEXTAFTER(Table3[[#This Row],[category]],"|",-1)</f>
        <v>USBCables</v>
      </c>
      <c r="D1285" s="21">
        <v>179</v>
      </c>
      <c r="E1285" s="21">
        <v>499</v>
      </c>
      <c r="F1285" s="21">
        <f>Table3[[#This Row],[actual_price]]-Table3[[#This Row],[discounted_price]]</f>
        <v>320</v>
      </c>
      <c r="G1285" s="23">
        <v>0.64</v>
      </c>
      <c r="H1285" s="7">
        <v>4</v>
      </c>
      <c r="I1285" s="8">
        <v>1933</v>
      </c>
      <c r="J1285" s="21">
        <f>Table3[[#This Row],[actual_price]]*Table3[[#This Row],[rating_count]]</f>
        <v>964567</v>
      </c>
    </row>
    <row r="1286" spans="1:10" hidden="1" x14ac:dyDescent="0.3">
      <c r="A1286" s="7" t="s">
        <v>4622</v>
      </c>
      <c r="B1286" s="7" t="s">
        <v>3707</v>
      </c>
      <c r="C1286" s="7" t="str">
        <f>_xlfn.TEXTAFTER(Table3[[#This Row],[category]],"|",-1)</f>
        <v>InstantWaterHeaters</v>
      </c>
      <c r="D1286" s="8">
        <v>1049</v>
      </c>
      <c r="E1286" s="8">
        <v>2499</v>
      </c>
      <c r="F1286" s="8">
        <f>Table3[[#This Row],[actual_price]]-Table3[[#This Row],[discounted_price]]</f>
        <v>1450</v>
      </c>
      <c r="G1286" s="18">
        <v>0.57999999999999996</v>
      </c>
      <c r="H1286" s="7">
        <v>3.6</v>
      </c>
      <c r="I1286" s="7">
        <v>328</v>
      </c>
      <c r="J1286" s="8">
        <f>Table3[[#This Row],[actual_price]]*Table3[[#This Row],[rating_count]]</f>
        <v>819672</v>
      </c>
    </row>
    <row r="1287" spans="1:10" hidden="1" x14ac:dyDescent="0.3">
      <c r="A1287" s="7" t="s">
        <v>4849</v>
      </c>
      <c r="B1287" s="7" t="s">
        <v>3812</v>
      </c>
      <c r="C1287" s="7" t="str">
        <f>_xlfn.TEXTAFTER(Table3[[#This Row],[category]],"|",-1)</f>
        <v>HandheldVacuums</v>
      </c>
      <c r="D1287" s="8">
        <v>2286</v>
      </c>
      <c r="E1287" s="8">
        <v>4495</v>
      </c>
      <c r="F1287" s="8">
        <f>Table3[[#This Row],[actual_price]]-Table3[[#This Row],[discounted_price]]</f>
        <v>2209</v>
      </c>
      <c r="G1287" s="18">
        <v>0.49</v>
      </c>
      <c r="H1287" s="7">
        <v>3.9</v>
      </c>
      <c r="I1287" s="7">
        <v>326</v>
      </c>
      <c r="J1287" s="8">
        <f>Table3[[#This Row],[actual_price]]*Table3[[#This Row],[rating_count]]</f>
        <v>1465370</v>
      </c>
    </row>
    <row r="1288" spans="1:10" x14ac:dyDescent="0.3">
      <c r="A1288" s="7" t="s">
        <v>348</v>
      </c>
      <c r="B1288" s="7" t="s">
        <v>14</v>
      </c>
      <c r="C1288" s="7" t="str">
        <f>_xlfn.TEXTAFTER(Table3[[#This Row],[category]],"|",-1)</f>
        <v>USBCables</v>
      </c>
      <c r="D1288" s="21">
        <v>179</v>
      </c>
      <c r="E1288" s="21">
        <v>399</v>
      </c>
      <c r="F1288" s="21">
        <f>Table3[[#This Row],[actual_price]]-Table3[[#This Row],[discounted_price]]</f>
        <v>220</v>
      </c>
      <c r="G1288" s="23">
        <v>0.55000000000000004</v>
      </c>
      <c r="H1288" s="7">
        <v>4</v>
      </c>
      <c r="I1288" s="8">
        <v>1423</v>
      </c>
      <c r="J1288" s="21">
        <f>Table3[[#This Row],[actual_price]]*Table3[[#This Row],[rating_count]]</f>
        <v>567777</v>
      </c>
    </row>
    <row r="1289" spans="1:10" hidden="1" x14ac:dyDescent="0.3">
      <c r="A1289" s="7" t="s">
        <v>1028</v>
      </c>
      <c r="B1289" s="7" t="s">
        <v>230</v>
      </c>
      <c r="C1289" s="7" t="str">
        <f>_xlfn.TEXTAFTER(Table3[[#This Row],[category]],"|",-1)</f>
        <v>RemoteControls</v>
      </c>
      <c r="D1289" s="7">
        <v>349</v>
      </c>
      <c r="E1289" s="7">
        <v>799</v>
      </c>
      <c r="F1289" s="21">
        <f>Table3[[#This Row],[actual_price]]-Table3[[#This Row],[discounted_price]]</f>
        <v>450</v>
      </c>
      <c r="G1289" s="18">
        <v>0.56000000000000005</v>
      </c>
      <c r="H1289" s="7">
        <v>3.6</v>
      </c>
      <c r="I1289" s="7">
        <v>323</v>
      </c>
      <c r="J1289" s="8">
        <f>Table3[[#This Row],[actual_price]]*Table3[[#This Row],[rating_count]]</f>
        <v>258077</v>
      </c>
    </row>
    <row r="1290" spans="1:10" x14ac:dyDescent="0.3">
      <c r="A1290" s="7" t="s">
        <v>998</v>
      </c>
      <c r="B1290" s="7" t="s">
        <v>14</v>
      </c>
      <c r="C1290" s="7" t="str">
        <f>_xlfn.TEXTAFTER(Table3[[#This Row],[category]],"|",-1)</f>
        <v>USBCables</v>
      </c>
      <c r="D1290" s="21">
        <v>179</v>
      </c>
      <c r="E1290" s="21">
        <v>399</v>
      </c>
      <c r="F1290" s="21">
        <f>Table3[[#This Row],[actual_price]]-Table3[[#This Row],[discounted_price]]</f>
        <v>220</v>
      </c>
      <c r="G1290" s="23">
        <v>0.55000000000000004</v>
      </c>
      <c r="H1290" s="7">
        <v>4</v>
      </c>
      <c r="I1290" s="8">
        <v>1423</v>
      </c>
      <c r="J1290" s="21">
        <f>Table3[[#This Row],[actual_price]]*Table3[[#This Row],[rating_count]]</f>
        <v>567777</v>
      </c>
    </row>
    <row r="1291" spans="1:10" x14ac:dyDescent="0.3">
      <c r="A1291" s="7" t="s">
        <v>348</v>
      </c>
      <c r="B1291" s="7" t="s">
        <v>14</v>
      </c>
      <c r="C1291" s="7" t="str">
        <f>_xlfn.TEXTAFTER(Table3[[#This Row],[category]],"|",-1)</f>
        <v>USBCables</v>
      </c>
      <c r="D1291" s="21">
        <v>179</v>
      </c>
      <c r="E1291" s="21">
        <v>399</v>
      </c>
      <c r="F1291" s="21">
        <f>Table3[[#This Row],[actual_price]]-Table3[[#This Row],[discounted_price]]</f>
        <v>220</v>
      </c>
      <c r="G1291" s="23">
        <v>0.55000000000000004</v>
      </c>
      <c r="H1291" s="7">
        <v>4</v>
      </c>
      <c r="I1291" s="8">
        <v>1423</v>
      </c>
      <c r="J1291" s="21">
        <f>Table3[[#This Row],[actual_price]]*Table3[[#This Row],[rating_count]]</f>
        <v>567777</v>
      </c>
    </row>
    <row r="1292" spans="1:10" x14ac:dyDescent="0.3">
      <c r="A1292" s="7" t="s">
        <v>348</v>
      </c>
      <c r="B1292" s="7" t="s">
        <v>14</v>
      </c>
      <c r="C1292" s="7" t="str">
        <f>_xlfn.TEXTAFTER(Table3[[#This Row],[category]],"|",-1)</f>
        <v>USBCables</v>
      </c>
      <c r="D1292" s="21">
        <v>179</v>
      </c>
      <c r="E1292" s="21">
        <v>399</v>
      </c>
      <c r="F1292" s="21">
        <f>Table3[[#This Row],[actual_price]]-Table3[[#This Row],[discounted_price]]</f>
        <v>220</v>
      </c>
      <c r="G1292" s="23">
        <v>0.55000000000000004</v>
      </c>
      <c r="H1292" s="7">
        <v>4</v>
      </c>
      <c r="I1292" s="8">
        <v>1423</v>
      </c>
      <c r="J1292" s="21">
        <f>Table3[[#This Row],[actual_price]]*Table3[[#This Row],[rating_count]]</f>
        <v>567777</v>
      </c>
    </row>
    <row r="1293" spans="1:10" x14ac:dyDescent="0.3">
      <c r="A1293" s="7" t="s">
        <v>3052</v>
      </c>
      <c r="B1293" s="7" t="s">
        <v>2703</v>
      </c>
      <c r="C1293" s="7" t="str">
        <f>_xlfn.TEXTAFTER(Table3[[#This Row],[category]],"|",-1)</f>
        <v>RetractableBallpointPens</v>
      </c>
      <c r="D1293" s="21">
        <v>178</v>
      </c>
      <c r="E1293" s="21">
        <v>210</v>
      </c>
      <c r="F1293" s="21">
        <f>Table3[[#This Row],[actual_price]]-Table3[[#This Row],[discounted_price]]</f>
        <v>32</v>
      </c>
      <c r="G1293" s="23">
        <v>0.15</v>
      </c>
      <c r="H1293" s="7">
        <v>4.3</v>
      </c>
      <c r="I1293" s="8">
        <v>2450</v>
      </c>
      <c r="J1293" s="21">
        <f>Table3[[#This Row],[actual_price]]*Table3[[#This Row],[rating_count]]</f>
        <v>514500</v>
      </c>
    </row>
    <row r="1294" spans="1:10" hidden="1" x14ac:dyDescent="0.3">
      <c r="A1294" s="7" t="s">
        <v>753</v>
      </c>
      <c r="B1294" s="7" t="s">
        <v>230</v>
      </c>
      <c r="C1294" s="7" t="str">
        <f>_xlfn.TEXTAFTER(Table3[[#This Row],[category]],"|",-1)</f>
        <v>RemoteControls</v>
      </c>
      <c r="D1294" s="7">
        <v>205</v>
      </c>
      <c r="E1294" s="7">
        <v>499</v>
      </c>
      <c r="F1294" s="21">
        <f>Table3[[#This Row],[actual_price]]-Table3[[#This Row],[discounted_price]]</f>
        <v>294</v>
      </c>
      <c r="G1294" s="18">
        <v>0.59</v>
      </c>
      <c r="H1294" s="7">
        <v>3.8</v>
      </c>
      <c r="I1294" s="7">
        <v>313</v>
      </c>
      <c r="J1294" s="8">
        <f>Table3[[#This Row],[actual_price]]*Table3[[#This Row],[rating_count]]</f>
        <v>156187</v>
      </c>
    </row>
    <row r="1295" spans="1:10" hidden="1" x14ac:dyDescent="0.3">
      <c r="A1295" s="7" t="s">
        <v>4719</v>
      </c>
      <c r="B1295" s="7" t="s">
        <v>3639</v>
      </c>
      <c r="C1295" s="7" t="str">
        <f>_xlfn.TEXTAFTER(Table3[[#This Row],[category]],"|",-1)</f>
        <v>FanHeaters</v>
      </c>
      <c r="D1295" s="8">
        <v>1069</v>
      </c>
      <c r="E1295" s="8">
        <v>1699</v>
      </c>
      <c r="F1295" s="8">
        <f>Table3[[#This Row],[actual_price]]-Table3[[#This Row],[discounted_price]]</f>
        <v>630</v>
      </c>
      <c r="G1295" s="18">
        <v>0.37</v>
      </c>
      <c r="H1295" s="7">
        <v>3.9</v>
      </c>
      <c r="I1295" s="7">
        <v>313</v>
      </c>
      <c r="J1295" s="8">
        <f>Table3[[#This Row],[actual_price]]*Table3[[#This Row],[rating_count]]</f>
        <v>531787</v>
      </c>
    </row>
    <row r="1296" spans="1:10" hidden="1" x14ac:dyDescent="0.3">
      <c r="A1296" s="7" t="s">
        <v>4072</v>
      </c>
      <c r="B1296" s="7" t="s">
        <v>3725</v>
      </c>
      <c r="C1296" s="7" t="str">
        <f>_xlfn.TEXTAFTER(Table3[[#This Row],[category]],"|",-1)</f>
        <v>Kettle&amp;ToasterSets</v>
      </c>
      <c r="D1296" s="8">
        <v>1299</v>
      </c>
      <c r="E1296" s="8">
        <v>1999</v>
      </c>
      <c r="F1296" s="8">
        <f>Table3[[#This Row],[actual_price]]-Table3[[#This Row],[discounted_price]]</f>
        <v>700</v>
      </c>
      <c r="G1296" s="18">
        <v>0.35</v>
      </c>
      <c r="H1296" s="7">
        <v>3.8</v>
      </c>
      <c r="I1296" s="7">
        <v>311</v>
      </c>
      <c r="J1296" s="8">
        <f>Table3[[#This Row],[actual_price]]*Table3[[#This Row],[rating_count]]</f>
        <v>621689</v>
      </c>
    </row>
    <row r="1297" spans="1:10" x14ac:dyDescent="0.3">
      <c r="A1297" s="7" t="s">
        <v>4030</v>
      </c>
      <c r="B1297" s="7" t="s">
        <v>3777</v>
      </c>
      <c r="C1297" s="7" t="str">
        <f>_xlfn.TEXTAFTER(Table3[[#This Row],[category]],"|",-1)</f>
        <v>LaundryBaskets</v>
      </c>
      <c r="D1297" s="21">
        <v>177</v>
      </c>
      <c r="E1297" s="21">
        <v>199</v>
      </c>
      <c r="F1297" s="21">
        <f>Table3[[#This Row],[actual_price]]-Table3[[#This Row],[discounted_price]]</f>
        <v>22</v>
      </c>
      <c r="G1297" s="23">
        <v>0.11</v>
      </c>
      <c r="H1297" s="7">
        <v>4.0999999999999996</v>
      </c>
      <c r="I1297" s="8">
        <v>3688</v>
      </c>
      <c r="J1297" s="21">
        <f>Table3[[#This Row],[actual_price]]*Table3[[#This Row],[rating_count]]</f>
        <v>733912</v>
      </c>
    </row>
    <row r="1298" spans="1:10" hidden="1" x14ac:dyDescent="0.3">
      <c r="A1298" s="7" t="s">
        <v>4263</v>
      </c>
      <c r="B1298" s="7" t="s">
        <v>3629</v>
      </c>
      <c r="C1298" s="7" t="str">
        <f>_xlfn.TEXTAFTER(Table3[[#This Row],[category]],"|",-1)</f>
        <v>ElectricKettles</v>
      </c>
      <c r="D1298" s="7">
        <v>999</v>
      </c>
      <c r="E1298" s="8">
        <v>1950</v>
      </c>
      <c r="F1298" s="8">
        <f>Table3[[#This Row],[actual_price]]-Table3[[#This Row],[discounted_price]]</f>
        <v>951</v>
      </c>
      <c r="G1298" s="18">
        <v>0.49</v>
      </c>
      <c r="H1298" s="7">
        <v>3.8</v>
      </c>
      <c r="I1298" s="7">
        <v>305</v>
      </c>
      <c r="J1298" s="8">
        <f>Table3[[#This Row],[actual_price]]*Table3[[#This Row],[rating_count]]</f>
        <v>594750</v>
      </c>
    </row>
    <row r="1299" spans="1:10" x14ac:dyDescent="0.3">
      <c r="A1299" s="7" t="s">
        <v>42</v>
      </c>
      <c r="B1299" s="7" t="s">
        <v>14</v>
      </c>
      <c r="C1299" s="7" t="str">
        <f>_xlfn.TEXTAFTER(Table3[[#This Row],[category]],"|",-1)</f>
        <v>USBCables</v>
      </c>
      <c r="D1299" s="21">
        <v>176.63</v>
      </c>
      <c r="E1299" s="21">
        <v>499</v>
      </c>
      <c r="F1299" s="21">
        <f>Table3[[#This Row],[actual_price]]-Table3[[#This Row],[discounted_price]]</f>
        <v>322.37</v>
      </c>
      <c r="G1299" s="23">
        <v>0.65</v>
      </c>
      <c r="H1299" s="7">
        <v>4.0999999999999996</v>
      </c>
      <c r="I1299" s="8">
        <v>15189</v>
      </c>
      <c r="J1299" s="21">
        <f>Table3[[#This Row],[actual_price]]*Table3[[#This Row],[rating_count]]</f>
        <v>7579311</v>
      </c>
    </row>
    <row r="1300" spans="1:10" x14ac:dyDescent="0.3">
      <c r="A1300" s="7" t="s">
        <v>42</v>
      </c>
      <c r="B1300" s="7" t="s">
        <v>14</v>
      </c>
      <c r="C1300" s="7" t="str">
        <f>_xlfn.TEXTAFTER(Table3[[#This Row],[category]],"|",-1)</f>
        <v>USBCables</v>
      </c>
      <c r="D1300" s="21">
        <v>176.63</v>
      </c>
      <c r="E1300" s="21">
        <v>499</v>
      </c>
      <c r="F1300" s="21">
        <f>Table3[[#This Row],[actual_price]]-Table3[[#This Row],[discounted_price]]</f>
        <v>322.37</v>
      </c>
      <c r="G1300" s="23">
        <v>0.65</v>
      </c>
      <c r="H1300" s="7">
        <v>4.0999999999999996</v>
      </c>
      <c r="I1300" s="8">
        <v>15189</v>
      </c>
      <c r="J1300" s="21">
        <f>Table3[[#This Row],[actual_price]]*Table3[[#This Row],[rating_count]]</f>
        <v>7579311</v>
      </c>
    </row>
    <row r="1301" spans="1:10" x14ac:dyDescent="0.3">
      <c r="A1301" s="7" t="s">
        <v>42</v>
      </c>
      <c r="B1301" s="7" t="s">
        <v>14</v>
      </c>
      <c r="C1301" s="7" t="str">
        <f>_xlfn.TEXTAFTER(Table3[[#This Row],[category]],"|",-1)</f>
        <v>USBCables</v>
      </c>
      <c r="D1301" s="21">
        <v>176.63</v>
      </c>
      <c r="E1301" s="21">
        <v>499</v>
      </c>
      <c r="F1301" s="21">
        <f>Table3[[#This Row],[actual_price]]-Table3[[#This Row],[discounted_price]]</f>
        <v>322.37</v>
      </c>
      <c r="G1301" s="23">
        <v>0.65</v>
      </c>
      <c r="H1301" s="7">
        <v>4.0999999999999996</v>
      </c>
      <c r="I1301" s="8">
        <v>15188</v>
      </c>
      <c r="J1301" s="21">
        <f>Table3[[#This Row],[actual_price]]*Table3[[#This Row],[rating_count]]</f>
        <v>7578812</v>
      </c>
    </row>
    <row r="1302" spans="1:10" hidden="1" x14ac:dyDescent="0.3">
      <c r="A1302" s="7" t="s">
        <v>4668</v>
      </c>
      <c r="B1302" s="7" t="s">
        <v>3777</v>
      </c>
      <c r="C1302" s="7" t="str">
        <f>_xlfn.TEXTAFTER(Table3[[#This Row],[category]],"|",-1)</f>
        <v>LaundryBaskets</v>
      </c>
      <c r="D1302" s="7">
        <v>351</v>
      </c>
      <c r="E1302" s="7">
        <v>899</v>
      </c>
      <c r="F1302" s="21">
        <f>Table3[[#This Row],[actual_price]]-Table3[[#This Row],[discounted_price]]</f>
        <v>548</v>
      </c>
      <c r="G1302" s="18">
        <v>0.61</v>
      </c>
      <c r="H1302" s="7">
        <v>3.9</v>
      </c>
      <c r="I1302" s="7">
        <v>296</v>
      </c>
      <c r="J1302" s="8">
        <f>Table3[[#This Row],[actual_price]]*Table3[[#This Row],[rating_count]]</f>
        <v>266104</v>
      </c>
    </row>
    <row r="1303" spans="1:10" hidden="1" x14ac:dyDescent="0.3">
      <c r="A1303" s="7" t="s">
        <v>1020</v>
      </c>
      <c r="B1303" s="7" t="s">
        <v>14</v>
      </c>
      <c r="C1303" s="7" t="str">
        <f>_xlfn.TEXTAFTER(Table3[[#This Row],[category]],"|",-1)</f>
        <v>USBCables</v>
      </c>
      <c r="D1303" s="7">
        <v>129</v>
      </c>
      <c r="E1303" s="8">
        <v>1000</v>
      </c>
      <c r="F1303" s="8">
        <f>Table3[[#This Row],[actual_price]]-Table3[[#This Row],[discounted_price]]</f>
        <v>871</v>
      </c>
      <c r="G1303" s="18">
        <v>0.87</v>
      </c>
      <c r="H1303" s="7">
        <v>3.9</v>
      </c>
      <c r="I1303" s="7">
        <v>295</v>
      </c>
      <c r="J1303" s="8">
        <f>Table3[[#This Row],[actual_price]]*Table3[[#This Row],[rating_count]]</f>
        <v>295000</v>
      </c>
    </row>
    <row r="1304" spans="1:10" hidden="1" x14ac:dyDescent="0.3">
      <c r="A1304" s="7" t="s">
        <v>3857</v>
      </c>
      <c r="B1304" s="7" t="s">
        <v>3639</v>
      </c>
      <c r="C1304" s="7" t="str">
        <f>_xlfn.TEXTAFTER(Table3[[#This Row],[category]],"|",-1)</f>
        <v>FanHeaters</v>
      </c>
      <c r="D1304" s="7">
        <v>899</v>
      </c>
      <c r="E1304" s="8">
        <v>2000</v>
      </c>
      <c r="F1304" s="8">
        <f>Table3[[#This Row],[actual_price]]-Table3[[#This Row],[discounted_price]]</f>
        <v>1101</v>
      </c>
      <c r="G1304" s="18">
        <v>0.55000000000000004</v>
      </c>
      <c r="H1304" s="7">
        <v>3.6</v>
      </c>
      <c r="I1304" s="7">
        <v>291</v>
      </c>
      <c r="J1304" s="8">
        <f>Table3[[#This Row],[actual_price]]*Table3[[#This Row],[rating_count]]</f>
        <v>582000</v>
      </c>
    </row>
    <row r="1305" spans="1:10" x14ac:dyDescent="0.3">
      <c r="A1305" s="7" t="s">
        <v>3103</v>
      </c>
      <c r="B1305" s="7" t="s">
        <v>2105</v>
      </c>
      <c r="C1305" s="7" t="str">
        <f>_xlfn.TEXTAFTER(Table3[[#This Row],[category]],"|",-1)</f>
        <v>GraphicTablets</v>
      </c>
      <c r="D1305" s="21">
        <v>175</v>
      </c>
      <c r="E1305" s="21">
        <v>499</v>
      </c>
      <c r="F1305" s="21">
        <f>Table3[[#This Row],[actual_price]]-Table3[[#This Row],[discounted_price]]</f>
        <v>324</v>
      </c>
      <c r="G1305" s="23">
        <v>0.65</v>
      </c>
      <c r="H1305" s="7">
        <v>4.0999999999999996</v>
      </c>
      <c r="I1305" s="7">
        <v>21</v>
      </c>
      <c r="J1305" s="21">
        <f>Table3[[#This Row],[actual_price]]*Table3[[#This Row],[rating_count]]</f>
        <v>10479</v>
      </c>
    </row>
    <row r="1306" spans="1:10" x14ac:dyDescent="0.3">
      <c r="A1306" s="7" t="s">
        <v>902</v>
      </c>
      <c r="B1306" s="7" t="s">
        <v>70</v>
      </c>
      <c r="C1306" s="7" t="str">
        <f>_xlfn.TEXTAFTER(Table3[[#This Row],[category]],"|",-1)</f>
        <v>HDMICables</v>
      </c>
      <c r="D1306" s="21">
        <v>173</v>
      </c>
      <c r="E1306" s="21">
        <v>999</v>
      </c>
      <c r="F1306" s="21">
        <f>Table3[[#This Row],[actual_price]]-Table3[[#This Row],[discounted_price]]</f>
        <v>826</v>
      </c>
      <c r="G1306" s="23">
        <v>0.83</v>
      </c>
      <c r="H1306" s="7">
        <v>4.3</v>
      </c>
      <c r="I1306" s="8">
        <v>1237</v>
      </c>
      <c r="J1306" s="21">
        <f>Table3[[#This Row],[actual_price]]*Table3[[#This Row],[rating_count]]</f>
        <v>1235763</v>
      </c>
    </row>
    <row r="1307" spans="1:10" hidden="1" x14ac:dyDescent="0.3">
      <c r="A1307" s="7" t="s">
        <v>5273</v>
      </c>
      <c r="B1307" s="7" t="s">
        <v>3777</v>
      </c>
      <c r="C1307" s="7" t="str">
        <f>_xlfn.TEXTAFTER(Table3[[#This Row],[category]],"|",-1)</f>
        <v>LaundryBaskets</v>
      </c>
      <c r="D1307" s="7">
        <v>390</v>
      </c>
      <c r="E1307" s="7">
        <v>799</v>
      </c>
      <c r="F1307" s="21">
        <f>Table3[[#This Row],[actual_price]]-Table3[[#This Row],[discounted_price]]</f>
        <v>409</v>
      </c>
      <c r="G1307" s="18">
        <v>0.51</v>
      </c>
      <c r="H1307" s="7">
        <v>3.8</v>
      </c>
      <c r="I1307" s="7">
        <v>287</v>
      </c>
      <c r="J1307" s="8">
        <f>Table3[[#This Row],[actual_price]]*Table3[[#This Row],[rating_count]]</f>
        <v>229313</v>
      </c>
    </row>
    <row r="1308" spans="1:10" x14ac:dyDescent="0.3">
      <c r="A1308" s="7" t="s">
        <v>2392</v>
      </c>
      <c r="B1308" s="7" t="s">
        <v>2307</v>
      </c>
      <c r="C1308" s="7" t="str">
        <f>_xlfn.TEXTAFTER(Table3[[#This Row],[category]],"|",-1)</f>
        <v>MousePads</v>
      </c>
      <c r="D1308" s="21">
        <v>169</v>
      </c>
      <c r="E1308" s="21">
        <v>299</v>
      </c>
      <c r="F1308" s="21">
        <f>Table3[[#This Row],[actual_price]]-Table3[[#This Row],[discounted_price]]</f>
        <v>130</v>
      </c>
      <c r="G1308" s="23">
        <v>0.43</v>
      </c>
      <c r="H1308" s="7">
        <v>4.4000000000000004</v>
      </c>
      <c r="I1308" s="8">
        <v>5176</v>
      </c>
      <c r="J1308" s="21">
        <f>Table3[[#This Row],[actual_price]]*Table3[[#This Row],[rating_count]]</f>
        <v>1547624</v>
      </c>
    </row>
    <row r="1309" spans="1:10" hidden="1" x14ac:dyDescent="0.3">
      <c r="A1309" s="7" t="s">
        <v>607</v>
      </c>
      <c r="B1309" s="7" t="s">
        <v>230</v>
      </c>
      <c r="C1309" s="7" t="str">
        <f>_xlfn.TEXTAFTER(Table3[[#This Row],[category]],"|",-1)</f>
        <v>RemoteControls</v>
      </c>
      <c r="D1309" s="7">
        <v>655</v>
      </c>
      <c r="E1309" s="8">
        <v>1099</v>
      </c>
      <c r="F1309" s="8">
        <f>Table3[[#This Row],[actual_price]]-Table3[[#This Row],[discounted_price]]</f>
        <v>444</v>
      </c>
      <c r="G1309" s="18">
        <v>0.4</v>
      </c>
      <c r="H1309" s="7">
        <v>3.2</v>
      </c>
      <c r="I1309" s="7">
        <v>285</v>
      </c>
      <c r="J1309" s="8">
        <f>Table3[[#This Row],[actual_price]]*Table3[[#This Row],[rating_count]]</f>
        <v>313215</v>
      </c>
    </row>
    <row r="1310" spans="1:10" x14ac:dyDescent="0.3">
      <c r="A1310" s="7" t="s">
        <v>3460</v>
      </c>
      <c r="B1310" s="7" t="s">
        <v>2686</v>
      </c>
      <c r="C1310" s="7" t="str">
        <f>_xlfn.TEXTAFTER(Table3[[#This Row],[category]],"|",-1)</f>
        <v>CompositionNotebooks</v>
      </c>
      <c r="D1310" s="21">
        <v>165</v>
      </c>
      <c r="E1310" s="21">
        <v>165</v>
      </c>
      <c r="F1310" s="21">
        <f>Table3[[#This Row],[actual_price]]-Table3[[#This Row],[discounted_price]]</f>
        <v>0</v>
      </c>
      <c r="G1310" s="23">
        <v>0</v>
      </c>
      <c r="H1310" s="7">
        <v>4.5</v>
      </c>
      <c r="I1310" s="8">
        <v>1674</v>
      </c>
      <c r="J1310" s="21">
        <f>Table3[[#This Row],[actual_price]]*Table3[[#This Row],[rating_count]]</f>
        <v>276210</v>
      </c>
    </row>
    <row r="1311" spans="1:10" x14ac:dyDescent="0.3">
      <c r="A1311" s="7" t="s">
        <v>4081</v>
      </c>
      <c r="B1311" s="7" t="s">
        <v>3941</v>
      </c>
      <c r="C1311" s="7" t="str">
        <f>_xlfn.TEXTAFTER(Table3[[#This Row],[category]],"|",-1)</f>
        <v>VacuumSealers</v>
      </c>
      <c r="D1311" s="21">
        <v>160</v>
      </c>
      <c r="E1311" s="21">
        <v>299</v>
      </c>
      <c r="F1311" s="21">
        <f>Table3[[#This Row],[actual_price]]-Table3[[#This Row],[discounted_price]]</f>
        <v>139</v>
      </c>
      <c r="G1311" s="23">
        <v>0.46</v>
      </c>
      <c r="H1311" s="7">
        <v>4.5999999999999996</v>
      </c>
      <c r="I1311" s="8">
        <v>2781</v>
      </c>
      <c r="J1311" s="21">
        <f>Table3[[#This Row],[actual_price]]*Table3[[#This Row],[rating_count]]</f>
        <v>831519</v>
      </c>
    </row>
    <row r="1312" spans="1:10" x14ac:dyDescent="0.3">
      <c r="A1312" s="7" t="s">
        <v>953</v>
      </c>
      <c r="B1312" s="7" t="s">
        <v>14</v>
      </c>
      <c r="C1312" s="7" t="str">
        <f>_xlfn.TEXTAFTER(Table3[[#This Row],[category]],"|",-1)</f>
        <v>USBCables</v>
      </c>
      <c r="D1312" s="21">
        <v>159</v>
      </c>
      <c r="E1312" s="21">
        <v>595</v>
      </c>
      <c r="F1312" s="21">
        <f>Table3[[#This Row],[actual_price]]-Table3[[#This Row],[discounted_price]]</f>
        <v>436</v>
      </c>
      <c r="G1312" s="23">
        <v>0.73</v>
      </c>
      <c r="H1312" s="7">
        <v>4.3</v>
      </c>
      <c r="I1312" s="8">
        <v>14184</v>
      </c>
      <c r="J1312" s="21">
        <f>Table3[[#This Row],[actual_price]]*Table3[[#This Row],[rating_count]]</f>
        <v>8439480</v>
      </c>
    </row>
    <row r="1313" spans="1:10" x14ac:dyDescent="0.3">
      <c r="A1313" s="7" t="s">
        <v>78</v>
      </c>
      <c r="B1313" s="7" t="s">
        <v>14</v>
      </c>
      <c r="C1313" s="7" t="str">
        <f>_xlfn.TEXTAFTER(Table3[[#This Row],[category]],"|",-1)</f>
        <v>USBCables</v>
      </c>
      <c r="D1313" s="21">
        <v>159</v>
      </c>
      <c r="E1313" s="21">
        <v>399</v>
      </c>
      <c r="F1313" s="21">
        <f>Table3[[#This Row],[actual_price]]-Table3[[#This Row],[discounted_price]]</f>
        <v>240</v>
      </c>
      <c r="G1313" s="23">
        <v>0.6</v>
      </c>
      <c r="H1313" s="7">
        <v>4.0999999999999996</v>
      </c>
      <c r="I1313" s="8">
        <v>4768</v>
      </c>
      <c r="J1313" s="21">
        <f>Table3[[#This Row],[actual_price]]*Table3[[#This Row],[rating_count]]</f>
        <v>1902432</v>
      </c>
    </row>
    <row r="1314" spans="1:10" hidden="1" x14ac:dyDescent="0.3">
      <c r="A1314" s="7" t="s">
        <v>1092</v>
      </c>
      <c r="B1314" s="7" t="s">
        <v>1094</v>
      </c>
      <c r="C1314" s="7" t="str">
        <f>_xlfn.TEXTAFTER(Table3[[#This Row],[category]],"|",-1)</f>
        <v>TowerSpeakers</v>
      </c>
      <c r="D1314" s="8">
        <v>2299</v>
      </c>
      <c r="E1314" s="8">
        <v>3999</v>
      </c>
      <c r="F1314" s="8">
        <f>Table3[[#This Row],[actual_price]]-Table3[[#This Row],[discounted_price]]</f>
        <v>1700</v>
      </c>
      <c r="G1314" s="18">
        <v>0.43</v>
      </c>
      <c r="H1314" s="7">
        <v>3.8</v>
      </c>
      <c r="I1314" s="7">
        <v>282</v>
      </c>
      <c r="J1314" s="8">
        <f>Table3[[#This Row],[actual_price]]*Table3[[#This Row],[rating_count]]</f>
        <v>1127718</v>
      </c>
    </row>
    <row r="1315" spans="1:10" x14ac:dyDescent="0.3">
      <c r="A1315" s="7" t="s">
        <v>78</v>
      </c>
      <c r="B1315" s="7" t="s">
        <v>14</v>
      </c>
      <c r="C1315" s="7" t="str">
        <f>_xlfn.TEXTAFTER(Table3[[#This Row],[category]],"|",-1)</f>
        <v>USBCables</v>
      </c>
      <c r="D1315" s="21">
        <v>159</v>
      </c>
      <c r="E1315" s="21">
        <v>399</v>
      </c>
      <c r="F1315" s="21">
        <f>Table3[[#This Row],[actual_price]]-Table3[[#This Row],[discounted_price]]</f>
        <v>240</v>
      </c>
      <c r="G1315" s="23">
        <v>0.6</v>
      </c>
      <c r="H1315" s="7">
        <v>4.0999999999999996</v>
      </c>
      <c r="I1315" s="8">
        <v>4768</v>
      </c>
      <c r="J1315" s="21">
        <f>Table3[[#This Row],[actual_price]]*Table3[[#This Row],[rating_count]]</f>
        <v>1902432</v>
      </c>
    </row>
    <row r="1316" spans="1:10" hidden="1" x14ac:dyDescent="0.3">
      <c r="A1316" s="7" t="s">
        <v>2044</v>
      </c>
      <c r="B1316" s="7" t="s">
        <v>1347</v>
      </c>
      <c r="C1316" s="7" t="str">
        <f>_xlfn.TEXTAFTER(Table3[[#This Row],[category]],"|",-1)</f>
        <v>Smartphones</v>
      </c>
      <c r="D1316" s="8">
        <v>8499</v>
      </c>
      <c r="E1316" s="8">
        <v>11999</v>
      </c>
      <c r="F1316" s="8">
        <f>Table3[[#This Row],[actual_price]]-Table3[[#This Row],[discounted_price]]</f>
        <v>3500</v>
      </c>
      <c r="G1316" s="18">
        <v>0.28999999999999998</v>
      </c>
      <c r="H1316" s="7">
        <v>3.9</v>
      </c>
      <c r="I1316" s="7">
        <v>276</v>
      </c>
      <c r="J1316" s="8">
        <f>Table3[[#This Row],[actual_price]]*Table3[[#This Row],[rating_count]]</f>
        <v>3311724</v>
      </c>
    </row>
    <row r="1317" spans="1:10" x14ac:dyDescent="0.3">
      <c r="A1317" s="7" t="s">
        <v>78</v>
      </c>
      <c r="B1317" s="7" t="s">
        <v>14</v>
      </c>
      <c r="C1317" s="7" t="str">
        <f>_xlfn.TEXTAFTER(Table3[[#This Row],[category]],"|",-1)</f>
        <v>USBCables</v>
      </c>
      <c r="D1317" s="21">
        <v>159</v>
      </c>
      <c r="E1317" s="21">
        <v>399</v>
      </c>
      <c r="F1317" s="21">
        <f>Table3[[#This Row],[actual_price]]-Table3[[#This Row],[discounted_price]]</f>
        <v>240</v>
      </c>
      <c r="G1317" s="23">
        <v>0.6</v>
      </c>
      <c r="H1317" s="7">
        <v>4.0999999999999996</v>
      </c>
      <c r="I1317" s="8">
        <v>4768</v>
      </c>
      <c r="J1317" s="21">
        <f>Table3[[#This Row],[actual_price]]*Table3[[#This Row],[rating_count]]</f>
        <v>1902432</v>
      </c>
    </row>
    <row r="1318" spans="1:10" hidden="1" x14ac:dyDescent="0.3">
      <c r="A1318" s="7" t="s">
        <v>5164</v>
      </c>
      <c r="B1318" s="7" t="s">
        <v>3812</v>
      </c>
      <c r="C1318" s="7" t="str">
        <f>_xlfn.TEXTAFTER(Table3[[#This Row],[category]],"|",-1)</f>
        <v>HandheldVacuums</v>
      </c>
      <c r="D1318" s="8">
        <v>2669</v>
      </c>
      <c r="E1318" s="8">
        <v>3199</v>
      </c>
      <c r="F1318" s="8">
        <f>Table3[[#This Row],[actual_price]]-Table3[[#This Row],[discounted_price]]</f>
        <v>530</v>
      </c>
      <c r="G1318" s="18">
        <v>0.17</v>
      </c>
      <c r="H1318" s="7">
        <v>3.9</v>
      </c>
      <c r="I1318" s="7">
        <v>260</v>
      </c>
      <c r="J1318" s="8">
        <f>Table3[[#This Row],[actual_price]]*Table3[[#This Row],[rating_count]]</f>
        <v>831740</v>
      </c>
    </row>
    <row r="1319" spans="1:10" x14ac:dyDescent="0.3">
      <c r="A1319" s="7" t="s">
        <v>2636</v>
      </c>
      <c r="B1319" s="7" t="s">
        <v>2179</v>
      </c>
      <c r="C1319" s="7" t="str">
        <f>_xlfn.TEXTAFTER(Table3[[#This Row],[category]],"|",-1)</f>
        <v>DisposableBatteries</v>
      </c>
      <c r="D1319" s="21">
        <v>159</v>
      </c>
      <c r="E1319" s="21">
        <v>180</v>
      </c>
      <c r="F1319" s="21">
        <f>Table3[[#This Row],[actual_price]]-Table3[[#This Row],[discounted_price]]</f>
        <v>21</v>
      </c>
      <c r="G1319" s="23">
        <v>0.12</v>
      </c>
      <c r="H1319" s="7">
        <v>4.3</v>
      </c>
      <c r="I1319" s="7">
        <v>989</v>
      </c>
      <c r="J1319" s="21">
        <f>Table3[[#This Row],[actual_price]]*Table3[[#This Row],[rating_count]]</f>
        <v>178020</v>
      </c>
    </row>
    <row r="1320" spans="1:10" x14ac:dyDescent="0.3">
      <c r="A1320" s="7" t="s">
        <v>2417</v>
      </c>
      <c r="B1320" s="7" t="s">
        <v>2419</v>
      </c>
      <c r="C1320" s="7" t="str">
        <f>_xlfn.TEXTAFTER(Table3[[#This Row],[category]],"|",-1)</f>
        <v>WireboundNotebooks</v>
      </c>
      <c r="D1320" s="21">
        <v>157</v>
      </c>
      <c r="E1320" s="21">
        <v>160</v>
      </c>
      <c r="F1320" s="21">
        <f>Table3[[#This Row],[actual_price]]-Table3[[#This Row],[discounted_price]]</f>
        <v>3</v>
      </c>
      <c r="G1320" s="23">
        <v>0.02</v>
      </c>
      <c r="H1320" s="7">
        <v>4.5</v>
      </c>
      <c r="I1320" s="8">
        <v>8618</v>
      </c>
      <c r="J1320" s="21">
        <f>Table3[[#This Row],[actual_price]]*Table3[[#This Row],[rating_count]]</f>
        <v>1378880</v>
      </c>
    </row>
    <row r="1321" spans="1:10" hidden="1" x14ac:dyDescent="0.3">
      <c r="A1321" s="7" t="s">
        <v>671</v>
      </c>
      <c r="B1321" s="7" t="s">
        <v>230</v>
      </c>
      <c r="C1321" s="7" t="str">
        <f>_xlfn.TEXTAFTER(Table3[[#This Row],[category]],"|",-1)</f>
        <v>RemoteControls</v>
      </c>
      <c r="D1321" s="7">
        <v>399</v>
      </c>
      <c r="E1321" s="7">
        <v>899</v>
      </c>
      <c r="F1321" s="21">
        <f>Table3[[#This Row],[actual_price]]-Table3[[#This Row],[discounted_price]]</f>
        <v>500</v>
      </c>
      <c r="G1321" s="18">
        <v>0.56000000000000005</v>
      </c>
      <c r="H1321" s="7">
        <v>3.9</v>
      </c>
      <c r="I1321" s="7">
        <v>254</v>
      </c>
      <c r="J1321" s="8">
        <f>Table3[[#This Row],[actual_price]]*Table3[[#This Row],[rating_count]]</f>
        <v>228346</v>
      </c>
    </row>
    <row r="1322" spans="1:10" hidden="1" x14ac:dyDescent="0.3">
      <c r="A1322" s="7" t="s">
        <v>4513</v>
      </c>
      <c r="B1322" s="7" t="s">
        <v>3707</v>
      </c>
      <c r="C1322" s="7" t="str">
        <f>_xlfn.TEXTAFTER(Table3[[#This Row],[category]],"|",-1)</f>
        <v>InstantWaterHeaters</v>
      </c>
      <c r="D1322" s="7">
        <v>999</v>
      </c>
      <c r="E1322" s="8">
        <v>2600</v>
      </c>
      <c r="F1322" s="8">
        <f>Table3[[#This Row],[actual_price]]-Table3[[#This Row],[discounted_price]]</f>
        <v>1601</v>
      </c>
      <c r="G1322" s="18">
        <v>0.62</v>
      </c>
      <c r="H1322" s="7">
        <v>3.4</v>
      </c>
      <c r="I1322" s="7">
        <v>252</v>
      </c>
      <c r="J1322" s="8">
        <f>Table3[[#This Row],[actual_price]]*Table3[[#This Row],[rating_count]]</f>
        <v>655200</v>
      </c>
    </row>
    <row r="1323" spans="1:10" hidden="1" x14ac:dyDescent="0.3">
      <c r="A1323" s="7" t="s">
        <v>4443</v>
      </c>
      <c r="B1323" s="7" t="s">
        <v>3697</v>
      </c>
      <c r="C1323" s="7" t="str">
        <f>_xlfn.TEXTAFTER(Table3[[#This Row],[category]],"|",-1)</f>
        <v>DryIrons</v>
      </c>
      <c r="D1323" s="8">
        <v>1049</v>
      </c>
      <c r="E1323" s="8">
        <v>1950</v>
      </c>
      <c r="F1323" s="8">
        <f>Table3[[#This Row],[actual_price]]-Table3[[#This Row],[discounted_price]]</f>
        <v>901</v>
      </c>
      <c r="G1323" s="18">
        <v>0.46</v>
      </c>
      <c r="H1323" s="7">
        <v>3.8</v>
      </c>
      <c r="I1323" s="7">
        <v>250</v>
      </c>
      <c r="J1323" s="8">
        <f>Table3[[#This Row],[actual_price]]*Table3[[#This Row],[rating_count]]</f>
        <v>487500</v>
      </c>
    </row>
    <row r="1324" spans="1:10" hidden="1" x14ac:dyDescent="0.3">
      <c r="A1324" s="7" t="s">
        <v>937</v>
      </c>
      <c r="B1324" s="7" t="s">
        <v>230</v>
      </c>
      <c r="C1324" s="7" t="str">
        <f>_xlfn.TEXTAFTER(Table3[[#This Row],[category]],"|",-1)</f>
        <v>RemoteControls</v>
      </c>
      <c r="D1324" s="7">
        <v>213</v>
      </c>
      <c r="E1324" s="7">
        <v>499</v>
      </c>
      <c r="F1324" s="21">
        <f>Table3[[#This Row],[actual_price]]-Table3[[#This Row],[discounted_price]]</f>
        <v>286</v>
      </c>
      <c r="G1324" s="18">
        <v>0.56999999999999995</v>
      </c>
      <c r="H1324" s="7">
        <v>3.7</v>
      </c>
      <c r="I1324" s="7">
        <v>246</v>
      </c>
      <c r="J1324" s="8">
        <f>Table3[[#This Row],[actual_price]]*Table3[[#This Row],[rating_count]]</f>
        <v>122754</v>
      </c>
    </row>
    <row r="1325" spans="1:10" x14ac:dyDescent="0.3">
      <c r="A1325" s="7" t="s">
        <v>3094</v>
      </c>
      <c r="B1325" s="7" t="s">
        <v>2419</v>
      </c>
      <c r="C1325" s="7" t="str">
        <f>_xlfn.TEXTAFTER(Table3[[#This Row],[category]],"|",-1)</f>
        <v>WireboundNotebooks</v>
      </c>
      <c r="D1325" s="21">
        <v>157</v>
      </c>
      <c r="E1325" s="21">
        <v>160</v>
      </c>
      <c r="F1325" s="21">
        <f>Table3[[#This Row],[actual_price]]-Table3[[#This Row],[discounted_price]]</f>
        <v>3</v>
      </c>
      <c r="G1325" s="23">
        <v>0.02</v>
      </c>
      <c r="H1325" s="7">
        <v>4.5</v>
      </c>
      <c r="I1325" s="8">
        <v>4428</v>
      </c>
      <c r="J1325" s="21">
        <f>Table3[[#This Row],[actual_price]]*Table3[[#This Row],[rating_count]]</f>
        <v>708480</v>
      </c>
    </row>
    <row r="1326" spans="1:10" x14ac:dyDescent="0.3">
      <c r="A1326" s="7" t="s">
        <v>32</v>
      </c>
      <c r="B1326" s="7" t="s">
        <v>14</v>
      </c>
      <c r="C1326" s="7" t="str">
        <f>_xlfn.TEXTAFTER(Table3[[#This Row],[category]],"|",-1)</f>
        <v>USBCables</v>
      </c>
      <c r="D1326" s="21">
        <v>154</v>
      </c>
      <c r="E1326" s="21">
        <v>399</v>
      </c>
      <c r="F1326" s="21">
        <f>Table3[[#This Row],[actual_price]]-Table3[[#This Row],[discounted_price]]</f>
        <v>245</v>
      </c>
      <c r="G1326" s="23">
        <v>0.61</v>
      </c>
      <c r="H1326" s="7">
        <v>4.2</v>
      </c>
      <c r="I1326" s="8">
        <v>16905</v>
      </c>
      <c r="J1326" s="21">
        <f>Table3[[#This Row],[actual_price]]*Table3[[#This Row],[rating_count]]</f>
        <v>6745095</v>
      </c>
    </row>
    <row r="1327" spans="1:10" x14ac:dyDescent="0.3">
      <c r="A1327" s="7" t="s">
        <v>32</v>
      </c>
      <c r="B1327" s="7" t="s">
        <v>14</v>
      </c>
      <c r="C1327" s="7" t="str">
        <f>_xlfn.TEXTAFTER(Table3[[#This Row],[category]],"|",-1)</f>
        <v>USBCables</v>
      </c>
      <c r="D1327" s="21">
        <v>154</v>
      </c>
      <c r="E1327" s="21">
        <v>399</v>
      </c>
      <c r="F1327" s="21">
        <f>Table3[[#This Row],[actual_price]]-Table3[[#This Row],[discounted_price]]</f>
        <v>245</v>
      </c>
      <c r="G1327" s="23">
        <v>0.61</v>
      </c>
      <c r="H1327" s="7">
        <v>4.2</v>
      </c>
      <c r="I1327" s="8">
        <v>16905</v>
      </c>
      <c r="J1327" s="21">
        <f>Table3[[#This Row],[actual_price]]*Table3[[#This Row],[rating_count]]</f>
        <v>6745095</v>
      </c>
    </row>
    <row r="1328" spans="1:10" x14ac:dyDescent="0.3">
      <c r="A1328" s="7" t="s">
        <v>32</v>
      </c>
      <c r="B1328" s="7" t="s">
        <v>14</v>
      </c>
      <c r="C1328" s="7" t="str">
        <f>_xlfn.TEXTAFTER(Table3[[#This Row],[category]],"|",-1)</f>
        <v>USBCables</v>
      </c>
      <c r="D1328" s="21">
        <v>154</v>
      </c>
      <c r="E1328" s="21">
        <v>399</v>
      </c>
      <c r="F1328" s="21">
        <f>Table3[[#This Row],[actual_price]]-Table3[[#This Row],[discounted_price]]</f>
        <v>245</v>
      </c>
      <c r="G1328" s="23">
        <v>0.61</v>
      </c>
      <c r="H1328" s="7">
        <v>4.2</v>
      </c>
      <c r="I1328" s="8">
        <v>16905</v>
      </c>
      <c r="J1328" s="21">
        <f>Table3[[#This Row],[actual_price]]*Table3[[#This Row],[rating_count]]</f>
        <v>6745095</v>
      </c>
    </row>
    <row r="1329" spans="1:10" x14ac:dyDescent="0.3">
      <c r="A1329" s="7" t="s">
        <v>60</v>
      </c>
      <c r="B1329" s="7" t="s">
        <v>14</v>
      </c>
      <c r="C1329" s="7" t="str">
        <f>_xlfn.TEXTAFTER(Table3[[#This Row],[category]],"|",-1)</f>
        <v>USBCables</v>
      </c>
      <c r="D1329" s="21">
        <v>154</v>
      </c>
      <c r="E1329" s="21">
        <v>339</v>
      </c>
      <c r="F1329" s="21">
        <f>Table3[[#This Row],[actual_price]]-Table3[[#This Row],[discounted_price]]</f>
        <v>185</v>
      </c>
      <c r="G1329" s="23">
        <v>0.55000000000000004</v>
      </c>
      <c r="H1329" s="7">
        <v>4.3</v>
      </c>
      <c r="I1329" s="8">
        <v>13391</v>
      </c>
      <c r="J1329" s="21">
        <f>Table3[[#This Row],[actual_price]]*Table3[[#This Row],[rating_count]]</f>
        <v>4539549</v>
      </c>
    </row>
    <row r="1330" spans="1:10" x14ac:dyDescent="0.3">
      <c r="A1330" s="7" t="s">
        <v>60</v>
      </c>
      <c r="B1330" s="7" t="s">
        <v>14</v>
      </c>
      <c r="C1330" s="7" t="str">
        <f>_xlfn.TEXTAFTER(Table3[[#This Row],[category]],"|",-1)</f>
        <v>USBCables</v>
      </c>
      <c r="D1330" s="21">
        <v>154</v>
      </c>
      <c r="E1330" s="21">
        <v>339</v>
      </c>
      <c r="F1330" s="21">
        <f>Table3[[#This Row],[actual_price]]-Table3[[#This Row],[discounted_price]]</f>
        <v>185</v>
      </c>
      <c r="G1330" s="23">
        <v>0.55000000000000004</v>
      </c>
      <c r="H1330" s="7">
        <v>4.3</v>
      </c>
      <c r="I1330" s="8">
        <v>13391</v>
      </c>
      <c r="J1330" s="21">
        <f>Table3[[#This Row],[actual_price]]*Table3[[#This Row],[rating_count]]</f>
        <v>4539549</v>
      </c>
    </row>
    <row r="1331" spans="1:10" x14ac:dyDescent="0.3">
      <c r="A1331" s="7" t="s">
        <v>60</v>
      </c>
      <c r="B1331" s="7" t="s">
        <v>14</v>
      </c>
      <c r="C1331" s="7" t="str">
        <f>_xlfn.TEXTAFTER(Table3[[#This Row],[category]],"|",-1)</f>
        <v>USBCables</v>
      </c>
      <c r="D1331" s="21">
        <v>154</v>
      </c>
      <c r="E1331" s="21">
        <v>339</v>
      </c>
      <c r="F1331" s="21">
        <f>Table3[[#This Row],[actual_price]]-Table3[[#This Row],[discounted_price]]</f>
        <v>185</v>
      </c>
      <c r="G1331" s="23">
        <v>0.55000000000000004</v>
      </c>
      <c r="H1331" s="7">
        <v>4.3</v>
      </c>
      <c r="I1331" s="8">
        <v>13391</v>
      </c>
      <c r="J1331" s="21">
        <f>Table3[[#This Row],[actual_price]]*Table3[[#This Row],[rating_count]]</f>
        <v>4539549</v>
      </c>
    </row>
    <row r="1332" spans="1:10" hidden="1" x14ac:dyDescent="0.3">
      <c r="A1332" s="7" t="s">
        <v>1269</v>
      </c>
      <c r="B1332" s="7" t="s">
        <v>230</v>
      </c>
      <c r="C1332" s="7" t="str">
        <f>_xlfn.TEXTAFTER(Table3[[#This Row],[category]],"|",-1)</f>
        <v>RemoteControls</v>
      </c>
      <c r="D1332" s="8">
        <v>1369</v>
      </c>
      <c r="E1332" s="8">
        <v>2999</v>
      </c>
      <c r="F1332" s="8">
        <f>Table3[[#This Row],[actual_price]]-Table3[[#This Row],[discounted_price]]</f>
        <v>1630</v>
      </c>
      <c r="G1332" s="18">
        <v>0.54</v>
      </c>
      <c r="H1332" s="7">
        <v>3.3</v>
      </c>
      <c r="I1332" s="7">
        <v>227</v>
      </c>
      <c r="J1332" s="8">
        <f>Table3[[#This Row],[actual_price]]*Table3[[#This Row],[rating_count]]</f>
        <v>680773</v>
      </c>
    </row>
    <row r="1333" spans="1:10" x14ac:dyDescent="0.3">
      <c r="A1333" s="7" t="s">
        <v>273</v>
      </c>
      <c r="B1333" s="7" t="s">
        <v>14</v>
      </c>
      <c r="C1333" s="7" t="str">
        <f>_xlfn.TEXTAFTER(Table3[[#This Row],[category]],"|",-1)</f>
        <v>USBCables</v>
      </c>
      <c r="D1333" s="21">
        <v>154</v>
      </c>
      <c r="E1333" s="21">
        <v>349</v>
      </c>
      <c r="F1333" s="21">
        <f>Table3[[#This Row],[actual_price]]-Table3[[#This Row],[discounted_price]]</f>
        <v>195</v>
      </c>
      <c r="G1333" s="23">
        <v>0.56000000000000005</v>
      </c>
      <c r="H1333" s="7">
        <v>4.3</v>
      </c>
      <c r="I1333" s="8">
        <v>7064</v>
      </c>
      <c r="J1333" s="21">
        <f>Table3[[#This Row],[actual_price]]*Table3[[#This Row],[rating_count]]</f>
        <v>2465336</v>
      </c>
    </row>
    <row r="1334" spans="1:10" x14ac:dyDescent="0.3">
      <c r="A1334" s="7" t="s">
        <v>273</v>
      </c>
      <c r="B1334" s="7" t="s">
        <v>14</v>
      </c>
      <c r="C1334" s="7" t="str">
        <f>_xlfn.TEXTAFTER(Table3[[#This Row],[category]],"|",-1)</f>
        <v>USBCables</v>
      </c>
      <c r="D1334" s="21">
        <v>154</v>
      </c>
      <c r="E1334" s="21">
        <v>349</v>
      </c>
      <c r="F1334" s="21">
        <f>Table3[[#This Row],[actual_price]]-Table3[[#This Row],[discounted_price]]</f>
        <v>195</v>
      </c>
      <c r="G1334" s="23">
        <v>0.56000000000000005</v>
      </c>
      <c r="H1334" s="7">
        <v>4.3</v>
      </c>
      <c r="I1334" s="8">
        <v>7064</v>
      </c>
      <c r="J1334" s="21">
        <f>Table3[[#This Row],[actual_price]]*Table3[[#This Row],[rating_count]]</f>
        <v>2465336</v>
      </c>
    </row>
    <row r="1335" spans="1:10" x14ac:dyDescent="0.3">
      <c r="A1335" s="7" t="s">
        <v>3298</v>
      </c>
      <c r="B1335" s="7" t="s">
        <v>3300</v>
      </c>
      <c r="C1335" s="7" t="str">
        <f>_xlfn.TEXTAFTER(Table3[[#This Row],[category]],"|",-1)</f>
        <v>ColouringPens&amp;Markers</v>
      </c>
      <c r="D1335" s="21">
        <v>150</v>
      </c>
      <c r="E1335" s="21">
        <v>150</v>
      </c>
      <c r="F1335" s="21">
        <f>Table3[[#This Row],[actual_price]]-Table3[[#This Row],[discounted_price]]</f>
        <v>0</v>
      </c>
      <c r="G1335" s="23">
        <v>0</v>
      </c>
      <c r="H1335" s="7">
        <v>4.3</v>
      </c>
      <c r="I1335" s="8">
        <v>15867</v>
      </c>
      <c r="J1335" s="21">
        <f>Table3[[#This Row],[actual_price]]*Table3[[#This Row],[rating_count]]</f>
        <v>2380050</v>
      </c>
    </row>
    <row r="1336" spans="1:10" hidden="1" x14ac:dyDescent="0.3">
      <c r="A1336" s="7" t="s">
        <v>1188</v>
      </c>
      <c r="B1336" s="7" t="s">
        <v>230</v>
      </c>
      <c r="C1336" s="7" t="str">
        <f>_xlfn.TEXTAFTER(Table3[[#This Row],[category]],"|",-1)</f>
        <v>RemoteControls</v>
      </c>
      <c r="D1336" s="7">
        <v>349</v>
      </c>
      <c r="E1336" s="7">
        <v>699</v>
      </c>
      <c r="F1336" s="21">
        <f>Table3[[#This Row],[actual_price]]-Table3[[#This Row],[discounted_price]]</f>
        <v>350</v>
      </c>
      <c r="G1336" s="18">
        <v>0.5</v>
      </c>
      <c r="H1336" s="7">
        <v>3.9</v>
      </c>
      <c r="I1336" s="7">
        <v>214</v>
      </c>
      <c r="J1336" s="8">
        <f>Table3[[#This Row],[actual_price]]*Table3[[#This Row],[rating_count]]</f>
        <v>149586</v>
      </c>
    </row>
    <row r="1337" spans="1:10" hidden="1" x14ac:dyDescent="0.3">
      <c r="A1337" s="7" t="s">
        <v>5390</v>
      </c>
      <c r="B1337" s="7" t="s">
        <v>4691</v>
      </c>
      <c r="C1337" s="7" t="str">
        <f>_xlfn.TEXTAFTER(Table3[[#This Row],[category]],"|",-1)</f>
        <v>Humidifiers</v>
      </c>
      <c r="D1337" s="7">
        <v>499</v>
      </c>
      <c r="E1337" s="7">
        <v>799</v>
      </c>
      <c r="F1337" s="21">
        <f>Table3[[#This Row],[actual_price]]-Table3[[#This Row],[discounted_price]]</f>
        <v>300</v>
      </c>
      <c r="G1337" s="18">
        <v>0.38</v>
      </c>
      <c r="H1337" s="7">
        <v>3.6</v>
      </c>
      <c r="I1337" s="7">
        <v>212</v>
      </c>
      <c r="J1337" s="8">
        <f>Table3[[#This Row],[actual_price]]*Table3[[#This Row],[rating_count]]</f>
        <v>169388</v>
      </c>
    </row>
    <row r="1338" spans="1:10" x14ac:dyDescent="0.3">
      <c r="A1338" s="7" t="s">
        <v>2020</v>
      </c>
      <c r="B1338" s="7" t="s">
        <v>1670</v>
      </c>
      <c r="C1338" s="7" t="str">
        <f>_xlfn.TEXTAFTER(Table3[[#This Row],[category]],"|",-1)</f>
        <v>ScreenProtectors</v>
      </c>
      <c r="D1338" s="21">
        <v>150</v>
      </c>
      <c r="E1338" s="21">
        <v>599</v>
      </c>
      <c r="F1338" s="21">
        <f>Table3[[#This Row],[actual_price]]-Table3[[#This Row],[discounted_price]]</f>
        <v>449</v>
      </c>
      <c r="G1338" s="23">
        <v>0.75</v>
      </c>
      <c r="H1338" s="7">
        <v>4.3</v>
      </c>
      <c r="I1338" s="7">
        <v>714</v>
      </c>
      <c r="J1338" s="21">
        <f>Table3[[#This Row],[actual_price]]*Table3[[#This Row],[rating_count]]</f>
        <v>427686</v>
      </c>
    </row>
    <row r="1339" spans="1:10" x14ac:dyDescent="0.3">
      <c r="A1339" s="7" t="s">
        <v>2849</v>
      </c>
      <c r="B1339" s="7" t="s">
        <v>2851</v>
      </c>
      <c r="C1339" s="7" t="str">
        <f>_xlfn.TEXTAFTER(Table3[[#This Row],[category]],"|",-1)</f>
        <v>Stands</v>
      </c>
      <c r="D1339" s="21">
        <v>149</v>
      </c>
      <c r="E1339" s="21">
        <v>499</v>
      </c>
      <c r="F1339" s="21">
        <f>Table3[[#This Row],[actual_price]]-Table3[[#This Row],[discounted_price]]</f>
        <v>350</v>
      </c>
      <c r="G1339" s="23">
        <v>0.7</v>
      </c>
      <c r="H1339" s="7">
        <v>4.0999999999999996</v>
      </c>
      <c r="I1339" s="8">
        <v>25607</v>
      </c>
      <c r="J1339" s="21">
        <f>Table3[[#This Row],[actual_price]]*Table3[[#This Row],[rating_count]]</f>
        <v>12777893</v>
      </c>
    </row>
    <row r="1340" spans="1:10" x14ac:dyDescent="0.3">
      <c r="A1340" s="7" t="s">
        <v>1940</v>
      </c>
      <c r="B1340" s="7" t="s">
        <v>1942</v>
      </c>
      <c r="C1340" s="7" t="str">
        <f>_xlfn.TEXTAFTER(Table3[[#This Row],[category]],"|",-1)</f>
        <v>CameraPrivacyCovers</v>
      </c>
      <c r="D1340" s="21">
        <v>149</v>
      </c>
      <c r="E1340" s="21">
        <v>149</v>
      </c>
      <c r="F1340" s="21">
        <f>Table3[[#This Row],[actual_price]]-Table3[[#This Row],[discounted_price]]</f>
        <v>0</v>
      </c>
      <c r="G1340" s="23">
        <v>0</v>
      </c>
      <c r="H1340" s="7">
        <v>4.3</v>
      </c>
      <c r="I1340" s="8">
        <v>10833</v>
      </c>
      <c r="J1340" s="21">
        <f>Table3[[#This Row],[actual_price]]*Table3[[#This Row],[rating_count]]</f>
        <v>1614117</v>
      </c>
    </row>
    <row r="1341" spans="1:10" x14ac:dyDescent="0.3">
      <c r="A1341" s="7" t="s">
        <v>1940</v>
      </c>
      <c r="B1341" s="7" t="s">
        <v>1942</v>
      </c>
      <c r="C1341" s="7" t="str">
        <f>_xlfn.TEXTAFTER(Table3[[#This Row],[category]],"|",-1)</f>
        <v>CameraPrivacyCovers</v>
      </c>
      <c r="D1341" s="21">
        <v>149</v>
      </c>
      <c r="E1341" s="21">
        <v>149</v>
      </c>
      <c r="F1341" s="21">
        <f>Table3[[#This Row],[actual_price]]-Table3[[#This Row],[discounted_price]]</f>
        <v>0</v>
      </c>
      <c r="G1341" s="23">
        <v>0</v>
      </c>
      <c r="H1341" s="7">
        <v>4.3</v>
      </c>
      <c r="I1341" s="8">
        <v>10833</v>
      </c>
      <c r="J1341" s="21">
        <f>Table3[[#This Row],[actual_price]]*Table3[[#This Row],[rating_count]]</f>
        <v>1614117</v>
      </c>
    </row>
    <row r="1342" spans="1:10" x14ac:dyDescent="0.3">
      <c r="A1342" s="7" t="s">
        <v>684</v>
      </c>
      <c r="B1342" s="7" t="s">
        <v>14</v>
      </c>
      <c r="C1342" s="7" t="str">
        <f>_xlfn.TEXTAFTER(Table3[[#This Row],[category]],"|",-1)</f>
        <v>USBCables</v>
      </c>
      <c r="D1342" s="21">
        <v>149</v>
      </c>
      <c r="E1342" s="21">
        <v>499</v>
      </c>
      <c r="F1342" s="21">
        <f>Table3[[#This Row],[actual_price]]-Table3[[#This Row],[discounted_price]]</f>
        <v>350</v>
      </c>
      <c r="G1342" s="23">
        <v>0.7</v>
      </c>
      <c r="H1342" s="7">
        <v>4</v>
      </c>
      <c r="I1342" s="8">
        <v>7732</v>
      </c>
      <c r="J1342" s="21">
        <f>Table3[[#This Row],[actual_price]]*Table3[[#This Row],[rating_count]]</f>
        <v>3858268</v>
      </c>
    </row>
    <row r="1343" spans="1:10" x14ac:dyDescent="0.3">
      <c r="A1343" s="7" t="s">
        <v>3044</v>
      </c>
      <c r="B1343" s="7" t="s">
        <v>2099</v>
      </c>
      <c r="C1343" s="7" t="str">
        <f>_xlfn.TEXTAFTER(Table3[[#This Row],[category]],"|",-1)</f>
        <v>Mice</v>
      </c>
      <c r="D1343" s="21">
        <v>149</v>
      </c>
      <c r="E1343" s="21">
        <v>249</v>
      </c>
      <c r="F1343" s="21">
        <f>Table3[[#This Row],[actual_price]]-Table3[[#This Row],[discounted_price]]</f>
        <v>100</v>
      </c>
      <c r="G1343" s="23">
        <v>0.4</v>
      </c>
      <c r="H1343" s="7">
        <v>4</v>
      </c>
      <c r="I1343" s="8">
        <v>5057</v>
      </c>
      <c r="J1343" s="21">
        <f>Table3[[#This Row],[actual_price]]*Table3[[#This Row],[rating_count]]</f>
        <v>1259193</v>
      </c>
    </row>
    <row r="1344" spans="1:10" hidden="1" x14ac:dyDescent="0.3">
      <c r="A1344" s="7" t="s">
        <v>1265</v>
      </c>
      <c r="B1344" s="7" t="s">
        <v>230</v>
      </c>
      <c r="C1344" s="7" t="str">
        <f>_xlfn.TEXTAFTER(Table3[[#This Row],[category]],"|",-1)</f>
        <v>RemoteControls</v>
      </c>
      <c r="D1344" s="7">
        <v>247</v>
      </c>
      <c r="E1344" s="7">
        <v>399</v>
      </c>
      <c r="F1344" s="21">
        <f>Table3[[#This Row],[actual_price]]-Table3[[#This Row],[discounted_price]]</f>
        <v>152</v>
      </c>
      <c r="G1344" s="18">
        <v>0.38</v>
      </c>
      <c r="H1344" s="7">
        <v>3.9</v>
      </c>
      <c r="I1344" s="7">
        <v>200</v>
      </c>
      <c r="J1344" s="8">
        <f>Table3[[#This Row],[actual_price]]*Table3[[#This Row],[rating_count]]</f>
        <v>79800</v>
      </c>
    </row>
    <row r="1345" spans="1:10" hidden="1" x14ac:dyDescent="0.3">
      <c r="A1345" s="7" t="s">
        <v>878</v>
      </c>
      <c r="B1345" s="7" t="s">
        <v>230</v>
      </c>
      <c r="C1345" s="7" t="str">
        <f>_xlfn.TEXTAFTER(Table3[[#This Row],[category]],"|",-1)</f>
        <v>RemoteControls</v>
      </c>
      <c r="D1345" s="7">
        <v>235</v>
      </c>
      <c r="E1345" s="7">
        <v>599</v>
      </c>
      <c r="F1345" s="21">
        <f>Table3[[#This Row],[actual_price]]-Table3[[#This Row],[discounted_price]]</f>
        <v>364</v>
      </c>
      <c r="G1345" s="18">
        <v>0.61</v>
      </c>
      <c r="H1345" s="7">
        <v>3.5</v>
      </c>
      <c r="I1345" s="7">
        <v>197</v>
      </c>
      <c r="J1345" s="8">
        <f>Table3[[#This Row],[actual_price]]*Table3[[#This Row],[rating_count]]</f>
        <v>118003</v>
      </c>
    </row>
    <row r="1346" spans="1:10" hidden="1" x14ac:dyDescent="0.3">
      <c r="A1346" s="7" t="s">
        <v>1010</v>
      </c>
      <c r="B1346" s="7" t="s">
        <v>230</v>
      </c>
      <c r="C1346" s="7" t="str">
        <f>_xlfn.TEXTAFTER(Table3[[#This Row],[category]],"|",-1)</f>
        <v>RemoteControls</v>
      </c>
      <c r="D1346" s="7">
        <v>349</v>
      </c>
      <c r="E1346" s="8">
        <v>1999</v>
      </c>
      <c r="F1346" s="8">
        <f>Table3[[#This Row],[actual_price]]-Table3[[#This Row],[discounted_price]]</f>
        <v>1650</v>
      </c>
      <c r="G1346" s="18">
        <v>0.83</v>
      </c>
      <c r="H1346" s="7">
        <v>3.8</v>
      </c>
      <c r="I1346" s="7">
        <v>197</v>
      </c>
      <c r="J1346" s="8">
        <f>Table3[[#This Row],[actual_price]]*Table3[[#This Row],[rating_count]]</f>
        <v>393803</v>
      </c>
    </row>
    <row r="1347" spans="1:10" hidden="1" x14ac:dyDescent="0.3">
      <c r="A1347" s="7" t="s">
        <v>5422</v>
      </c>
      <c r="B1347" s="7" t="s">
        <v>3639</v>
      </c>
      <c r="C1347" s="7" t="str">
        <f>_xlfn.TEXTAFTER(Table3[[#This Row],[category]],"|",-1)</f>
        <v>FanHeaters</v>
      </c>
      <c r="D1347" s="8">
        <v>2320</v>
      </c>
      <c r="E1347" s="8">
        <v>3290</v>
      </c>
      <c r="F1347" s="8">
        <f>Table3[[#This Row],[actual_price]]-Table3[[#This Row],[discounted_price]]</f>
        <v>970</v>
      </c>
      <c r="G1347" s="18">
        <v>0.28999999999999998</v>
      </c>
      <c r="H1347" s="7">
        <v>3.8</v>
      </c>
      <c r="I1347" s="7">
        <v>195</v>
      </c>
      <c r="J1347" s="8">
        <f>Table3[[#This Row],[actual_price]]*Table3[[#This Row],[rating_count]]</f>
        <v>641550</v>
      </c>
    </row>
    <row r="1348" spans="1:10" hidden="1" x14ac:dyDescent="0.3">
      <c r="A1348" s="7" t="s">
        <v>1032</v>
      </c>
      <c r="B1348" s="7" t="s">
        <v>230</v>
      </c>
      <c r="C1348" s="7" t="str">
        <f>_xlfn.TEXTAFTER(Table3[[#This Row],[category]],"|",-1)</f>
        <v>RemoteControls</v>
      </c>
      <c r="D1348" s="7">
        <v>499</v>
      </c>
      <c r="E1348" s="7">
        <v>899</v>
      </c>
      <c r="F1348" s="21">
        <f>Table3[[#This Row],[actual_price]]-Table3[[#This Row],[discounted_price]]</f>
        <v>400</v>
      </c>
      <c r="G1348" s="18">
        <v>0.44</v>
      </c>
      <c r="H1348" s="7">
        <v>3.7</v>
      </c>
      <c r="I1348" s="7">
        <v>185</v>
      </c>
      <c r="J1348" s="8">
        <f>Table3[[#This Row],[actual_price]]*Table3[[#This Row],[rating_count]]</f>
        <v>166315</v>
      </c>
    </row>
    <row r="1349" spans="1:10" x14ac:dyDescent="0.3">
      <c r="A1349" s="7" t="s">
        <v>5241</v>
      </c>
      <c r="B1349" s="7" t="s">
        <v>5105</v>
      </c>
      <c r="C1349" s="7" t="str">
        <f>_xlfn.TEXTAFTER(Table3[[#This Row],[category]],"|",-1)</f>
        <v>MeasuringSpoons</v>
      </c>
      <c r="D1349" s="21">
        <v>149</v>
      </c>
      <c r="E1349" s="21">
        <v>300</v>
      </c>
      <c r="F1349" s="21">
        <f>Table3[[#This Row],[actual_price]]-Table3[[#This Row],[discounted_price]]</f>
        <v>151</v>
      </c>
      <c r="G1349" s="23">
        <v>0.5</v>
      </c>
      <c r="H1349" s="7">
        <v>4.0999999999999996</v>
      </c>
      <c r="I1349" s="8">
        <v>4074</v>
      </c>
      <c r="J1349" s="21">
        <f>Table3[[#This Row],[actual_price]]*Table3[[#This Row],[rating_count]]</f>
        <v>1222200</v>
      </c>
    </row>
    <row r="1350" spans="1:10" hidden="1" x14ac:dyDescent="0.3">
      <c r="A1350" s="7" t="s">
        <v>4672</v>
      </c>
      <c r="B1350" s="7" t="s">
        <v>4674</v>
      </c>
      <c r="C1350" s="7" t="str">
        <f>_xlfn.TEXTAFTER(Table3[[#This Row],[category]],"|",-1)</f>
        <v>MilkFrothers</v>
      </c>
      <c r="D1350" s="7">
        <v>229</v>
      </c>
      <c r="E1350" s="7">
        <v>499</v>
      </c>
      <c r="F1350" s="21">
        <f>Table3[[#This Row],[actual_price]]-Table3[[#This Row],[discounted_price]]</f>
        <v>270</v>
      </c>
      <c r="G1350" s="18">
        <v>0.54</v>
      </c>
      <c r="H1350" s="7">
        <v>3.5</v>
      </c>
      <c r="I1350" s="7">
        <v>185</v>
      </c>
      <c r="J1350" s="8">
        <f>Table3[[#This Row],[actual_price]]*Table3[[#This Row],[rating_count]]</f>
        <v>92315</v>
      </c>
    </row>
    <row r="1351" spans="1:10" x14ac:dyDescent="0.3">
      <c r="A1351" s="7" t="s">
        <v>2601</v>
      </c>
      <c r="B1351" s="7" t="s">
        <v>2449</v>
      </c>
      <c r="C1351" s="7" t="str">
        <f>_xlfn.TEXTAFTER(Table3[[#This Row],[category]],"|",-1)</f>
        <v>USBtoUSBAdapters</v>
      </c>
      <c r="D1351" s="21">
        <v>149</v>
      </c>
      <c r="E1351" s="21">
        <v>399</v>
      </c>
      <c r="F1351" s="21">
        <f>Table3[[#This Row],[actual_price]]-Table3[[#This Row],[discounted_price]]</f>
        <v>250</v>
      </c>
      <c r="G1351" s="23">
        <v>0.63</v>
      </c>
      <c r="H1351" s="7">
        <v>4</v>
      </c>
      <c r="I1351" s="8">
        <v>1540</v>
      </c>
      <c r="J1351" s="21">
        <f>Table3[[#This Row],[actual_price]]*Table3[[#This Row],[rating_count]]</f>
        <v>614460</v>
      </c>
    </row>
    <row r="1352" spans="1:10" x14ac:dyDescent="0.3">
      <c r="A1352" s="7" t="s">
        <v>723</v>
      </c>
      <c r="B1352" s="7" t="s">
        <v>14</v>
      </c>
      <c r="C1352" s="7" t="str">
        <f>_xlfn.TEXTAFTER(Table3[[#This Row],[category]],"|",-1)</f>
        <v>USBCables</v>
      </c>
      <c r="D1352" s="21">
        <v>149</v>
      </c>
      <c r="E1352" s="21">
        <v>399</v>
      </c>
      <c r="F1352" s="21">
        <f>Table3[[#This Row],[actual_price]]-Table3[[#This Row],[discounted_price]]</f>
        <v>250</v>
      </c>
      <c r="G1352" s="23">
        <v>0.63</v>
      </c>
      <c r="H1352" s="7">
        <v>4</v>
      </c>
      <c r="I1352" s="8">
        <v>1423</v>
      </c>
      <c r="J1352" s="21">
        <f>Table3[[#This Row],[actual_price]]*Table3[[#This Row],[rating_count]]</f>
        <v>567777</v>
      </c>
    </row>
    <row r="1353" spans="1:10" x14ac:dyDescent="0.3">
      <c r="A1353" s="7" t="s">
        <v>515</v>
      </c>
      <c r="B1353" s="7" t="s">
        <v>14</v>
      </c>
      <c r="C1353" s="7" t="str">
        <f>_xlfn.TEXTAFTER(Table3[[#This Row],[category]],"|",-1)</f>
        <v>USBCables</v>
      </c>
      <c r="D1353" s="21">
        <v>149</v>
      </c>
      <c r="E1353" s="21">
        <v>999</v>
      </c>
      <c r="F1353" s="21">
        <f>Table3[[#This Row],[actual_price]]-Table3[[#This Row],[discounted_price]]</f>
        <v>850</v>
      </c>
      <c r="G1353" s="23">
        <v>0.85</v>
      </c>
      <c r="H1353" s="7">
        <v>4</v>
      </c>
      <c r="I1353" s="8">
        <v>1313</v>
      </c>
      <c r="J1353" s="21">
        <f>Table3[[#This Row],[actual_price]]*Table3[[#This Row],[rating_count]]</f>
        <v>1311687</v>
      </c>
    </row>
    <row r="1354" spans="1:10" x14ac:dyDescent="0.3">
      <c r="A1354" s="7" t="s">
        <v>2290</v>
      </c>
      <c r="B1354" s="7" t="s">
        <v>2179</v>
      </c>
      <c r="C1354" s="7" t="str">
        <f>_xlfn.TEXTAFTER(Table3[[#This Row],[category]],"|",-1)</f>
        <v>DisposableBatteries</v>
      </c>
      <c r="D1354" s="21">
        <v>149</v>
      </c>
      <c r="E1354" s="21">
        <v>180</v>
      </c>
      <c r="F1354" s="21">
        <f>Table3[[#This Row],[actual_price]]-Table3[[#This Row],[discounted_price]]</f>
        <v>31</v>
      </c>
      <c r="G1354" s="23">
        <v>0.17</v>
      </c>
      <c r="H1354" s="7">
        <v>4.4000000000000004</v>
      </c>
      <c r="I1354" s="7">
        <v>644</v>
      </c>
      <c r="J1354" s="21">
        <f>Table3[[#This Row],[actual_price]]*Table3[[#This Row],[rating_count]]</f>
        <v>115920</v>
      </c>
    </row>
    <row r="1355" spans="1:10" x14ac:dyDescent="0.3">
      <c r="A1355" s="7" t="s">
        <v>1463</v>
      </c>
      <c r="B1355" s="7" t="s">
        <v>1465</v>
      </c>
      <c r="C1355" s="7" t="str">
        <f>_xlfn.TEXTAFTER(Table3[[#This Row],[category]],"|",-1)</f>
        <v>OTGAdapters</v>
      </c>
      <c r="D1355" s="21">
        <v>139</v>
      </c>
      <c r="E1355" s="21">
        <v>495</v>
      </c>
      <c r="F1355" s="21">
        <f>Table3[[#This Row],[actual_price]]-Table3[[#This Row],[discounted_price]]</f>
        <v>356</v>
      </c>
      <c r="G1355" s="23">
        <v>0.72</v>
      </c>
      <c r="H1355" s="7">
        <v>4.3</v>
      </c>
      <c r="I1355" s="8">
        <v>14185</v>
      </c>
      <c r="J1355" s="21">
        <f>Table3[[#This Row],[actual_price]]*Table3[[#This Row],[rating_count]]</f>
        <v>7021575</v>
      </c>
    </row>
    <row r="1356" spans="1:10" x14ac:dyDescent="0.3">
      <c r="A1356" s="7" t="s">
        <v>370</v>
      </c>
      <c r="B1356" s="7" t="s">
        <v>14</v>
      </c>
      <c r="C1356" s="7" t="str">
        <f>_xlfn.TEXTAFTER(Table3[[#This Row],[category]],"|",-1)</f>
        <v>USBCables</v>
      </c>
      <c r="D1356" s="21">
        <v>139</v>
      </c>
      <c r="E1356" s="21">
        <v>249</v>
      </c>
      <c r="F1356" s="21">
        <f>Table3[[#This Row],[actual_price]]-Table3[[#This Row],[discounted_price]]</f>
        <v>110</v>
      </c>
      <c r="G1356" s="23">
        <v>0.44</v>
      </c>
      <c r="H1356" s="7">
        <v>4</v>
      </c>
      <c r="I1356" s="8">
        <v>9378</v>
      </c>
      <c r="J1356" s="21">
        <f>Table3[[#This Row],[actual_price]]*Table3[[#This Row],[rating_count]]</f>
        <v>2335122</v>
      </c>
    </row>
    <row r="1357" spans="1:10" x14ac:dyDescent="0.3">
      <c r="A1357" s="7" t="s">
        <v>1779</v>
      </c>
      <c r="B1357" s="7" t="s">
        <v>14</v>
      </c>
      <c r="C1357" s="7" t="str">
        <f>_xlfn.TEXTAFTER(Table3[[#This Row],[category]],"|",-1)</f>
        <v>USBCables</v>
      </c>
      <c r="D1357" s="21">
        <v>139</v>
      </c>
      <c r="E1357" s="21">
        <v>249</v>
      </c>
      <c r="F1357" s="21">
        <f>Table3[[#This Row],[actual_price]]-Table3[[#This Row],[discounted_price]]</f>
        <v>110</v>
      </c>
      <c r="G1357" s="23">
        <v>0.44</v>
      </c>
      <c r="H1357" s="7">
        <v>4</v>
      </c>
      <c r="I1357" s="8">
        <v>9377</v>
      </c>
      <c r="J1357" s="21">
        <f>Table3[[#This Row],[actual_price]]*Table3[[#This Row],[rating_count]]</f>
        <v>2334873</v>
      </c>
    </row>
    <row r="1358" spans="1:10" x14ac:dyDescent="0.3">
      <c r="A1358" s="7" t="s">
        <v>2078</v>
      </c>
      <c r="B1358" s="7" t="s">
        <v>1465</v>
      </c>
      <c r="C1358" s="7" t="str">
        <f>_xlfn.TEXTAFTER(Table3[[#This Row],[category]],"|",-1)</f>
        <v>OTGAdapters</v>
      </c>
      <c r="D1358" s="21">
        <v>139</v>
      </c>
      <c r="E1358" s="21">
        <v>499</v>
      </c>
      <c r="F1358" s="21">
        <f>Table3[[#This Row],[actual_price]]-Table3[[#This Row],[discounted_price]]</f>
        <v>360</v>
      </c>
      <c r="G1358" s="23">
        <v>0.72</v>
      </c>
      <c r="H1358" s="7">
        <v>4.2</v>
      </c>
      <c r="I1358" s="8">
        <v>4971</v>
      </c>
      <c r="J1358" s="21">
        <f>Table3[[#This Row],[actual_price]]*Table3[[#This Row],[rating_count]]</f>
        <v>2480529</v>
      </c>
    </row>
    <row r="1359" spans="1:10" hidden="1" x14ac:dyDescent="0.3">
      <c r="A1359" s="7" t="s">
        <v>4723</v>
      </c>
      <c r="B1359" s="7" t="s">
        <v>3639</v>
      </c>
      <c r="C1359" s="7" t="str">
        <f>_xlfn.TEXTAFTER(Table3[[#This Row],[category]],"|",-1)</f>
        <v>FanHeaters</v>
      </c>
      <c r="D1359" s="8">
        <v>1349</v>
      </c>
      <c r="E1359" s="8">
        <v>2495</v>
      </c>
      <c r="F1359" s="8">
        <f>Table3[[#This Row],[actual_price]]-Table3[[#This Row],[discounted_price]]</f>
        <v>1146</v>
      </c>
      <c r="G1359" s="18">
        <v>0.46</v>
      </c>
      <c r="H1359" s="7">
        <v>3.8</v>
      </c>
      <c r="I1359" s="7">
        <v>166</v>
      </c>
      <c r="J1359" s="8">
        <f>Table3[[#This Row],[actual_price]]*Table3[[#This Row],[rating_count]]</f>
        <v>414170</v>
      </c>
    </row>
    <row r="1360" spans="1:10" x14ac:dyDescent="0.3">
      <c r="A1360" s="7" t="s">
        <v>286</v>
      </c>
      <c r="B1360" s="7" t="s">
        <v>14</v>
      </c>
      <c r="C1360" s="7" t="str">
        <f>_xlfn.TEXTAFTER(Table3[[#This Row],[category]],"|",-1)</f>
        <v>USBCables</v>
      </c>
      <c r="D1360" s="21">
        <v>139</v>
      </c>
      <c r="E1360" s="21">
        <v>999</v>
      </c>
      <c r="F1360" s="21">
        <f>Table3[[#This Row],[actual_price]]-Table3[[#This Row],[discounted_price]]</f>
        <v>860</v>
      </c>
      <c r="G1360" s="23">
        <v>0.86</v>
      </c>
      <c r="H1360" s="7">
        <v>4</v>
      </c>
      <c r="I1360" s="8">
        <v>1313</v>
      </c>
      <c r="J1360" s="21">
        <f>Table3[[#This Row],[actual_price]]*Table3[[#This Row],[rating_count]]</f>
        <v>1311687</v>
      </c>
    </row>
    <row r="1361" spans="1:10" hidden="1" x14ac:dyDescent="0.3">
      <c r="A1361" s="7" t="s">
        <v>5406</v>
      </c>
      <c r="B1361" s="7" t="s">
        <v>4087</v>
      </c>
      <c r="C1361" s="7" t="str">
        <f>_xlfn.TEXTAFTER(Table3[[#This Row],[category]],"|",-1)</f>
        <v>WaterPurifierAccessories</v>
      </c>
      <c r="D1361" s="7">
        <v>199</v>
      </c>
      <c r="E1361" s="7">
        <v>699</v>
      </c>
      <c r="F1361" s="21">
        <f>Table3[[#This Row],[actual_price]]-Table3[[#This Row],[discounted_price]]</f>
        <v>500</v>
      </c>
      <c r="G1361" s="18">
        <v>0.72</v>
      </c>
      <c r="H1361" s="7">
        <v>2.9</v>
      </c>
      <c r="I1361" s="7">
        <v>159</v>
      </c>
      <c r="J1361" s="8">
        <f>Table3[[#This Row],[actual_price]]*Table3[[#This Row],[rating_count]]</f>
        <v>111141</v>
      </c>
    </row>
    <row r="1362" spans="1:10" hidden="1" x14ac:dyDescent="0.3">
      <c r="A1362" s="7" t="s">
        <v>4959</v>
      </c>
      <c r="B1362" s="7" t="s">
        <v>3639</v>
      </c>
      <c r="C1362" s="7" t="str">
        <f>_xlfn.TEXTAFTER(Table3[[#This Row],[category]],"|",-1)</f>
        <v>FanHeaters</v>
      </c>
      <c r="D1362" s="7">
        <v>979</v>
      </c>
      <c r="E1362" s="8">
        <v>1999</v>
      </c>
      <c r="F1362" s="8">
        <f>Table3[[#This Row],[actual_price]]-Table3[[#This Row],[discounted_price]]</f>
        <v>1020</v>
      </c>
      <c r="G1362" s="18">
        <v>0.51</v>
      </c>
      <c r="H1362" s="7">
        <v>3.9</v>
      </c>
      <c r="I1362" s="7">
        <v>157</v>
      </c>
      <c r="J1362" s="8">
        <f>Table3[[#This Row],[actual_price]]*Table3[[#This Row],[rating_count]]</f>
        <v>313843</v>
      </c>
    </row>
    <row r="1363" spans="1:10" x14ac:dyDescent="0.3">
      <c r="A1363" s="7" t="s">
        <v>286</v>
      </c>
      <c r="B1363" s="7" t="s">
        <v>14</v>
      </c>
      <c r="C1363" s="7" t="str">
        <f>_xlfn.TEXTAFTER(Table3[[#This Row],[category]],"|",-1)</f>
        <v>USBCables</v>
      </c>
      <c r="D1363" s="21">
        <v>139</v>
      </c>
      <c r="E1363" s="21">
        <v>999</v>
      </c>
      <c r="F1363" s="21">
        <f>Table3[[#This Row],[actual_price]]-Table3[[#This Row],[discounted_price]]</f>
        <v>860</v>
      </c>
      <c r="G1363" s="23">
        <v>0.86</v>
      </c>
      <c r="H1363" s="7">
        <v>4</v>
      </c>
      <c r="I1363" s="8">
        <v>1313</v>
      </c>
      <c r="J1363" s="21">
        <f>Table3[[#This Row],[actual_price]]*Table3[[#This Row],[rating_count]]</f>
        <v>1311687</v>
      </c>
    </row>
    <row r="1364" spans="1:10" x14ac:dyDescent="0.3">
      <c r="A1364" s="7" t="s">
        <v>2549</v>
      </c>
      <c r="B1364" s="7" t="s">
        <v>2419</v>
      </c>
      <c r="C1364" s="7" t="str">
        <f>_xlfn.TEXTAFTER(Table3[[#This Row],[category]],"|",-1)</f>
        <v>WireboundNotebooks</v>
      </c>
      <c r="D1364" s="21">
        <v>137</v>
      </c>
      <c r="E1364" s="21">
        <v>160</v>
      </c>
      <c r="F1364" s="21">
        <f>Table3[[#This Row],[actual_price]]-Table3[[#This Row],[discounted_price]]</f>
        <v>23</v>
      </c>
      <c r="G1364" s="23">
        <v>0.14000000000000001</v>
      </c>
      <c r="H1364" s="7">
        <v>4.4000000000000004</v>
      </c>
      <c r="I1364" s="8">
        <v>6537</v>
      </c>
      <c r="J1364" s="21">
        <f>Table3[[#This Row],[actual_price]]*Table3[[#This Row],[rating_count]]</f>
        <v>1045920</v>
      </c>
    </row>
    <row r="1365" spans="1:10" x14ac:dyDescent="0.3">
      <c r="A1365" s="7" t="s">
        <v>1648</v>
      </c>
      <c r="B1365" s="7" t="s">
        <v>1552</v>
      </c>
      <c r="C1365" s="7" t="str">
        <f>_xlfn.TEXTAFTER(Table3[[#This Row],[category]],"|",-1)</f>
        <v>Stands</v>
      </c>
      <c r="D1365" s="21">
        <v>134</v>
      </c>
      <c r="E1365" s="21">
        <v>699</v>
      </c>
      <c r="F1365" s="21">
        <f>Table3[[#This Row],[actual_price]]-Table3[[#This Row],[discounted_price]]</f>
        <v>565</v>
      </c>
      <c r="G1365" s="23">
        <v>0.81</v>
      </c>
      <c r="H1365" s="7">
        <v>4.0999999999999996</v>
      </c>
      <c r="I1365" s="8">
        <v>16685</v>
      </c>
      <c r="J1365" s="21">
        <f>Table3[[#This Row],[actual_price]]*Table3[[#This Row],[rating_count]]</f>
        <v>11662815</v>
      </c>
    </row>
    <row r="1366" spans="1:10" x14ac:dyDescent="0.3">
      <c r="A1366" s="7" t="s">
        <v>814</v>
      </c>
      <c r="B1366" s="7" t="s">
        <v>14</v>
      </c>
      <c r="C1366" s="7" t="str">
        <f>_xlfn.TEXTAFTER(Table3[[#This Row],[category]],"|",-1)</f>
        <v>USBCables</v>
      </c>
      <c r="D1366" s="21">
        <v>129</v>
      </c>
      <c r="E1366" s="21">
        <v>249</v>
      </c>
      <c r="F1366" s="21">
        <f>Table3[[#This Row],[actual_price]]-Table3[[#This Row],[discounted_price]]</f>
        <v>120</v>
      </c>
      <c r="G1366" s="23">
        <v>0.48</v>
      </c>
      <c r="H1366" s="7">
        <v>4</v>
      </c>
      <c r="I1366" s="8">
        <v>9378</v>
      </c>
      <c r="J1366" s="21">
        <f>Table3[[#This Row],[actual_price]]*Table3[[#This Row],[rating_count]]</f>
        <v>2335122</v>
      </c>
    </row>
    <row r="1367" spans="1:10" x14ac:dyDescent="0.3">
      <c r="A1367" s="7" t="s">
        <v>2304</v>
      </c>
      <c r="B1367" s="7" t="s">
        <v>2307</v>
      </c>
      <c r="C1367" s="7" t="str">
        <f>_xlfn.TEXTAFTER(Table3[[#This Row],[category]],"|",-1)</f>
        <v>MousePads</v>
      </c>
      <c r="D1367" s="21">
        <v>129</v>
      </c>
      <c r="E1367" s="21">
        <v>999</v>
      </c>
      <c r="F1367" s="21">
        <f>Table3[[#This Row],[actual_price]]-Table3[[#This Row],[discounted_price]]</f>
        <v>870</v>
      </c>
      <c r="G1367" s="23">
        <v>0.87</v>
      </c>
      <c r="H1367" s="7">
        <v>4.2</v>
      </c>
      <c r="I1367" s="7">
        <v>491</v>
      </c>
      <c r="J1367" s="21">
        <f>Table3[[#This Row],[actual_price]]*Table3[[#This Row],[rating_count]]</f>
        <v>490509</v>
      </c>
    </row>
    <row r="1368" spans="1:10" x14ac:dyDescent="0.3">
      <c r="A1368" s="7" t="s">
        <v>1249</v>
      </c>
      <c r="B1368" s="7" t="s">
        <v>14</v>
      </c>
      <c r="C1368" s="7" t="str">
        <f>_xlfn.TEXTAFTER(Table3[[#This Row],[category]],"|",-1)</f>
        <v>USBCables</v>
      </c>
      <c r="D1368" s="21">
        <v>129</v>
      </c>
      <c r="E1368" s="21">
        <v>599</v>
      </c>
      <c r="F1368" s="21">
        <f>Table3[[#This Row],[actual_price]]-Table3[[#This Row],[discounted_price]]</f>
        <v>470</v>
      </c>
      <c r="G1368" s="23">
        <v>0.78</v>
      </c>
      <c r="H1368" s="7">
        <v>4.0999999999999996</v>
      </c>
      <c r="I1368" s="7">
        <v>265</v>
      </c>
      <c r="J1368" s="21">
        <f>Table3[[#This Row],[actual_price]]*Table3[[#This Row],[rating_count]]</f>
        <v>158735</v>
      </c>
    </row>
    <row r="1369" spans="1:10" hidden="1" x14ac:dyDescent="0.3">
      <c r="A1369" s="7" t="s">
        <v>5041</v>
      </c>
      <c r="B1369" s="7" t="s">
        <v>3639</v>
      </c>
      <c r="C1369" s="7" t="str">
        <f>_xlfn.TEXTAFTER(Table3[[#This Row],[category]],"|",-1)</f>
        <v>FanHeaters</v>
      </c>
      <c r="D1369" s="8">
        <v>6850</v>
      </c>
      <c r="E1369" s="8">
        <v>11990</v>
      </c>
      <c r="F1369" s="8">
        <f>Table3[[#This Row],[actual_price]]-Table3[[#This Row],[discounted_price]]</f>
        <v>5140</v>
      </c>
      <c r="G1369" s="18">
        <v>0.43</v>
      </c>
      <c r="H1369" s="7">
        <v>3.9</v>
      </c>
      <c r="I1369" s="7">
        <v>144</v>
      </c>
      <c r="J1369" s="8">
        <f>Table3[[#This Row],[actual_price]]*Table3[[#This Row],[rating_count]]</f>
        <v>1726560</v>
      </c>
    </row>
    <row r="1370" spans="1:10" hidden="1" x14ac:dyDescent="0.3">
      <c r="A1370" s="7" t="s">
        <v>5028</v>
      </c>
      <c r="B1370" s="7" t="s">
        <v>3675</v>
      </c>
      <c r="C1370" s="7" t="str">
        <f>_xlfn.TEXTAFTER(Table3[[#This Row],[category]],"|",-1)</f>
        <v>InductionCooktop</v>
      </c>
      <c r="D1370" s="7">
        <v>697</v>
      </c>
      <c r="E1370" s="8">
        <v>1499</v>
      </c>
      <c r="F1370" s="8">
        <f>Table3[[#This Row],[actual_price]]-Table3[[#This Row],[discounted_price]]</f>
        <v>802</v>
      </c>
      <c r="G1370" s="18">
        <v>0.54</v>
      </c>
      <c r="H1370" s="7">
        <v>3.8</v>
      </c>
      <c r="I1370" s="7">
        <v>144</v>
      </c>
      <c r="J1370" s="8">
        <f>Table3[[#This Row],[actual_price]]*Table3[[#This Row],[rating_count]]</f>
        <v>215856</v>
      </c>
    </row>
    <row r="1371" spans="1:10" x14ac:dyDescent="0.3">
      <c r="A1371" s="7" t="s">
        <v>2748</v>
      </c>
      <c r="B1371" s="7" t="s">
        <v>2686</v>
      </c>
      <c r="C1371" s="7" t="str">
        <f>_xlfn.TEXTAFTER(Table3[[#This Row],[category]],"|",-1)</f>
        <v>CompositionNotebooks</v>
      </c>
      <c r="D1371" s="21">
        <v>125</v>
      </c>
      <c r="E1371" s="21">
        <v>180</v>
      </c>
      <c r="F1371" s="21">
        <f>Table3[[#This Row],[actual_price]]-Table3[[#This Row],[discounted_price]]</f>
        <v>55</v>
      </c>
      <c r="G1371" s="23">
        <v>0.31</v>
      </c>
      <c r="H1371" s="7">
        <v>4.4000000000000004</v>
      </c>
      <c r="I1371" s="8">
        <v>8053</v>
      </c>
      <c r="J1371" s="21">
        <f>Table3[[#This Row],[actual_price]]*Table3[[#This Row],[rating_count]]</f>
        <v>1449540</v>
      </c>
    </row>
    <row r="1372" spans="1:10" hidden="1" x14ac:dyDescent="0.3">
      <c r="A1372" s="7" t="s">
        <v>1307</v>
      </c>
      <c r="B1372" s="7" t="s">
        <v>230</v>
      </c>
      <c r="C1372" s="7" t="str">
        <f>_xlfn.TEXTAFTER(Table3[[#This Row],[category]],"|",-1)</f>
        <v>RemoteControls</v>
      </c>
      <c r="D1372" s="7">
        <v>197</v>
      </c>
      <c r="E1372" s="7">
        <v>499</v>
      </c>
      <c r="F1372" s="21">
        <f>Table3[[#This Row],[actual_price]]-Table3[[#This Row],[discounted_price]]</f>
        <v>302</v>
      </c>
      <c r="G1372" s="18">
        <v>0.61</v>
      </c>
      <c r="H1372" s="7">
        <v>3.8</v>
      </c>
      <c r="I1372" s="7">
        <v>136</v>
      </c>
      <c r="J1372" s="8">
        <f>Table3[[#This Row],[actual_price]]*Table3[[#This Row],[rating_count]]</f>
        <v>67864</v>
      </c>
    </row>
    <row r="1373" spans="1:10" x14ac:dyDescent="0.3">
      <c r="A1373" s="7" t="s">
        <v>3562</v>
      </c>
      <c r="B1373" s="7" t="s">
        <v>2686</v>
      </c>
      <c r="C1373" s="7" t="str">
        <f>_xlfn.TEXTAFTER(Table3[[#This Row],[category]],"|",-1)</f>
        <v>CompositionNotebooks</v>
      </c>
      <c r="D1373" s="21">
        <v>120</v>
      </c>
      <c r="E1373" s="21">
        <v>120</v>
      </c>
      <c r="F1373" s="21">
        <f>Table3[[#This Row],[actual_price]]-Table3[[#This Row],[discounted_price]]</f>
        <v>0</v>
      </c>
      <c r="G1373" s="23">
        <v>0</v>
      </c>
      <c r="H1373" s="7">
        <v>4.5</v>
      </c>
      <c r="I1373" s="8">
        <v>4951</v>
      </c>
      <c r="J1373" s="21">
        <f>Table3[[#This Row],[actual_price]]*Table3[[#This Row],[rating_count]]</f>
        <v>594120</v>
      </c>
    </row>
    <row r="1374" spans="1:10" hidden="1" x14ac:dyDescent="0.3">
      <c r="A1374" s="7" t="s">
        <v>5315</v>
      </c>
      <c r="B1374" s="7" t="s">
        <v>3702</v>
      </c>
      <c r="C1374" s="7" t="str">
        <f>_xlfn.TEXTAFTER(Table3[[#This Row],[category]],"|",-1)</f>
        <v>MixerGrinders</v>
      </c>
      <c r="D1374" s="8">
        <v>1199</v>
      </c>
      <c r="E1374" s="8">
        <v>2990</v>
      </c>
      <c r="F1374" s="8">
        <f>Table3[[#This Row],[actual_price]]-Table3[[#This Row],[discounted_price]]</f>
        <v>1791</v>
      </c>
      <c r="G1374" s="18">
        <v>0.6</v>
      </c>
      <c r="H1374" s="7">
        <v>3.8</v>
      </c>
      <c r="I1374" s="7">
        <v>133</v>
      </c>
      <c r="J1374" s="8">
        <f>Table3[[#This Row],[actual_price]]*Table3[[#This Row],[rating_count]]</f>
        <v>397670</v>
      </c>
    </row>
    <row r="1375" spans="1:10" hidden="1" x14ac:dyDescent="0.3">
      <c r="A1375" s="7" t="s">
        <v>517</v>
      </c>
      <c r="B1375" s="7" t="s">
        <v>14</v>
      </c>
      <c r="C1375" s="7" t="str">
        <f>_xlfn.TEXTAFTER(Table3[[#This Row],[category]],"|",-1)</f>
        <v>USBCables</v>
      </c>
      <c r="D1375" s="7">
        <v>228</v>
      </c>
      <c r="E1375" s="7">
        <v>899</v>
      </c>
      <c r="F1375" s="21">
        <f>Table3[[#This Row],[actual_price]]-Table3[[#This Row],[discounted_price]]</f>
        <v>671</v>
      </c>
      <c r="G1375" s="18">
        <v>0.75</v>
      </c>
      <c r="H1375" s="7">
        <v>3.8</v>
      </c>
      <c r="I1375" s="7">
        <v>132</v>
      </c>
      <c r="J1375" s="8">
        <f>Table3[[#This Row],[actual_price]]*Table3[[#This Row],[rating_count]]</f>
        <v>118668</v>
      </c>
    </row>
    <row r="1376" spans="1:10" hidden="1" x14ac:dyDescent="0.3">
      <c r="A1376" s="7" t="s">
        <v>4188</v>
      </c>
      <c r="B1376" s="7" t="s">
        <v>3644</v>
      </c>
      <c r="C1376" s="7" t="str">
        <f>_xlfn.TEXTAFTER(Table3[[#This Row],[category]],"|",-1)</f>
        <v>LintShavers</v>
      </c>
      <c r="D1376" s="7">
        <v>179</v>
      </c>
      <c r="E1376" s="7">
        <v>799</v>
      </c>
      <c r="F1376" s="21">
        <f>Table3[[#This Row],[actual_price]]-Table3[[#This Row],[discounted_price]]</f>
        <v>620</v>
      </c>
      <c r="G1376" s="18">
        <v>0.78</v>
      </c>
      <c r="H1376" s="7">
        <v>3.5</v>
      </c>
      <c r="I1376" s="7">
        <v>132</v>
      </c>
      <c r="J1376" s="8">
        <f>Table3[[#This Row],[actual_price]]*Table3[[#This Row],[rating_count]]</f>
        <v>105468</v>
      </c>
    </row>
    <row r="1377" spans="1:10" hidden="1" x14ac:dyDescent="0.3">
      <c r="A1377" s="7" t="s">
        <v>1230</v>
      </c>
      <c r="B1377" s="7" t="s">
        <v>90</v>
      </c>
      <c r="C1377" s="7" t="str">
        <f>_xlfn.TEXTAFTER(Table3[[#This Row],[category]],"|",-1)</f>
        <v>SmartTelevisions</v>
      </c>
      <c r="D1377" s="8">
        <v>10990</v>
      </c>
      <c r="E1377" s="8">
        <v>19990</v>
      </c>
      <c r="F1377" s="8">
        <f>Table3[[#This Row],[actual_price]]-Table3[[#This Row],[discounted_price]]</f>
        <v>9000</v>
      </c>
      <c r="G1377" s="18">
        <v>0.45</v>
      </c>
      <c r="H1377" s="7">
        <v>3.7</v>
      </c>
      <c r="I1377" s="7">
        <v>129</v>
      </c>
      <c r="J1377" s="8">
        <f>Table3[[#This Row],[actual_price]]*Table3[[#This Row],[rating_count]]</f>
        <v>2578710</v>
      </c>
    </row>
    <row r="1378" spans="1:10" x14ac:dyDescent="0.3">
      <c r="A1378" s="7" t="s">
        <v>3030</v>
      </c>
      <c r="B1378" s="7" t="s">
        <v>3032</v>
      </c>
      <c r="C1378" s="7" t="str">
        <f>_xlfn.TEXTAFTER(Table3[[#This Row],[category]],"|",-1)</f>
        <v>StickBallpointPens</v>
      </c>
      <c r="D1378" s="21">
        <v>120</v>
      </c>
      <c r="E1378" s="21">
        <v>120</v>
      </c>
      <c r="F1378" s="21">
        <f>Table3[[#This Row],[actual_price]]-Table3[[#This Row],[discounted_price]]</f>
        <v>0</v>
      </c>
      <c r="G1378" s="23">
        <v>0</v>
      </c>
      <c r="H1378" s="7">
        <v>4.0999999999999996</v>
      </c>
      <c r="I1378" s="8">
        <v>4308</v>
      </c>
      <c r="J1378" s="21">
        <f>Table3[[#This Row],[actual_price]]*Table3[[#This Row],[rating_count]]</f>
        <v>516960</v>
      </c>
    </row>
    <row r="1379" spans="1:10" x14ac:dyDescent="0.3">
      <c r="A1379" s="7" t="s">
        <v>2782</v>
      </c>
      <c r="B1379" s="7" t="s">
        <v>2784</v>
      </c>
      <c r="C1379" s="7" t="str">
        <f>_xlfn.TEXTAFTER(Table3[[#This Row],[category]],"|",-1)</f>
        <v>Cases</v>
      </c>
      <c r="D1379" s="21">
        <v>119</v>
      </c>
      <c r="E1379" s="21">
        <v>499</v>
      </c>
      <c r="F1379" s="21">
        <f>Table3[[#This Row],[actual_price]]-Table3[[#This Row],[discounted_price]]</f>
        <v>380</v>
      </c>
      <c r="G1379" s="23">
        <v>0.76</v>
      </c>
      <c r="H1379" s="7">
        <v>4.3</v>
      </c>
      <c r="I1379" s="8">
        <v>15032</v>
      </c>
      <c r="J1379" s="21">
        <f>Table3[[#This Row],[actual_price]]*Table3[[#This Row],[rating_count]]</f>
        <v>7500968</v>
      </c>
    </row>
    <row r="1380" spans="1:10" hidden="1" x14ac:dyDescent="0.3">
      <c r="A1380" s="7" t="s">
        <v>1965</v>
      </c>
      <c r="B1380" s="7" t="s">
        <v>1347</v>
      </c>
      <c r="C1380" s="7" t="str">
        <f>_xlfn.TEXTAFTER(Table3[[#This Row],[category]],"|",-1)</f>
        <v>Smartphones</v>
      </c>
      <c r="D1380" s="8">
        <v>7998</v>
      </c>
      <c r="E1380" s="8">
        <v>11999</v>
      </c>
      <c r="F1380" s="8">
        <f>Table3[[#This Row],[actual_price]]-Table3[[#This Row],[discounted_price]]</f>
        <v>4001</v>
      </c>
      <c r="G1380" s="18">
        <v>0.33</v>
      </c>
      <c r="H1380" s="7">
        <v>3.8</v>
      </c>
      <c r="I1380" s="7">
        <v>125</v>
      </c>
      <c r="J1380" s="8">
        <f>Table3[[#This Row],[actual_price]]*Table3[[#This Row],[rating_count]]</f>
        <v>1499875</v>
      </c>
    </row>
    <row r="1381" spans="1:10" x14ac:dyDescent="0.3">
      <c r="A1381" s="7" t="s">
        <v>1611</v>
      </c>
      <c r="B1381" s="7" t="s">
        <v>1613</v>
      </c>
      <c r="C1381" s="7" t="str">
        <f>_xlfn.TEXTAFTER(Table3[[#This Row],[category]],"|",-1)</f>
        <v>D√©cor</v>
      </c>
      <c r="D1381" s="21">
        <v>119</v>
      </c>
      <c r="E1381" s="21">
        <v>299</v>
      </c>
      <c r="F1381" s="21">
        <f>Table3[[#This Row],[actual_price]]-Table3[[#This Row],[discounted_price]]</f>
        <v>180</v>
      </c>
      <c r="G1381" s="23">
        <v>0.6</v>
      </c>
      <c r="H1381" s="7">
        <v>4.0999999999999996</v>
      </c>
      <c r="I1381" s="8">
        <v>5999</v>
      </c>
      <c r="J1381" s="21">
        <f>Table3[[#This Row],[actual_price]]*Table3[[#This Row],[rating_count]]</f>
        <v>1793701</v>
      </c>
    </row>
    <row r="1382" spans="1:10" x14ac:dyDescent="0.3">
      <c r="A1382" s="7" t="s">
        <v>1611</v>
      </c>
      <c r="B1382" s="7" t="s">
        <v>1613</v>
      </c>
      <c r="C1382" s="7" t="str">
        <f>_xlfn.TEXTAFTER(Table3[[#This Row],[category]],"|",-1)</f>
        <v>D√©cor</v>
      </c>
      <c r="D1382" s="21">
        <v>119</v>
      </c>
      <c r="E1382" s="21">
        <v>299</v>
      </c>
      <c r="F1382" s="21">
        <f>Table3[[#This Row],[actual_price]]-Table3[[#This Row],[discounted_price]]</f>
        <v>180</v>
      </c>
      <c r="G1382" s="23">
        <v>0.6</v>
      </c>
      <c r="H1382" s="7">
        <v>4.0999999999999996</v>
      </c>
      <c r="I1382" s="8">
        <v>5999</v>
      </c>
      <c r="J1382" s="21">
        <f>Table3[[#This Row],[actual_price]]*Table3[[#This Row],[rating_count]]</f>
        <v>1793701</v>
      </c>
    </row>
    <row r="1383" spans="1:10" hidden="1" x14ac:dyDescent="0.3">
      <c r="A1383" s="7" t="s">
        <v>1143</v>
      </c>
      <c r="B1383" s="7" t="s">
        <v>230</v>
      </c>
      <c r="C1383" s="7" t="str">
        <f>_xlfn.TEXTAFTER(Table3[[#This Row],[category]],"|",-1)</f>
        <v>RemoteControls</v>
      </c>
      <c r="D1383" s="7">
        <v>215</v>
      </c>
      <c r="E1383" s="7">
        <v>499</v>
      </c>
      <c r="F1383" s="21">
        <f>Table3[[#This Row],[actual_price]]-Table3[[#This Row],[discounted_price]]</f>
        <v>284</v>
      </c>
      <c r="G1383" s="18">
        <v>0.56999999999999995</v>
      </c>
      <c r="H1383" s="7">
        <v>3.5</v>
      </c>
      <c r="I1383" s="7">
        <v>121</v>
      </c>
      <c r="J1383" s="8">
        <f>Table3[[#This Row],[actual_price]]*Table3[[#This Row],[rating_count]]</f>
        <v>60379</v>
      </c>
    </row>
    <row r="1384" spans="1:10" hidden="1" x14ac:dyDescent="0.3">
      <c r="A1384" s="7" t="s">
        <v>1936</v>
      </c>
      <c r="B1384" s="7" t="s">
        <v>1421</v>
      </c>
      <c r="C1384" s="7" t="str">
        <f>_xlfn.TEXTAFTER(Table3[[#This Row],[category]],"|",-1)</f>
        <v>WallChargers</v>
      </c>
      <c r="D1384" s="7">
        <v>799</v>
      </c>
      <c r="E1384" s="8">
        <v>3990</v>
      </c>
      <c r="F1384" s="8">
        <f>Table3[[#This Row],[actual_price]]-Table3[[#This Row],[discounted_price]]</f>
        <v>3191</v>
      </c>
      <c r="G1384" s="18">
        <v>0.8</v>
      </c>
      <c r="H1384" s="7">
        <v>3.8</v>
      </c>
      <c r="I1384" s="7">
        <v>119</v>
      </c>
      <c r="J1384" s="8">
        <f>Table3[[#This Row],[actual_price]]*Table3[[#This Row],[rating_count]]</f>
        <v>474810</v>
      </c>
    </row>
    <row r="1385" spans="1:10" x14ac:dyDescent="0.3">
      <c r="A1385" s="7" t="s">
        <v>3256</v>
      </c>
      <c r="B1385" s="7" t="s">
        <v>2381</v>
      </c>
      <c r="C1385" s="7" t="str">
        <f>_xlfn.TEXTAFTER(Table3[[#This Row],[category]],"|",-1)</f>
        <v>GeneralPurposeBatteries&amp;BatteryChargers</v>
      </c>
      <c r="D1385" s="21">
        <v>116</v>
      </c>
      <c r="E1385" s="21">
        <v>200</v>
      </c>
      <c r="F1385" s="21">
        <f>Table3[[#This Row],[actual_price]]-Table3[[#This Row],[discounted_price]]</f>
        <v>84</v>
      </c>
      <c r="G1385" s="23">
        <v>0.42</v>
      </c>
      <c r="H1385" s="7">
        <v>4.3</v>
      </c>
      <c r="I1385" s="7">
        <v>485</v>
      </c>
      <c r="J1385" s="21">
        <f>Table3[[#This Row],[actual_price]]*Table3[[#This Row],[rating_count]]</f>
        <v>97000</v>
      </c>
    </row>
    <row r="1386" spans="1:10" hidden="1" x14ac:dyDescent="0.3">
      <c r="A1386" s="7" t="s">
        <v>5434</v>
      </c>
      <c r="B1386" s="7" t="s">
        <v>3903</v>
      </c>
      <c r="C1386" s="7" t="str">
        <f>_xlfn.TEXTAFTER(Table3[[#This Row],[category]],"|",-1)</f>
        <v>MiniFoodProcessors&amp;Choppers</v>
      </c>
      <c r="D1386" s="7">
        <v>498</v>
      </c>
      <c r="E1386" s="8">
        <v>1200</v>
      </c>
      <c r="F1386" s="8">
        <f>Table3[[#This Row],[actual_price]]-Table3[[#This Row],[discounted_price]]</f>
        <v>702</v>
      </c>
      <c r="G1386" s="18">
        <v>0.59</v>
      </c>
      <c r="H1386" s="7">
        <v>3.2</v>
      </c>
      <c r="I1386" s="7">
        <v>113</v>
      </c>
      <c r="J1386" s="8">
        <f>Table3[[#This Row],[actual_price]]*Table3[[#This Row],[rating_count]]</f>
        <v>135600</v>
      </c>
    </row>
    <row r="1387" spans="1:10" x14ac:dyDescent="0.3">
      <c r="A1387" s="7" t="s">
        <v>3218</v>
      </c>
      <c r="B1387" s="7" t="s">
        <v>2381</v>
      </c>
      <c r="C1387" s="7" t="str">
        <f>_xlfn.TEXTAFTER(Table3[[#This Row],[category]],"|",-1)</f>
        <v>GeneralPurposeBatteries&amp;BatteryChargers</v>
      </c>
      <c r="D1387" s="21">
        <v>116</v>
      </c>
      <c r="E1387" s="21">
        <v>200</v>
      </c>
      <c r="F1387" s="21">
        <f>Table3[[#This Row],[actual_price]]-Table3[[#This Row],[discounted_price]]</f>
        <v>84</v>
      </c>
      <c r="G1387" s="23">
        <v>0.42</v>
      </c>
      <c r="H1387" s="7">
        <v>4.4000000000000004</v>
      </c>
      <c r="I1387" s="7">
        <v>357</v>
      </c>
      <c r="J1387" s="21">
        <f>Table3[[#This Row],[actual_price]]*Table3[[#This Row],[rating_count]]</f>
        <v>71400</v>
      </c>
    </row>
    <row r="1388" spans="1:10" hidden="1" x14ac:dyDescent="0.3">
      <c r="A1388" s="7" t="s">
        <v>3918</v>
      </c>
      <c r="B1388" s="7" t="s">
        <v>3639</v>
      </c>
      <c r="C1388" s="7" t="str">
        <f>_xlfn.TEXTAFTER(Table3[[#This Row],[category]],"|",-1)</f>
        <v>FanHeaters</v>
      </c>
      <c r="D1388" s="8">
        <v>1049</v>
      </c>
      <c r="E1388" s="8">
        <v>1699</v>
      </c>
      <c r="F1388" s="8">
        <f>Table3[[#This Row],[actual_price]]-Table3[[#This Row],[discounted_price]]</f>
        <v>650</v>
      </c>
      <c r="G1388" s="18">
        <v>0.38</v>
      </c>
      <c r="H1388" s="7">
        <v>3.1</v>
      </c>
      <c r="I1388" s="7">
        <v>111</v>
      </c>
      <c r="J1388" s="8">
        <f>Table3[[#This Row],[actual_price]]*Table3[[#This Row],[rating_count]]</f>
        <v>188589</v>
      </c>
    </row>
    <row r="1389" spans="1:10" hidden="1" x14ac:dyDescent="0.3">
      <c r="A1389" s="7" t="s">
        <v>894</v>
      </c>
      <c r="B1389" s="7" t="s">
        <v>252</v>
      </c>
      <c r="C1389" s="7" t="str">
        <f>_xlfn.TEXTAFTER(Table3[[#This Row],[category]],"|",-1)</f>
        <v>StandardTelevisions</v>
      </c>
      <c r="D1389" s="8">
        <v>6999</v>
      </c>
      <c r="E1389" s="8">
        <v>16990</v>
      </c>
      <c r="F1389" s="8">
        <f>Table3[[#This Row],[actual_price]]-Table3[[#This Row],[discounted_price]]</f>
        <v>9991</v>
      </c>
      <c r="G1389" s="18">
        <v>0.59</v>
      </c>
      <c r="H1389" s="7">
        <v>3.8</v>
      </c>
      <c r="I1389" s="7">
        <v>110</v>
      </c>
      <c r="J1389" s="8">
        <f>Table3[[#This Row],[actual_price]]*Table3[[#This Row],[rating_count]]</f>
        <v>1868900</v>
      </c>
    </row>
    <row r="1390" spans="1:10" hidden="1" x14ac:dyDescent="0.3">
      <c r="A1390" s="7" t="s">
        <v>4739</v>
      </c>
      <c r="B1390" s="7" t="s">
        <v>3799</v>
      </c>
      <c r="C1390" s="7" t="str">
        <f>_xlfn.TEXTAFTER(Table3[[#This Row],[category]],"|",-1)</f>
        <v>JuicerMixerGrinders</v>
      </c>
      <c r="D1390" s="7">
        <v>499</v>
      </c>
      <c r="E1390" s="8">
        <v>2199</v>
      </c>
      <c r="F1390" s="8">
        <f>Table3[[#This Row],[actual_price]]-Table3[[#This Row],[discounted_price]]</f>
        <v>1700</v>
      </c>
      <c r="G1390" s="18">
        <v>0.77</v>
      </c>
      <c r="H1390" s="7">
        <v>2.8</v>
      </c>
      <c r="I1390" s="7">
        <v>109</v>
      </c>
      <c r="J1390" s="8">
        <f>Table3[[#This Row],[actual_price]]*Table3[[#This Row],[rating_count]]</f>
        <v>239691</v>
      </c>
    </row>
    <row r="1391" spans="1:10" x14ac:dyDescent="0.3">
      <c r="A1391" s="7" t="s">
        <v>333</v>
      </c>
      <c r="B1391" s="7" t="s">
        <v>14</v>
      </c>
      <c r="C1391" s="7" t="str">
        <f>_xlfn.TEXTAFTER(Table3[[#This Row],[category]],"|",-1)</f>
        <v>USBCables</v>
      </c>
      <c r="D1391" s="21">
        <v>115</v>
      </c>
      <c r="E1391" s="21">
        <v>499</v>
      </c>
      <c r="F1391" s="21">
        <f>Table3[[#This Row],[actual_price]]-Table3[[#This Row],[discounted_price]]</f>
        <v>384</v>
      </c>
      <c r="G1391" s="23">
        <v>0.77</v>
      </c>
      <c r="H1391" s="7">
        <v>4</v>
      </c>
      <c r="I1391" s="8">
        <v>7732</v>
      </c>
      <c r="J1391" s="21">
        <f>Table3[[#This Row],[actual_price]]*Table3[[#This Row],[rating_count]]</f>
        <v>3858268</v>
      </c>
    </row>
    <row r="1392" spans="1:10" hidden="1" x14ac:dyDescent="0.3">
      <c r="A1392" s="7" t="s">
        <v>1903</v>
      </c>
      <c r="B1392" s="7" t="s">
        <v>1552</v>
      </c>
      <c r="C1392" s="7" t="str">
        <f>_xlfn.TEXTAFTER(Table3[[#This Row],[category]],"|",-1)</f>
        <v>Stands</v>
      </c>
      <c r="D1392" s="7">
        <v>209</v>
      </c>
      <c r="E1392" s="7">
        <v>499</v>
      </c>
      <c r="F1392" s="21">
        <f>Table3[[#This Row],[actual_price]]-Table3[[#This Row],[discounted_price]]</f>
        <v>290</v>
      </c>
      <c r="G1392" s="18">
        <v>0.57999999999999996</v>
      </c>
      <c r="H1392" s="7">
        <v>3.6</v>
      </c>
      <c r="I1392" s="7">
        <v>104</v>
      </c>
      <c r="J1392" s="8">
        <f>Table3[[#This Row],[actual_price]]*Table3[[#This Row],[rating_count]]</f>
        <v>51896</v>
      </c>
    </row>
    <row r="1393" spans="1:10" hidden="1" x14ac:dyDescent="0.3">
      <c r="A1393" s="7" t="s">
        <v>1068</v>
      </c>
      <c r="B1393" s="7" t="s">
        <v>230</v>
      </c>
      <c r="C1393" s="7" t="str">
        <f>_xlfn.TEXTAFTER(Table3[[#This Row],[category]],"|",-1)</f>
        <v>RemoteControls</v>
      </c>
      <c r="D1393" s="7">
        <v>790</v>
      </c>
      <c r="E1393" s="8">
        <v>1999</v>
      </c>
      <c r="F1393" s="8">
        <f>Table3[[#This Row],[actual_price]]-Table3[[#This Row],[discounted_price]]</f>
        <v>1209</v>
      </c>
      <c r="G1393" s="18">
        <v>0.6</v>
      </c>
      <c r="H1393" s="7">
        <v>3</v>
      </c>
      <c r="I1393" s="7">
        <v>103</v>
      </c>
      <c r="J1393" s="8">
        <f>Table3[[#This Row],[actual_price]]*Table3[[#This Row],[rating_count]]</f>
        <v>205897</v>
      </c>
    </row>
    <row r="1394" spans="1:10" hidden="1" x14ac:dyDescent="0.3">
      <c r="A1394" s="7" t="s">
        <v>5237</v>
      </c>
      <c r="B1394" s="7" t="s">
        <v>3644</v>
      </c>
      <c r="C1394" s="7" t="str">
        <f>_xlfn.TEXTAFTER(Table3[[#This Row],[category]],"|",-1)</f>
        <v>LintShavers</v>
      </c>
      <c r="D1394" s="7">
        <v>179</v>
      </c>
      <c r="E1394" s="7">
        <v>799</v>
      </c>
      <c r="F1394" s="21">
        <f>Table3[[#This Row],[actual_price]]-Table3[[#This Row],[discounted_price]]</f>
        <v>620</v>
      </c>
      <c r="G1394" s="18">
        <v>0.78</v>
      </c>
      <c r="H1394" s="7">
        <v>3.6</v>
      </c>
      <c r="I1394" s="7">
        <v>101</v>
      </c>
      <c r="J1394" s="8">
        <f>Table3[[#This Row],[actual_price]]*Table3[[#This Row],[rating_count]]</f>
        <v>80699</v>
      </c>
    </row>
    <row r="1395" spans="1:10" x14ac:dyDescent="0.3">
      <c r="A1395" s="7" t="s">
        <v>333</v>
      </c>
      <c r="B1395" s="7" t="s">
        <v>14</v>
      </c>
      <c r="C1395" s="7" t="str">
        <f>_xlfn.TEXTAFTER(Table3[[#This Row],[category]],"|",-1)</f>
        <v>USBCables</v>
      </c>
      <c r="D1395" s="21">
        <v>115</v>
      </c>
      <c r="E1395" s="21">
        <v>499</v>
      </c>
      <c r="F1395" s="21">
        <f>Table3[[#This Row],[actual_price]]-Table3[[#This Row],[discounted_price]]</f>
        <v>384</v>
      </c>
      <c r="G1395" s="23">
        <v>0.77</v>
      </c>
      <c r="H1395" s="7">
        <v>4</v>
      </c>
      <c r="I1395" s="8">
        <v>7732</v>
      </c>
      <c r="J1395" s="21">
        <f>Table3[[#This Row],[actual_price]]*Table3[[#This Row],[rating_count]]</f>
        <v>3858268</v>
      </c>
    </row>
    <row r="1396" spans="1:10" x14ac:dyDescent="0.3">
      <c r="A1396" s="7" t="s">
        <v>333</v>
      </c>
      <c r="B1396" s="7" t="s">
        <v>14</v>
      </c>
      <c r="C1396" s="7" t="str">
        <f>_xlfn.TEXTAFTER(Table3[[#This Row],[category]],"|",-1)</f>
        <v>USBCables</v>
      </c>
      <c r="D1396" s="21">
        <v>115</v>
      </c>
      <c r="E1396" s="21">
        <v>499</v>
      </c>
      <c r="F1396" s="21">
        <f>Table3[[#This Row],[actual_price]]-Table3[[#This Row],[discounted_price]]</f>
        <v>384</v>
      </c>
      <c r="G1396" s="23">
        <v>0.77</v>
      </c>
      <c r="H1396" s="7">
        <v>4</v>
      </c>
      <c r="I1396" s="8">
        <v>7732</v>
      </c>
      <c r="J1396" s="21">
        <f>Table3[[#This Row],[actual_price]]*Table3[[#This Row],[rating_count]]</f>
        <v>3858268</v>
      </c>
    </row>
    <row r="1397" spans="1:10" x14ac:dyDescent="0.3">
      <c r="A1397" s="7" t="s">
        <v>3026</v>
      </c>
      <c r="B1397" s="7" t="s">
        <v>2419</v>
      </c>
      <c r="C1397" s="7" t="str">
        <f>_xlfn.TEXTAFTER(Table3[[#This Row],[category]],"|",-1)</f>
        <v>WireboundNotebooks</v>
      </c>
      <c r="D1397" s="21">
        <v>114</v>
      </c>
      <c r="E1397" s="21">
        <v>120</v>
      </c>
      <c r="F1397" s="21">
        <f>Table3[[#This Row],[actual_price]]-Table3[[#This Row],[discounted_price]]</f>
        <v>6</v>
      </c>
      <c r="G1397" s="23">
        <v>0.05</v>
      </c>
      <c r="H1397" s="7">
        <v>4.2</v>
      </c>
      <c r="I1397" s="8">
        <v>8938</v>
      </c>
      <c r="J1397" s="21">
        <f>Table3[[#This Row],[actual_price]]*Table3[[#This Row],[rating_count]]</f>
        <v>1072560</v>
      </c>
    </row>
    <row r="1398" spans="1:10" hidden="1" x14ac:dyDescent="0.3">
      <c r="A1398" s="7" t="s">
        <v>4017</v>
      </c>
      <c r="B1398" s="7" t="s">
        <v>3634</v>
      </c>
      <c r="C1398" s="7" t="str">
        <f>_xlfn.TEXTAFTER(Table3[[#This Row],[category]],"|",-1)</f>
        <v>ElectricHeaters</v>
      </c>
      <c r="D1398" s="8">
        <v>1498</v>
      </c>
      <c r="E1398" s="8">
        <v>2300</v>
      </c>
      <c r="F1398" s="8">
        <f>Table3[[#This Row],[actual_price]]-Table3[[#This Row],[discounted_price]]</f>
        <v>802</v>
      </c>
      <c r="G1398" s="18">
        <v>0.35</v>
      </c>
      <c r="H1398" s="7">
        <v>3.8</v>
      </c>
      <c r="I1398" s="7">
        <v>95</v>
      </c>
      <c r="J1398" s="8">
        <f>Table3[[#This Row],[actual_price]]*Table3[[#This Row],[rating_count]]</f>
        <v>218500</v>
      </c>
    </row>
    <row r="1399" spans="1:10" x14ac:dyDescent="0.3">
      <c r="A1399" s="7" t="s">
        <v>2667</v>
      </c>
      <c r="B1399" s="7" t="s">
        <v>2669</v>
      </c>
      <c r="C1399" s="7" t="str">
        <f>_xlfn.TEXTAFTER(Table3[[#This Row],[category]],"|",-1)</f>
        <v>BottledInk</v>
      </c>
      <c r="D1399" s="21">
        <v>100</v>
      </c>
      <c r="E1399" s="21">
        <v>100</v>
      </c>
      <c r="F1399" s="21">
        <f>Table3[[#This Row],[actual_price]]-Table3[[#This Row],[discounted_price]]</f>
        <v>0</v>
      </c>
      <c r="G1399" s="23">
        <v>0</v>
      </c>
      <c r="H1399" s="7">
        <v>4.3</v>
      </c>
      <c r="I1399" s="8">
        <v>3095</v>
      </c>
      <c r="J1399" s="21">
        <f>Table3[[#This Row],[actual_price]]*Table3[[#This Row],[rating_count]]</f>
        <v>309500</v>
      </c>
    </row>
    <row r="1400" spans="1:10" hidden="1" x14ac:dyDescent="0.3">
      <c r="A1400" s="7" t="s">
        <v>4873</v>
      </c>
      <c r="B1400" s="7" t="s">
        <v>3697</v>
      </c>
      <c r="C1400" s="7" t="str">
        <f>_xlfn.TEXTAFTER(Table3[[#This Row],[category]],"|",-1)</f>
        <v>DryIrons</v>
      </c>
      <c r="D1400" s="7">
        <v>660</v>
      </c>
      <c r="E1400" s="8">
        <v>1100</v>
      </c>
      <c r="F1400" s="8">
        <f>Table3[[#This Row],[actual_price]]-Table3[[#This Row],[discounted_price]]</f>
        <v>440</v>
      </c>
      <c r="G1400" s="18">
        <v>0.4</v>
      </c>
      <c r="H1400" s="7">
        <v>3.6</v>
      </c>
      <c r="I1400" s="7">
        <v>91</v>
      </c>
      <c r="J1400" s="8">
        <f>Table3[[#This Row],[actual_price]]*Table3[[#This Row],[rating_count]]</f>
        <v>100100</v>
      </c>
    </row>
    <row r="1401" spans="1:10" x14ac:dyDescent="0.3">
      <c r="A1401" s="7" t="s">
        <v>1550</v>
      </c>
      <c r="B1401" s="7" t="s">
        <v>1552</v>
      </c>
      <c r="C1401" s="7" t="str">
        <f>_xlfn.TEXTAFTER(Table3[[#This Row],[category]],"|",-1)</f>
        <v>Stands</v>
      </c>
      <c r="D1401" s="21">
        <v>99</v>
      </c>
      <c r="E1401" s="21">
        <v>499</v>
      </c>
      <c r="F1401" s="21">
        <f>Table3[[#This Row],[actual_price]]-Table3[[#This Row],[discounted_price]]</f>
        <v>400</v>
      </c>
      <c r="G1401" s="23">
        <v>0.8</v>
      </c>
      <c r="H1401" s="7">
        <v>4.3</v>
      </c>
      <c r="I1401" s="8">
        <v>42641</v>
      </c>
      <c r="J1401" s="21">
        <f>Table3[[#This Row],[actual_price]]*Table3[[#This Row],[rating_count]]</f>
        <v>21277859</v>
      </c>
    </row>
    <row r="1402" spans="1:10" hidden="1" x14ac:dyDescent="0.3">
      <c r="A1402" s="7" t="s">
        <v>1961</v>
      </c>
      <c r="B1402" s="7" t="s">
        <v>1329</v>
      </c>
      <c r="C1402" s="7" t="str">
        <f>_xlfn.TEXTAFTER(Table3[[#This Row],[category]],"|",-1)</f>
        <v>SmartWatches</v>
      </c>
      <c r="D1402" s="7">
        <v>281</v>
      </c>
      <c r="E1402" s="8">
        <v>1999</v>
      </c>
      <c r="F1402" s="8">
        <f>Table3[[#This Row],[actual_price]]-Table3[[#This Row],[discounted_price]]</f>
        <v>1718</v>
      </c>
      <c r="G1402" s="18">
        <v>0.86</v>
      </c>
      <c r="H1402" s="7">
        <v>2.8</v>
      </c>
      <c r="I1402" s="7">
        <v>87</v>
      </c>
      <c r="J1402" s="8">
        <f>Table3[[#This Row],[actual_price]]*Table3[[#This Row],[rating_count]]</f>
        <v>173913</v>
      </c>
    </row>
    <row r="1403" spans="1:10" x14ac:dyDescent="0.3">
      <c r="A1403" s="7" t="s">
        <v>1626</v>
      </c>
      <c r="B1403" s="7" t="s">
        <v>1421</v>
      </c>
      <c r="C1403" s="7" t="str">
        <f>_xlfn.TEXTAFTER(Table3[[#This Row],[category]],"|",-1)</f>
        <v>WallChargers</v>
      </c>
      <c r="D1403" s="21">
        <v>99</v>
      </c>
      <c r="E1403" s="21">
        <v>171</v>
      </c>
      <c r="F1403" s="21">
        <f>Table3[[#This Row],[actual_price]]-Table3[[#This Row],[discounted_price]]</f>
        <v>72</v>
      </c>
      <c r="G1403" s="23">
        <v>0.42</v>
      </c>
      <c r="H1403" s="7">
        <v>4.5</v>
      </c>
      <c r="I1403" s="8">
        <v>11339</v>
      </c>
      <c r="J1403" s="21">
        <f>Table3[[#This Row],[actual_price]]*Table3[[#This Row],[rating_count]]</f>
        <v>1938969</v>
      </c>
    </row>
    <row r="1404" spans="1:10" hidden="1" x14ac:dyDescent="0.3">
      <c r="A1404" s="7" t="s">
        <v>5307</v>
      </c>
      <c r="B1404" s="7" t="s">
        <v>3644</v>
      </c>
      <c r="C1404" s="7" t="str">
        <f>_xlfn.TEXTAFTER(Table3[[#This Row],[category]],"|",-1)</f>
        <v>LintShavers</v>
      </c>
      <c r="D1404" s="7">
        <v>369</v>
      </c>
      <c r="E1404" s="7">
        <v>599</v>
      </c>
      <c r="F1404" s="21">
        <f>Table3[[#This Row],[actual_price]]-Table3[[#This Row],[discounted_price]]</f>
        <v>230</v>
      </c>
      <c r="G1404" s="18">
        <v>0.38</v>
      </c>
      <c r="H1404" s="7">
        <v>3.9</v>
      </c>
      <c r="I1404" s="7">
        <v>82</v>
      </c>
      <c r="J1404" s="8">
        <f>Table3[[#This Row],[actual_price]]*Table3[[#This Row],[rating_count]]</f>
        <v>49118</v>
      </c>
    </row>
    <row r="1405" spans="1:10" hidden="1" x14ac:dyDescent="0.3">
      <c r="A1405" s="7" t="s">
        <v>572</v>
      </c>
      <c r="B1405" s="7" t="s">
        <v>14</v>
      </c>
      <c r="C1405" s="7" t="str">
        <f>_xlfn.TEXTAFTER(Table3[[#This Row],[category]],"|",-1)</f>
        <v>USBCables</v>
      </c>
      <c r="D1405" s="7">
        <v>179</v>
      </c>
      <c r="E1405" s="7">
        <v>299</v>
      </c>
      <c r="F1405" s="21">
        <f>Table3[[#This Row],[actual_price]]-Table3[[#This Row],[discounted_price]]</f>
        <v>120</v>
      </c>
      <c r="G1405" s="18">
        <v>0.4</v>
      </c>
      <c r="H1405" s="7">
        <v>3.9</v>
      </c>
      <c r="I1405" s="7">
        <v>81</v>
      </c>
      <c r="J1405" s="8">
        <f>Table3[[#This Row],[actual_price]]*Table3[[#This Row],[rating_count]]</f>
        <v>24219</v>
      </c>
    </row>
    <row r="1406" spans="1:10" x14ac:dyDescent="0.3">
      <c r="A1406" s="7" t="s">
        <v>2140</v>
      </c>
      <c r="B1406" s="7" t="s">
        <v>1564</v>
      </c>
      <c r="C1406" s="7" t="str">
        <f>_xlfn.TEXTAFTER(Table3[[#This Row],[category]],"|",-1)</f>
        <v>CableConnectionProtectors</v>
      </c>
      <c r="D1406" s="21">
        <v>99</v>
      </c>
      <c r="E1406" s="21">
        <v>999</v>
      </c>
      <c r="F1406" s="21">
        <f>Table3[[#This Row],[actual_price]]-Table3[[#This Row],[discounted_price]]</f>
        <v>900</v>
      </c>
      <c r="G1406" s="23">
        <v>0.9</v>
      </c>
      <c r="H1406" s="7">
        <v>4.0999999999999996</v>
      </c>
      <c r="I1406" s="8">
        <v>8751</v>
      </c>
      <c r="J1406" s="21">
        <f>Table3[[#This Row],[actual_price]]*Table3[[#This Row],[rating_count]]</f>
        <v>8742249</v>
      </c>
    </row>
    <row r="1407" spans="1:10" x14ac:dyDescent="0.3">
      <c r="A1407" s="7" t="s">
        <v>3039</v>
      </c>
      <c r="B1407" s="7" t="s">
        <v>3041</v>
      </c>
      <c r="C1407" s="7" t="str">
        <f>_xlfn.TEXTAFTER(Table3[[#This Row],[category]],"|",-1)</f>
        <v>WoodenPencils</v>
      </c>
      <c r="D1407" s="21">
        <v>99</v>
      </c>
      <c r="E1407" s="21">
        <v>99</v>
      </c>
      <c r="F1407" s="21">
        <f>Table3[[#This Row],[actual_price]]-Table3[[#This Row],[discounted_price]]</f>
        <v>0</v>
      </c>
      <c r="G1407" s="23">
        <v>0</v>
      </c>
      <c r="H1407" s="7">
        <v>4.3</v>
      </c>
      <c r="I1407" s="8">
        <v>5036</v>
      </c>
      <c r="J1407" s="21">
        <f>Table3[[#This Row],[actual_price]]*Table3[[#This Row],[rating_count]]</f>
        <v>498564</v>
      </c>
    </row>
    <row r="1408" spans="1:10" x14ac:dyDescent="0.3">
      <c r="A1408" s="7" t="s">
        <v>1884</v>
      </c>
      <c r="B1408" s="7" t="s">
        <v>1552</v>
      </c>
      <c r="C1408" s="7" t="str">
        <f>_xlfn.TEXTAFTER(Table3[[#This Row],[category]],"|",-1)</f>
        <v>Stands</v>
      </c>
      <c r="D1408" s="21">
        <v>99</v>
      </c>
      <c r="E1408" s="21">
        <v>499</v>
      </c>
      <c r="F1408" s="21">
        <f>Table3[[#This Row],[actual_price]]-Table3[[#This Row],[discounted_price]]</f>
        <v>400</v>
      </c>
      <c r="G1408" s="23">
        <v>0.8</v>
      </c>
      <c r="H1408" s="7">
        <v>4.0999999999999996</v>
      </c>
      <c r="I1408" s="8">
        <v>2451</v>
      </c>
      <c r="J1408" s="21">
        <f>Table3[[#This Row],[actual_price]]*Table3[[#This Row],[rating_count]]</f>
        <v>1223049</v>
      </c>
    </row>
    <row r="1409" spans="1:10" x14ac:dyDescent="0.3">
      <c r="A1409" s="7" t="s">
        <v>2730</v>
      </c>
      <c r="B1409" s="7" t="s">
        <v>1552</v>
      </c>
      <c r="C1409" s="7" t="str">
        <f>_xlfn.TEXTAFTER(Table3[[#This Row],[category]],"|",-1)</f>
        <v>Stands</v>
      </c>
      <c r="D1409" s="21">
        <v>99</v>
      </c>
      <c r="E1409" s="21">
        <v>499</v>
      </c>
      <c r="F1409" s="21">
        <f>Table3[[#This Row],[actual_price]]-Table3[[#This Row],[discounted_price]]</f>
        <v>400</v>
      </c>
      <c r="G1409" s="23">
        <v>0.8</v>
      </c>
      <c r="H1409" s="7">
        <v>4.0999999999999996</v>
      </c>
      <c r="I1409" s="8">
        <v>2451</v>
      </c>
      <c r="J1409" s="21">
        <f>Table3[[#This Row],[actual_price]]*Table3[[#This Row],[rating_count]]</f>
        <v>1223049</v>
      </c>
    </row>
    <row r="1410" spans="1:10" hidden="1" x14ac:dyDescent="0.3">
      <c r="A1410" s="7" t="s">
        <v>4521</v>
      </c>
      <c r="B1410" s="7" t="s">
        <v>3692</v>
      </c>
      <c r="C1410" s="7" t="str">
        <f>_xlfn.TEXTAFTER(Table3[[#This Row],[category]],"|",-1)</f>
        <v>HandBlenders</v>
      </c>
      <c r="D1410" s="7">
        <v>210</v>
      </c>
      <c r="E1410" s="7">
        <v>699</v>
      </c>
      <c r="F1410" s="21">
        <f>Table3[[#This Row],[actual_price]]-Table3[[#This Row],[discounted_price]]</f>
        <v>489</v>
      </c>
      <c r="G1410" s="18">
        <v>0.7</v>
      </c>
      <c r="H1410" s="7">
        <v>3.7</v>
      </c>
      <c r="I1410" s="7">
        <v>74</v>
      </c>
      <c r="J1410" s="8">
        <f>Table3[[#This Row],[actual_price]]*Table3[[#This Row],[rating_count]]</f>
        <v>51726</v>
      </c>
    </row>
    <row r="1411" spans="1:10" hidden="1" x14ac:dyDescent="0.3">
      <c r="A1411" s="7" t="s">
        <v>1164</v>
      </c>
      <c r="B1411" s="7" t="s">
        <v>230</v>
      </c>
      <c r="C1411" s="7" t="str">
        <f>_xlfn.TEXTAFTER(Table3[[#This Row],[category]],"|",-1)</f>
        <v>RemoteControls</v>
      </c>
      <c r="D1411" s="8">
        <v>1289</v>
      </c>
      <c r="E1411" s="8">
        <v>2499</v>
      </c>
      <c r="F1411" s="8">
        <f>Table3[[#This Row],[actual_price]]-Table3[[#This Row],[discounted_price]]</f>
        <v>1210</v>
      </c>
      <c r="G1411" s="18">
        <v>0.48</v>
      </c>
      <c r="H1411" s="7">
        <v>3.3</v>
      </c>
      <c r="I1411" s="7">
        <v>73</v>
      </c>
      <c r="J1411" s="8">
        <f>Table3[[#This Row],[actual_price]]*Table3[[#This Row],[rating_count]]</f>
        <v>182427</v>
      </c>
    </row>
    <row r="1412" spans="1:10" x14ac:dyDescent="0.3">
      <c r="A1412" s="7" t="s">
        <v>1561</v>
      </c>
      <c r="B1412" s="7" t="s">
        <v>1564</v>
      </c>
      <c r="C1412" s="7" t="str">
        <f>_xlfn.TEXTAFTER(Table3[[#This Row],[category]],"|",-1)</f>
        <v>CableConnectionProtectors</v>
      </c>
      <c r="D1412" s="21">
        <v>99</v>
      </c>
      <c r="E1412" s="21">
        <v>999</v>
      </c>
      <c r="F1412" s="21">
        <f>Table3[[#This Row],[actual_price]]-Table3[[#This Row],[discounted_price]]</f>
        <v>900</v>
      </c>
      <c r="G1412" s="23">
        <v>0.9</v>
      </c>
      <c r="H1412" s="7">
        <v>4</v>
      </c>
      <c r="I1412" s="8">
        <v>1396</v>
      </c>
      <c r="J1412" s="21">
        <f>Table3[[#This Row],[actual_price]]*Table3[[#This Row],[rating_count]]</f>
        <v>1394604</v>
      </c>
    </row>
    <row r="1413" spans="1:10" x14ac:dyDescent="0.3">
      <c r="A1413" s="7" t="s">
        <v>1561</v>
      </c>
      <c r="B1413" s="7" t="s">
        <v>1564</v>
      </c>
      <c r="C1413" s="7" t="str">
        <f>_xlfn.TEXTAFTER(Table3[[#This Row],[category]],"|",-1)</f>
        <v>CableConnectionProtectors</v>
      </c>
      <c r="D1413" s="21">
        <v>99</v>
      </c>
      <c r="E1413" s="21">
        <v>999</v>
      </c>
      <c r="F1413" s="21">
        <f>Table3[[#This Row],[actual_price]]-Table3[[#This Row],[discounted_price]]</f>
        <v>900</v>
      </c>
      <c r="G1413" s="23">
        <v>0.9</v>
      </c>
      <c r="H1413" s="7">
        <v>4</v>
      </c>
      <c r="I1413" s="8">
        <v>1396</v>
      </c>
      <c r="J1413" s="21">
        <f>Table3[[#This Row],[actual_price]]*Table3[[#This Row],[rating_count]]</f>
        <v>1394604</v>
      </c>
    </row>
    <row r="1414" spans="1:10" hidden="1" x14ac:dyDescent="0.3">
      <c r="A1414" s="7" t="s">
        <v>5188</v>
      </c>
      <c r="B1414" s="7" t="s">
        <v>3799</v>
      </c>
      <c r="C1414" s="7" t="str">
        <f>_xlfn.TEXTAFTER(Table3[[#This Row],[category]],"|",-1)</f>
        <v>JuicerMixerGrinders</v>
      </c>
      <c r="D1414" s="7">
        <v>499</v>
      </c>
      <c r="E1414" s="8">
        <v>1299</v>
      </c>
      <c r="F1414" s="8">
        <f>Table3[[#This Row],[actual_price]]-Table3[[#This Row],[discounted_price]]</f>
        <v>800</v>
      </c>
      <c r="G1414" s="18">
        <v>0.62</v>
      </c>
      <c r="H1414" s="7">
        <v>3.9</v>
      </c>
      <c r="I1414" s="7">
        <v>65</v>
      </c>
      <c r="J1414" s="8">
        <f>Table3[[#This Row],[actual_price]]*Table3[[#This Row],[rating_count]]</f>
        <v>84435</v>
      </c>
    </row>
    <row r="1415" spans="1:10" x14ac:dyDescent="0.3">
      <c r="A1415" s="7" t="s">
        <v>2872</v>
      </c>
      <c r="B1415" s="7" t="s">
        <v>2874</v>
      </c>
      <c r="C1415" s="7" t="str">
        <f>_xlfn.TEXTAFTER(Table3[[#This Row],[category]],"|",-1)</f>
        <v>ColouredPaper</v>
      </c>
      <c r="D1415" s="21">
        <v>99</v>
      </c>
      <c r="E1415" s="21">
        <v>99</v>
      </c>
      <c r="F1415" s="21">
        <f>Table3[[#This Row],[actual_price]]-Table3[[#This Row],[discounted_price]]</f>
        <v>0</v>
      </c>
      <c r="G1415" s="23">
        <v>0</v>
      </c>
      <c r="H1415" s="7">
        <v>4.3</v>
      </c>
      <c r="I1415" s="7">
        <v>388</v>
      </c>
      <c r="J1415" s="21">
        <f>Table3[[#This Row],[actual_price]]*Table3[[#This Row],[rating_count]]</f>
        <v>38412</v>
      </c>
    </row>
    <row r="1416" spans="1:10" x14ac:dyDescent="0.3">
      <c r="A1416" s="7" t="s">
        <v>2005</v>
      </c>
      <c r="B1416" s="7" t="s">
        <v>2007</v>
      </c>
      <c r="C1416" s="7" t="str">
        <f>_xlfn.TEXTAFTER(Table3[[#This Row],[category]],"|",-1)</f>
        <v>PhoneCharms</v>
      </c>
      <c r="D1416" s="21">
        <v>99</v>
      </c>
      <c r="E1416" s="21">
        <v>999</v>
      </c>
      <c r="F1416" s="21">
        <f>Table3[[#This Row],[actual_price]]-Table3[[#This Row],[discounted_price]]</f>
        <v>900</v>
      </c>
      <c r="G1416" s="23">
        <v>0.9</v>
      </c>
      <c r="H1416" s="7">
        <v>4.4000000000000004</v>
      </c>
      <c r="I1416" s="7">
        <v>305</v>
      </c>
      <c r="J1416" s="21">
        <f>Table3[[#This Row],[actual_price]]*Table3[[#This Row],[rating_count]]</f>
        <v>304695</v>
      </c>
    </row>
    <row r="1417" spans="1:10" hidden="1" x14ac:dyDescent="0.3">
      <c r="A1417" s="7" t="s">
        <v>5116</v>
      </c>
      <c r="B1417" s="7" t="s">
        <v>3707</v>
      </c>
      <c r="C1417" s="7" t="str">
        <f>_xlfn.TEXTAFTER(Table3[[#This Row],[category]],"|",-1)</f>
        <v>InstantWaterHeaters</v>
      </c>
      <c r="D1417" s="8">
        <v>1449</v>
      </c>
      <c r="E1417" s="8">
        <v>4999</v>
      </c>
      <c r="F1417" s="8">
        <f>Table3[[#This Row],[actual_price]]-Table3[[#This Row],[discounted_price]]</f>
        <v>3550</v>
      </c>
      <c r="G1417" s="18">
        <v>0.71</v>
      </c>
      <c r="H1417" s="7">
        <v>3.6</v>
      </c>
      <c r="I1417" s="7">
        <v>63</v>
      </c>
      <c r="J1417" s="8">
        <f>Table3[[#This Row],[actual_price]]*Table3[[#This Row],[rating_count]]</f>
        <v>314937</v>
      </c>
    </row>
    <row r="1418" spans="1:10" x14ac:dyDescent="0.3">
      <c r="A1418" s="7" t="s">
        <v>1775</v>
      </c>
      <c r="B1418" s="7" t="s">
        <v>1613</v>
      </c>
      <c r="C1418" s="7" t="str">
        <f>_xlfn.TEXTAFTER(Table3[[#This Row],[category]],"|",-1)</f>
        <v>D√©cor</v>
      </c>
      <c r="D1418" s="21">
        <v>95</v>
      </c>
      <c r="E1418" s="21">
        <v>499</v>
      </c>
      <c r="F1418" s="21">
        <f>Table3[[#This Row],[actual_price]]-Table3[[#This Row],[discounted_price]]</f>
        <v>404</v>
      </c>
      <c r="G1418" s="23">
        <v>0.81</v>
      </c>
      <c r="H1418" s="7">
        <v>4.2</v>
      </c>
      <c r="I1418" s="8">
        <v>1949</v>
      </c>
      <c r="J1418" s="21">
        <f>Table3[[#This Row],[actual_price]]*Table3[[#This Row],[rating_count]]</f>
        <v>972551</v>
      </c>
    </row>
    <row r="1419" spans="1:10" hidden="1" x14ac:dyDescent="0.3">
      <c r="A1419" s="7" t="s">
        <v>810</v>
      </c>
      <c r="B1419" s="7" t="s">
        <v>14</v>
      </c>
      <c r="C1419" s="7" t="str">
        <f>_xlfn.TEXTAFTER(Table3[[#This Row],[category]],"|",-1)</f>
        <v>USBCables</v>
      </c>
      <c r="D1419" s="7">
        <v>139</v>
      </c>
      <c r="E1419" s="7">
        <v>549</v>
      </c>
      <c r="F1419" s="21">
        <f>Table3[[#This Row],[actual_price]]-Table3[[#This Row],[discounted_price]]</f>
        <v>410</v>
      </c>
      <c r="G1419" s="18">
        <v>0.75</v>
      </c>
      <c r="H1419" s="7">
        <v>3.9</v>
      </c>
      <c r="I1419" s="7">
        <v>61</v>
      </c>
      <c r="J1419" s="8">
        <f>Table3[[#This Row],[actual_price]]*Table3[[#This Row],[rating_count]]</f>
        <v>33489</v>
      </c>
    </row>
    <row r="1420" spans="1:10" hidden="1" x14ac:dyDescent="0.3">
      <c r="A1420" s="7" t="s">
        <v>975</v>
      </c>
      <c r="B1420" s="7" t="s">
        <v>14</v>
      </c>
      <c r="C1420" s="7" t="str">
        <f>_xlfn.TEXTAFTER(Table3[[#This Row],[category]],"|",-1)</f>
        <v>USBCables</v>
      </c>
      <c r="D1420" s="7">
        <v>128.31</v>
      </c>
      <c r="E1420" s="7">
        <v>549</v>
      </c>
      <c r="F1420" s="21">
        <f>Table3[[#This Row],[actual_price]]-Table3[[#This Row],[discounted_price]]</f>
        <v>420.69</v>
      </c>
      <c r="G1420" s="18">
        <v>0.77</v>
      </c>
      <c r="H1420" s="7">
        <v>3.9</v>
      </c>
      <c r="I1420" s="7">
        <v>61</v>
      </c>
      <c r="J1420" s="8">
        <f>Table3[[#This Row],[actual_price]]*Table3[[#This Row],[rating_count]]</f>
        <v>33489</v>
      </c>
    </row>
    <row r="1421" spans="1:10" hidden="1" x14ac:dyDescent="0.3">
      <c r="A1421" s="7" t="s">
        <v>687</v>
      </c>
      <c r="B1421" s="7" t="s">
        <v>14</v>
      </c>
      <c r="C1421" s="7" t="str">
        <f>_xlfn.TEXTAFTER(Table3[[#This Row],[category]],"|",-1)</f>
        <v>USBCables</v>
      </c>
      <c r="D1421" s="7">
        <v>149</v>
      </c>
      <c r="E1421" s="7">
        <v>399</v>
      </c>
      <c r="F1421" s="21">
        <f>Table3[[#This Row],[actual_price]]-Table3[[#This Row],[discounted_price]]</f>
        <v>250</v>
      </c>
      <c r="G1421" s="18">
        <v>0.63</v>
      </c>
      <c r="H1421" s="7">
        <v>3.9</v>
      </c>
      <c r="I1421" s="7">
        <v>57</v>
      </c>
      <c r="J1421" s="8">
        <f>Table3[[#This Row],[actual_price]]*Table3[[#This Row],[rating_count]]</f>
        <v>22743</v>
      </c>
    </row>
    <row r="1422" spans="1:10" hidden="1" x14ac:dyDescent="0.3">
      <c r="A1422" s="7" t="s">
        <v>5054</v>
      </c>
      <c r="B1422" s="7" t="s">
        <v>3639</v>
      </c>
      <c r="C1422" s="7" t="str">
        <f>_xlfn.TEXTAFTER(Table3[[#This Row],[category]],"|",-1)</f>
        <v>FanHeaters</v>
      </c>
      <c r="D1422" s="8">
        <v>1090</v>
      </c>
      <c r="E1422" s="8">
        <v>2999</v>
      </c>
      <c r="F1422" s="8">
        <f>Table3[[#This Row],[actual_price]]-Table3[[#This Row],[discounted_price]]</f>
        <v>1909</v>
      </c>
      <c r="G1422" s="18">
        <v>0.64</v>
      </c>
      <c r="H1422" s="7">
        <v>3.5</v>
      </c>
      <c r="I1422" s="7">
        <v>57</v>
      </c>
      <c r="J1422" s="8">
        <f>Table3[[#This Row],[actual_price]]*Table3[[#This Row],[rating_count]]</f>
        <v>170943</v>
      </c>
    </row>
    <row r="1423" spans="1:10" x14ac:dyDescent="0.3">
      <c r="A1423" s="7" t="s">
        <v>1775</v>
      </c>
      <c r="B1423" s="7" t="s">
        <v>1613</v>
      </c>
      <c r="C1423" s="7" t="str">
        <f>_xlfn.TEXTAFTER(Table3[[#This Row],[category]],"|",-1)</f>
        <v>D√©cor</v>
      </c>
      <c r="D1423" s="21">
        <v>95</v>
      </c>
      <c r="E1423" s="21">
        <v>499</v>
      </c>
      <c r="F1423" s="21">
        <f>Table3[[#This Row],[actual_price]]-Table3[[#This Row],[discounted_price]]</f>
        <v>404</v>
      </c>
      <c r="G1423" s="23">
        <v>0.81</v>
      </c>
      <c r="H1423" s="7">
        <v>4.2</v>
      </c>
      <c r="I1423" s="8">
        <v>1949</v>
      </c>
      <c r="J1423" s="21">
        <f>Table3[[#This Row],[actual_price]]*Table3[[#This Row],[rating_count]]</f>
        <v>972551</v>
      </c>
    </row>
    <row r="1424" spans="1:10" x14ac:dyDescent="0.3">
      <c r="A1424" s="7" t="s">
        <v>3189</v>
      </c>
      <c r="B1424" s="7" t="s">
        <v>3191</v>
      </c>
      <c r="C1424" s="7" t="str">
        <f>_xlfn.TEXTAFTER(Table3[[#This Row],[category]],"|",-1)</f>
        <v>Pens</v>
      </c>
      <c r="D1424" s="21">
        <v>90</v>
      </c>
      <c r="E1424" s="21">
        <v>100</v>
      </c>
      <c r="F1424" s="21">
        <f>Table3[[#This Row],[actual_price]]-Table3[[#This Row],[discounted_price]]</f>
        <v>10</v>
      </c>
      <c r="G1424" s="23">
        <v>0.1</v>
      </c>
      <c r="H1424" s="7">
        <v>4.4000000000000004</v>
      </c>
      <c r="I1424" s="8">
        <v>10718</v>
      </c>
      <c r="J1424" s="21">
        <f>Table3[[#This Row],[actual_price]]*Table3[[#This Row],[rating_count]]</f>
        <v>1071800</v>
      </c>
    </row>
    <row r="1425" spans="1:10" hidden="1" x14ac:dyDescent="0.3">
      <c r="A1425" s="7" t="s">
        <v>4431</v>
      </c>
      <c r="B1425" s="7" t="s">
        <v>3799</v>
      </c>
      <c r="C1425" s="7" t="str">
        <f>_xlfn.TEXTAFTER(Table3[[#This Row],[category]],"|",-1)</f>
        <v>JuicerMixerGrinders</v>
      </c>
      <c r="D1425" s="7">
        <v>499</v>
      </c>
      <c r="E1425" s="8">
        <v>2199</v>
      </c>
      <c r="F1425" s="8">
        <f>Table3[[#This Row],[actual_price]]-Table3[[#This Row],[discounted_price]]</f>
        <v>1700</v>
      </c>
      <c r="G1425" s="18">
        <v>0.77</v>
      </c>
      <c r="H1425" s="7">
        <v>3.7</v>
      </c>
      <c r="I1425" s="7">
        <v>53</v>
      </c>
      <c r="J1425" s="8">
        <f>Table3[[#This Row],[actual_price]]*Table3[[#This Row],[rating_count]]</f>
        <v>116547</v>
      </c>
    </row>
    <row r="1426" spans="1:10" hidden="1" x14ac:dyDescent="0.3">
      <c r="A1426" s="7" t="s">
        <v>1119</v>
      </c>
      <c r="B1426" s="7" t="s">
        <v>14</v>
      </c>
      <c r="C1426" s="7" t="str">
        <f>_xlfn.TEXTAFTER(Table3[[#This Row],[category]],"|",-1)</f>
        <v>USBCables</v>
      </c>
      <c r="D1426" s="7">
        <v>119</v>
      </c>
      <c r="E1426" s="7">
        <v>299</v>
      </c>
      <c r="F1426" s="21">
        <f>Table3[[#This Row],[actual_price]]-Table3[[#This Row],[discounted_price]]</f>
        <v>180</v>
      </c>
      <c r="G1426" s="18">
        <v>0.6</v>
      </c>
      <c r="H1426" s="7">
        <v>3.8</v>
      </c>
      <c r="I1426" s="7">
        <v>51</v>
      </c>
      <c r="J1426" s="8">
        <f>Table3[[#This Row],[actual_price]]*Table3[[#This Row],[rating_count]]</f>
        <v>15249</v>
      </c>
    </row>
    <row r="1427" spans="1:10" hidden="1" x14ac:dyDescent="0.3">
      <c r="A1427" s="7" t="s">
        <v>4318</v>
      </c>
      <c r="B1427" s="7" t="s">
        <v>3634</v>
      </c>
      <c r="C1427" s="7" t="str">
        <f>_xlfn.TEXTAFTER(Table3[[#This Row],[category]],"|",-1)</f>
        <v>ElectricHeaters</v>
      </c>
      <c r="D1427" s="7">
        <v>649</v>
      </c>
      <c r="E1427" s="7">
        <v>999</v>
      </c>
      <c r="F1427" s="21">
        <f>Table3[[#This Row],[actual_price]]-Table3[[#This Row],[discounted_price]]</f>
        <v>350</v>
      </c>
      <c r="G1427" s="18">
        <v>0.35</v>
      </c>
      <c r="H1427" s="7">
        <v>3.8</v>
      </c>
      <c r="I1427" s="7">
        <v>49</v>
      </c>
      <c r="J1427" s="8">
        <f>Table3[[#This Row],[actual_price]]*Table3[[#This Row],[rating_count]]</f>
        <v>48951</v>
      </c>
    </row>
    <row r="1428" spans="1:10" x14ac:dyDescent="0.3">
      <c r="A1428" s="7" t="s">
        <v>2937</v>
      </c>
      <c r="B1428" s="7" t="s">
        <v>2471</v>
      </c>
      <c r="C1428" s="7" t="str">
        <f>_xlfn.TEXTAFTER(Table3[[#This Row],[category]],"|",-1)</f>
        <v>Notepads&amp;MemoBooks</v>
      </c>
      <c r="D1428" s="21">
        <v>90</v>
      </c>
      <c r="E1428" s="21">
        <v>175</v>
      </c>
      <c r="F1428" s="21">
        <f>Table3[[#This Row],[actual_price]]-Table3[[#This Row],[discounted_price]]</f>
        <v>85</v>
      </c>
      <c r="G1428" s="23">
        <v>0.49</v>
      </c>
      <c r="H1428" s="7">
        <v>4.4000000000000004</v>
      </c>
      <c r="I1428" s="8">
        <v>7429</v>
      </c>
      <c r="J1428" s="21">
        <f>Table3[[#This Row],[actual_price]]*Table3[[#This Row],[rating_count]]</f>
        <v>1300075</v>
      </c>
    </row>
    <row r="1429" spans="1:10" x14ac:dyDescent="0.3">
      <c r="A1429" s="7" t="s">
        <v>3529</v>
      </c>
      <c r="B1429" s="7" t="s">
        <v>3531</v>
      </c>
      <c r="C1429" s="7" t="str">
        <f>_xlfn.TEXTAFTER(Table3[[#This Row],[category]],"|",-1)</f>
        <v>LiquidInkRollerballPens</v>
      </c>
      <c r="D1429" s="21">
        <v>90</v>
      </c>
      <c r="E1429" s="21">
        <v>100</v>
      </c>
      <c r="F1429" s="21">
        <f>Table3[[#This Row],[actual_price]]-Table3[[#This Row],[discounted_price]]</f>
        <v>10</v>
      </c>
      <c r="G1429" s="23">
        <v>0.1</v>
      </c>
      <c r="H1429" s="7">
        <v>4.0999999999999996</v>
      </c>
      <c r="I1429" s="8">
        <v>6199</v>
      </c>
      <c r="J1429" s="21">
        <f>Table3[[#This Row],[actual_price]]*Table3[[#This Row],[rating_count]]</f>
        <v>619900</v>
      </c>
    </row>
    <row r="1430" spans="1:10" hidden="1" x14ac:dyDescent="0.3">
      <c r="A1430" s="7" t="s">
        <v>1200</v>
      </c>
      <c r="B1430" s="7" t="s">
        <v>14</v>
      </c>
      <c r="C1430" s="7" t="str">
        <f>_xlfn.TEXTAFTER(Table3[[#This Row],[category]],"|",-1)</f>
        <v>USBCables</v>
      </c>
      <c r="D1430" s="7">
        <v>129</v>
      </c>
      <c r="E1430" s="7">
        <v>449</v>
      </c>
      <c r="F1430" s="21">
        <f>Table3[[#This Row],[actual_price]]-Table3[[#This Row],[discounted_price]]</f>
        <v>320</v>
      </c>
      <c r="G1430" s="18">
        <v>0.71</v>
      </c>
      <c r="H1430" s="7">
        <v>3.7</v>
      </c>
      <c r="I1430" s="7">
        <v>41</v>
      </c>
      <c r="J1430" s="8">
        <f>Table3[[#This Row],[actual_price]]*Table3[[#This Row],[rating_count]]</f>
        <v>18409</v>
      </c>
    </row>
    <row r="1431" spans="1:10" x14ac:dyDescent="0.3">
      <c r="A1431" s="7" t="s">
        <v>3136</v>
      </c>
      <c r="B1431" s="7" t="s">
        <v>2669</v>
      </c>
      <c r="C1431" s="7" t="str">
        <f>_xlfn.TEXTAFTER(Table3[[#This Row],[category]],"|",-1)</f>
        <v>BottledInk</v>
      </c>
      <c r="D1431" s="21">
        <v>90</v>
      </c>
      <c r="E1431" s="21">
        <v>100</v>
      </c>
      <c r="F1431" s="21">
        <f>Table3[[#This Row],[actual_price]]-Table3[[#This Row],[discounted_price]]</f>
        <v>10</v>
      </c>
      <c r="G1431" s="23">
        <v>0.1</v>
      </c>
      <c r="H1431" s="7">
        <v>4.3</v>
      </c>
      <c r="I1431" s="8">
        <v>3061</v>
      </c>
      <c r="J1431" s="21">
        <f>Table3[[#This Row],[actual_price]]*Table3[[#This Row],[rating_count]]</f>
        <v>306100</v>
      </c>
    </row>
    <row r="1432" spans="1:10" x14ac:dyDescent="0.3">
      <c r="A1432" s="7" t="s">
        <v>3939</v>
      </c>
      <c r="B1432" s="7" t="s">
        <v>3941</v>
      </c>
      <c r="C1432" s="7" t="str">
        <f>_xlfn.TEXTAFTER(Table3[[#This Row],[category]],"|",-1)</f>
        <v>VacuumSealers</v>
      </c>
      <c r="D1432" s="21">
        <v>89</v>
      </c>
      <c r="E1432" s="21">
        <v>89</v>
      </c>
      <c r="F1432" s="21">
        <f>Table3[[#This Row],[actual_price]]-Table3[[#This Row],[discounted_price]]</f>
        <v>0</v>
      </c>
      <c r="G1432" s="23">
        <v>0</v>
      </c>
      <c r="H1432" s="7">
        <v>4.2</v>
      </c>
      <c r="I1432" s="8">
        <v>19621</v>
      </c>
      <c r="J1432" s="21">
        <f>Table3[[#This Row],[actual_price]]*Table3[[#This Row],[rating_count]]</f>
        <v>1746269</v>
      </c>
    </row>
    <row r="1433" spans="1:10" hidden="1" x14ac:dyDescent="0.3">
      <c r="A1433" s="7" t="s">
        <v>527</v>
      </c>
      <c r="B1433" s="7" t="s">
        <v>230</v>
      </c>
      <c r="C1433" s="7" t="str">
        <f>_xlfn.TEXTAFTER(Table3[[#This Row],[category]],"|",-1)</f>
        <v>RemoteControls</v>
      </c>
      <c r="D1433" s="8">
        <v>1499</v>
      </c>
      <c r="E1433" s="8">
        <v>3999</v>
      </c>
      <c r="F1433" s="8">
        <f>Table3[[#This Row],[actual_price]]-Table3[[#This Row],[discounted_price]]</f>
        <v>2500</v>
      </c>
      <c r="G1433" s="18">
        <v>0.63</v>
      </c>
      <c r="H1433" s="7">
        <v>3.7</v>
      </c>
      <c r="I1433" s="7">
        <v>37</v>
      </c>
      <c r="J1433" s="8">
        <f>Table3[[#This Row],[actual_price]]*Table3[[#This Row],[rating_count]]</f>
        <v>147963</v>
      </c>
    </row>
    <row r="1434" spans="1:10" hidden="1" x14ac:dyDescent="0.3">
      <c r="A1434" s="7" t="s">
        <v>1781</v>
      </c>
      <c r="B1434" s="7" t="s">
        <v>1329</v>
      </c>
      <c r="C1434" s="7" t="str">
        <f>_xlfn.TEXTAFTER(Table3[[#This Row],[category]],"|",-1)</f>
        <v>SmartWatches</v>
      </c>
      <c r="D1434" s="8">
        <v>4499</v>
      </c>
      <c r="E1434" s="8">
        <v>7999</v>
      </c>
      <c r="F1434" s="8">
        <f>Table3[[#This Row],[actual_price]]-Table3[[#This Row],[discounted_price]]</f>
        <v>3500</v>
      </c>
      <c r="G1434" s="18">
        <v>0.44</v>
      </c>
      <c r="H1434" s="7">
        <v>3.5</v>
      </c>
      <c r="I1434" s="7">
        <v>37</v>
      </c>
      <c r="J1434" s="8">
        <f>Table3[[#This Row],[actual_price]]*Table3[[#This Row],[rating_count]]</f>
        <v>295963</v>
      </c>
    </row>
    <row r="1435" spans="1:10" hidden="1" x14ac:dyDescent="0.3">
      <c r="A1435" s="7" t="s">
        <v>4829</v>
      </c>
      <c r="B1435" s="7" t="s">
        <v>4087</v>
      </c>
      <c r="C1435" s="7" t="str">
        <f>_xlfn.TEXTAFTER(Table3[[#This Row],[category]],"|",-1)</f>
        <v>WaterPurifierAccessories</v>
      </c>
      <c r="D1435" s="7">
        <v>193</v>
      </c>
      <c r="E1435" s="7">
        <v>399</v>
      </c>
      <c r="F1435" s="21">
        <f>Table3[[#This Row],[actual_price]]-Table3[[#This Row],[discounted_price]]</f>
        <v>206</v>
      </c>
      <c r="G1435" s="18">
        <v>0.52</v>
      </c>
      <c r="H1435" s="7">
        <v>3.6</v>
      </c>
      <c r="I1435" s="7">
        <v>37</v>
      </c>
      <c r="J1435" s="8">
        <f>Table3[[#This Row],[actual_price]]*Table3[[#This Row],[rating_count]]</f>
        <v>14763</v>
      </c>
    </row>
    <row r="1436" spans="1:10" x14ac:dyDescent="0.3">
      <c r="A1436" s="7" t="s">
        <v>2065</v>
      </c>
      <c r="B1436" s="7" t="s">
        <v>2067</v>
      </c>
      <c r="C1436" s="7" t="str">
        <f>_xlfn.TEXTAFTER(Table3[[#This Row],[category]],"|",-1)</f>
        <v>Shower&amp;WallMounts</v>
      </c>
      <c r="D1436" s="21">
        <v>89</v>
      </c>
      <c r="E1436" s="21">
        <v>499</v>
      </c>
      <c r="F1436" s="21">
        <f>Table3[[#This Row],[actual_price]]-Table3[[#This Row],[discounted_price]]</f>
        <v>410</v>
      </c>
      <c r="G1436" s="23">
        <v>0.82</v>
      </c>
      <c r="H1436" s="7">
        <v>4.0999999999999996</v>
      </c>
      <c r="I1436" s="8">
        <v>9340</v>
      </c>
      <c r="J1436" s="21">
        <f>Table3[[#This Row],[actual_price]]*Table3[[#This Row],[rating_count]]</f>
        <v>4660660</v>
      </c>
    </row>
    <row r="1437" spans="1:10" hidden="1" x14ac:dyDescent="0.3">
      <c r="A1437" s="7" t="s">
        <v>4459</v>
      </c>
      <c r="B1437" s="7" t="s">
        <v>3634</v>
      </c>
      <c r="C1437" s="7" t="str">
        <f>_xlfn.TEXTAFTER(Table3[[#This Row],[category]],"|",-1)</f>
        <v>ElectricHeaters</v>
      </c>
      <c r="D1437" s="8">
        <v>1529</v>
      </c>
      <c r="E1437" s="8">
        <v>2999</v>
      </c>
      <c r="F1437" s="8">
        <f>Table3[[#This Row],[actual_price]]-Table3[[#This Row],[discounted_price]]</f>
        <v>1470</v>
      </c>
      <c r="G1437" s="18">
        <v>0.49</v>
      </c>
      <c r="H1437" s="7">
        <v>3.3</v>
      </c>
      <c r="I1437" s="7">
        <v>29</v>
      </c>
      <c r="J1437" s="8">
        <f>Table3[[#This Row],[actual_price]]*Table3[[#This Row],[rating_count]]</f>
        <v>86971</v>
      </c>
    </row>
    <row r="1438" spans="1:10" x14ac:dyDescent="0.3">
      <c r="A1438" s="7" t="s">
        <v>1785</v>
      </c>
      <c r="B1438" s="7" t="s">
        <v>1552</v>
      </c>
      <c r="C1438" s="7" t="str">
        <f>_xlfn.TEXTAFTER(Table3[[#This Row],[category]],"|",-1)</f>
        <v>Stands</v>
      </c>
      <c r="D1438" s="21">
        <v>89</v>
      </c>
      <c r="E1438" s="21">
        <v>599</v>
      </c>
      <c r="F1438" s="21">
        <f>Table3[[#This Row],[actual_price]]-Table3[[#This Row],[discounted_price]]</f>
        <v>510</v>
      </c>
      <c r="G1438" s="23">
        <v>0.85</v>
      </c>
      <c r="H1438" s="7">
        <v>4.3</v>
      </c>
      <c r="I1438" s="8">
        <v>2351</v>
      </c>
      <c r="J1438" s="21">
        <f>Table3[[#This Row],[actual_price]]*Table3[[#This Row],[rating_count]]</f>
        <v>1408249</v>
      </c>
    </row>
    <row r="1439" spans="1:10" x14ac:dyDescent="0.3">
      <c r="A1439" s="7" t="s">
        <v>2769</v>
      </c>
      <c r="B1439" s="7" t="s">
        <v>2502</v>
      </c>
      <c r="C1439" s="7" t="str">
        <f>_xlfn.TEXTAFTER(Table3[[#This Row],[category]],"|",-1)</f>
        <v>Lamps</v>
      </c>
      <c r="D1439" s="21">
        <v>89</v>
      </c>
      <c r="E1439" s="21">
        <v>99</v>
      </c>
      <c r="F1439" s="21">
        <f>Table3[[#This Row],[actual_price]]-Table3[[#This Row],[discounted_price]]</f>
        <v>10</v>
      </c>
      <c r="G1439" s="23">
        <v>0.1</v>
      </c>
      <c r="H1439" s="7">
        <v>4.2</v>
      </c>
      <c r="I1439" s="7">
        <v>241</v>
      </c>
      <c r="J1439" s="21">
        <f>Table3[[#This Row],[actual_price]]*Table3[[#This Row],[rating_count]]</f>
        <v>23859</v>
      </c>
    </row>
    <row r="1440" spans="1:10" x14ac:dyDescent="0.3">
      <c r="A1440" s="7" t="s">
        <v>739</v>
      </c>
      <c r="B1440" s="7" t="s">
        <v>14</v>
      </c>
      <c r="C1440" s="7" t="str">
        <f>_xlfn.TEXTAFTER(Table3[[#This Row],[category]],"|",-1)</f>
        <v>USBCables</v>
      </c>
      <c r="D1440" s="21">
        <v>88</v>
      </c>
      <c r="E1440" s="21">
        <v>299</v>
      </c>
      <c r="F1440" s="21">
        <f>Table3[[#This Row],[actual_price]]-Table3[[#This Row],[discounted_price]]</f>
        <v>211</v>
      </c>
      <c r="G1440" s="23">
        <v>0.71</v>
      </c>
      <c r="H1440" s="7">
        <v>4</v>
      </c>
      <c r="I1440" s="8">
        <v>9378</v>
      </c>
      <c r="J1440" s="21">
        <f>Table3[[#This Row],[actual_price]]*Table3[[#This Row],[rating_count]]</f>
        <v>2804022</v>
      </c>
    </row>
    <row r="1441" spans="1:10" x14ac:dyDescent="0.3">
      <c r="A1441" s="7" t="s">
        <v>5184</v>
      </c>
      <c r="B1441" s="7" t="s">
        <v>4373</v>
      </c>
      <c r="C1441" s="7" t="str">
        <f>_xlfn.TEXTAFTER(Table3[[#This Row],[category]],"|",-1)</f>
        <v>SprayBottles</v>
      </c>
      <c r="D1441" s="21">
        <v>85</v>
      </c>
      <c r="E1441" s="21">
        <v>199</v>
      </c>
      <c r="F1441" s="21">
        <f>Table3[[#This Row],[actual_price]]-Table3[[#This Row],[discounted_price]]</f>
        <v>114</v>
      </c>
      <c r="G1441" s="23">
        <v>0.56999999999999995</v>
      </c>
      <c r="H1441" s="7">
        <v>4.0999999999999996</v>
      </c>
      <c r="I1441" s="7">
        <v>212</v>
      </c>
      <c r="J1441" s="21">
        <f>Table3[[#This Row],[actual_price]]*Table3[[#This Row],[rating_count]]</f>
        <v>42188</v>
      </c>
    </row>
    <row r="1442" spans="1:10" x14ac:dyDescent="0.3">
      <c r="A1442" s="7" t="s">
        <v>1876</v>
      </c>
      <c r="B1442" s="7" t="s">
        <v>1613</v>
      </c>
      <c r="C1442" s="7" t="str">
        <f>_xlfn.TEXTAFTER(Table3[[#This Row],[category]],"|",-1)</f>
        <v>D√©cor</v>
      </c>
      <c r="D1442" s="21">
        <v>79</v>
      </c>
      <c r="E1442" s="21">
        <v>499</v>
      </c>
      <c r="F1442" s="21">
        <f>Table3[[#This Row],[actual_price]]-Table3[[#This Row],[discounted_price]]</f>
        <v>420</v>
      </c>
      <c r="G1442" s="23">
        <v>0.84</v>
      </c>
      <c r="H1442" s="7">
        <v>4.2</v>
      </c>
      <c r="I1442" s="8">
        <v>1949</v>
      </c>
      <c r="J1442" s="21">
        <f>Table3[[#This Row],[actual_price]]*Table3[[#This Row],[rating_count]]</f>
        <v>972551</v>
      </c>
    </row>
    <row r="1443" spans="1:10" hidden="1" x14ac:dyDescent="0.3">
      <c r="A1443" s="7" t="s">
        <v>5394</v>
      </c>
      <c r="B1443" s="7" t="s">
        <v>3634</v>
      </c>
      <c r="C1443" s="7" t="str">
        <f>_xlfn.TEXTAFTER(Table3[[#This Row],[category]],"|",-1)</f>
        <v>ElectricHeaters</v>
      </c>
      <c r="D1443" s="8">
        <v>1149</v>
      </c>
      <c r="E1443" s="8">
        <v>1899</v>
      </c>
      <c r="F1443" s="8">
        <f>Table3[[#This Row],[actual_price]]-Table3[[#This Row],[discounted_price]]</f>
        <v>750</v>
      </c>
      <c r="G1443" s="18">
        <v>0.39</v>
      </c>
      <c r="H1443" s="7">
        <v>3.5</v>
      </c>
      <c r="I1443" s="7">
        <v>24</v>
      </c>
      <c r="J1443" s="8">
        <f>Table3[[#This Row],[actual_price]]*Table3[[#This Row],[rating_count]]</f>
        <v>45576</v>
      </c>
    </row>
    <row r="1444" spans="1:10" hidden="1" x14ac:dyDescent="0.3">
      <c r="A1444" s="7" t="s">
        <v>5024</v>
      </c>
      <c r="B1444" s="7" t="s">
        <v>3941</v>
      </c>
      <c r="C1444" s="7" t="str">
        <f>_xlfn.TEXTAFTER(Table3[[#This Row],[category]],"|",-1)</f>
        <v>VacuumSealers</v>
      </c>
      <c r="D1444" s="7">
        <v>161</v>
      </c>
      <c r="E1444" s="7">
        <v>300</v>
      </c>
      <c r="F1444" s="21">
        <f>Table3[[#This Row],[actual_price]]-Table3[[#This Row],[discounted_price]]</f>
        <v>139</v>
      </c>
      <c r="G1444" s="18">
        <v>0.46</v>
      </c>
      <c r="H1444" s="7">
        <v>2.6</v>
      </c>
      <c r="I1444" s="7">
        <v>24</v>
      </c>
      <c r="J1444" s="8">
        <f>Table3[[#This Row],[actual_price]]*Table3[[#This Row],[rating_count]]</f>
        <v>7200</v>
      </c>
    </row>
    <row r="1445" spans="1:10" hidden="1" x14ac:dyDescent="0.3">
      <c r="A1445" s="7" t="s">
        <v>2734</v>
      </c>
      <c r="B1445" s="7" t="s">
        <v>2099</v>
      </c>
      <c r="C1445" s="7" t="str">
        <f>_xlfn.TEXTAFTER(Table3[[#This Row],[category]],"|",-1)</f>
        <v>Mice</v>
      </c>
      <c r="D1445" s="7">
        <v>499</v>
      </c>
      <c r="E1445" s="8">
        <v>1000</v>
      </c>
      <c r="F1445" s="8">
        <f>Table3[[#This Row],[actual_price]]-Table3[[#This Row],[discounted_price]]</f>
        <v>501</v>
      </c>
      <c r="G1445" s="18">
        <v>0.5</v>
      </c>
      <c r="H1445" s="7">
        <v>5</v>
      </c>
      <c r="I1445" s="7">
        <v>23</v>
      </c>
      <c r="J1445" s="8">
        <f>Table3[[#This Row],[actual_price]]*Table3[[#This Row],[rating_count]]</f>
        <v>23000</v>
      </c>
    </row>
    <row r="1446" spans="1:10" hidden="1" x14ac:dyDescent="0.3">
      <c r="A1446" s="7" t="s">
        <v>1113</v>
      </c>
      <c r="B1446" s="7" t="s">
        <v>230</v>
      </c>
      <c r="C1446" s="7" t="str">
        <f>_xlfn.TEXTAFTER(Table3[[#This Row],[category]],"|",-1)</f>
        <v>RemoteControls</v>
      </c>
      <c r="D1446" s="7">
        <v>399</v>
      </c>
      <c r="E1446" s="7">
        <v>999</v>
      </c>
      <c r="F1446" s="21">
        <f>Table3[[#This Row],[actual_price]]-Table3[[#This Row],[discounted_price]]</f>
        <v>600</v>
      </c>
      <c r="G1446" s="18">
        <v>0.6</v>
      </c>
      <c r="H1446" s="7">
        <v>3.3</v>
      </c>
      <c r="I1446" s="7">
        <v>23</v>
      </c>
      <c r="J1446" s="8">
        <f>Table3[[#This Row],[actual_price]]*Table3[[#This Row],[rating_count]]</f>
        <v>22977</v>
      </c>
    </row>
    <row r="1447" spans="1:10" x14ac:dyDescent="0.3">
      <c r="A1447" s="7" t="s">
        <v>4239</v>
      </c>
      <c r="B1447" s="7" t="s">
        <v>3941</v>
      </c>
      <c r="C1447" s="7" t="str">
        <f>_xlfn.TEXTAFTER(Table3[[#This Row],[category]],"|",-1)</f>
        <v>VacuumSealers</v>
      </c>
      <c r="D1447" s="21">
        <v>79</v>
      </c>
      <c r="E1447" s="21">
        <v>79</v>
      </c>
      <c r="F1447" s="21">
        <f>Table3[[#This Row],[actual_price]]-Table3[[#This Row],[discounted_price]]</f>
        <v>0</v>
      </c>
      <c r="G1447" s="23">
        <v>0</v>
      </c>
      <c r="H1447" s="7">
        <v>4</v>
      </c>
      <c r="I1447" s="7">
        <v>97</v>
      </c>
      <c r="J1447" s="21">
        <f>Table3[[#This Row],[actual_price]]*Table3[[#This Row],[rating_count]]</f>
        <v>7663</v>
      </c>
    </row>
    <row r="1448" spans="1:10" x14ac:dyDescent="0.3">
      <c r="A1448" s="7" t="s">
        <v>2832</v>
      </c>
      <c r="B1448" s="7" t="s">
        <v>1942</v>
      </c>
      <c r="C1448" s="7" t="str">
        <f>_xlfn.TEXTAFTER(Table3[[#This Row],[category]],"|",-1)</f>
        <v>CameraPrivacyCovers</v>
      </c>
      <c r="D1448" s="21">
        <v>69</v>
      </c>
      <c r="E1448" s="21">
        <v>299</v>
      </c>
      <c r="F1448" s="21">
        <f>Table3[[#This Row],[actual_price]]-Table3[[#This Row],[discounted_price]]</f>
        <v>230</v>
      </c>
      <c r="G1448" s="23">
        <v>0.77</v>
      </c>
      <c r="H1448" s="7">
        <v>4.3</v>
      </c>
      <c r="I1448" s="7">
        <v>255</v>
      </c>
      <c r="J1448" s="21">
        <f>Table3[[#This Row],[actual_price]]*Table3[[#This Row],[rating_count]]</f>
        <v>76245</v>
      </c>
    </row>
    <row r="1449" spans="1:10" x14ac:dyDescent="0.3">
      <c r="A1449" s="7" t="s">
        <v>2886</v>
      </c>
      <c r="B1449" s="7" t="s">
        <v>2686</v>
      </c>
      <c r="C1449" s="7" t="str">
        <f>_xlfn.TEXTAFTER(Table3[[#This Row],[category]],"|",-1)</f>
        <v>CompositionNotebooks</v>
      </c>
      <c r="D1449" s="21">
        <v>67</v>
      </c>
      <c r="E1449" s="21">
        <v>75</v>
      </c>
      <c r="F1449" s="21">
        <f>Table3[[#This Row],[actual_price]]-Table3[[#This Row],[discounted_price]]</f>
        <v>8</v>
      </c>
      <c r="G1449" s="23">
        <v>0.11</v>
      </c>
      <c r="H1449" s="7">
        <v>4.0999999999999996</v>
      </c>
      <c r="I1449" s="8">
        <v>1269</v>
      </c>
      <c r="J1449" s="21">
        <f>Table3[[#This Row],[actual_price]]*Table3[[#This Row],[rating_count]]</f>
        <v>95175</v>
      </c>
    </row>
    <row r="1450" spans="1:10" hidden="1" x14ac:dyDescent="0.3">
      <c r="A1450" s="7" t="s">
        <v>4763</v>
      </c>
      <c r="B1450" s="7" t="s">
        <v>3639</v>
      </c>
      <c r="C1450" s="7" t="str">
        <f>_xlfn.TEXTAFTER(Table3[[#This Row],[category]],"|",-1)</f>
        <v>FanHeaters</v>
      </c>
      <c r="D1450" s="7">
        <v>899</v>
      </c>
      <c r="E1450" s="8">
        <v>1599</v>
      </c>
      <c r="F1450" s="8">
        <f>Table3[[#This Row],[actual_price]]-Table3[[#This Row],[discounted_price]]</f>
        <v>700</v>
      </c>
      <c r="G1450" s="18">
        <v>0.44</v>
      </c>
      <c r="H1450" s="7">
        <v>3.4</v>
      </c>
      <c r="I1450" s="7">
        <v>15</v>
      </c>
      <c r="J1450" s="8">
        <f>Table3[[#This Row],[actual_price]]*Table3[[#This Row],[rating_count]]</f>
        <v>23985</v>
      </c>
    </row>
    <row r="1451" spans="1:10" x14ac:dyDescent="0.3">
      <c r="A1451" s="7" t="s">
        <v>118</v>
      </c>
      <c r="B1451" s="7" t="s">
        <v>14</v>
      </c>
      <c r="C1451" s="7" t="str">
        <f>_xlfn.TEXTAFTER(Table3[[#This Row],[category]],"|",-1)</f>
        <v>USBCables</v>
      </c>
      <c r="D1451" s="21">
        <v>59</v>
      </c>
      <c r="E1451" s="21">
        <v>199</v>
      </c>
      <c r="F1451" s="21">
        <f>Table3[[#This Row],[actual_price]]-Table3[[#This Row],[discounted_price]]</f>
        <v>140</v>
      </c>
      <c r="G1451" s="23">
        <v>0.7</v>
      </c>
      <c r="H1451" s="7">
        <v>4</v>
      </c>
      <c r="I1451" s="8">
        <v>9378</v>
      </c>
      <c r="J1451" s="21">
        <f>Table3[[#This Row],[actual_price]]*Table3[[#This Row],[rating_count]]</f>
        <v>1866222</v>
      </c>
    </row>
    <row r="1452" spans="1:10" hidden="1" x14ac:dyDescent="0.3">
      <c r="A1452" s="7" t="s">
        <v>4561</v>
      </c>
      <c r="B1452" s="7" t="s">
        <v>3692</v>
      </c>
      <c r="C1452" s="7" t="str">
        <f>_xlfn.TEXTAFTER(Table3[[#This Row],[category]],"|",-1)</f>
        <v>HandBlenders</v>
      </c>
      <c r="D1452" s="7">
        <v>669</v>
      </c>
      <c r="E1452" s="8">
        <v>1499</v>
      </c>
      <c r="F1452" s="8">
        <f>Table3[[#This Row],[actual_price]]-Table3[[#This Row],[discounted_price]]</f>
        <v>830</v>
      </c>
      <c r="G1452" s="18">
        <v>0.55000000000000004</v>
      </c>
      <c r="H1452" s="7">
        <v>2.2999999999999998</v>
      </c>
      <c r="I1452" s="7">
        <v>13</v>
      </c>
      <c r="J1452" s="8">
        <f>Table3[[#This Row],[actual_price]]*Table3[[#This Row],[rating_count]]</f>
        <v>19487</v>
      </c>
    </row>
    <row r="1453" spans="1:10" x14ac:dyDescent="0.3">
      <c r="A1453" s="7" t="s">
        <v>214</v>
      </c>
      <c r="B1453" s="7" t="s">
        <v>14</v>
      </c>
      <c r="C1453" s="7" t="str">
        <f>_xlfn.TEXTAFTER(Table3[[#This Row],[category]],"|",-1)</f>
        <v>USBCables</v>
      </c>
      <c r="D1453" s="21">
        <v>59</v>
      </c>
      <c r="E1453" s="21">
        <v>199</v>
      </c>
      <c r="F1453" s="21">
        <f>Table3[[#This Row],[actual_price]]-Table3[[#This Row],[discounted_price]]</f>
        <v>140</v>
      </c>
      <c r="G1453" s="23">
        <v>0.7</v>
      </c>
      <c r="H1453" s="7">
        <v>4</v>
      </c>
      <c r="I1453" s="8">
        <v>9378</v>
      </c>
      <c r="J1453" s="21">
        <f>Table3[[#This Row],[actual_price]]*Table3[[#This Row],[rating_count]]</f>
        <v>1866222</v>
      </c>
    </row>
    <row r="1454" spans="1:10" hidden="1" x14ac:dyDescent="0.3">
      <c r="A1454" s="7" t="s">
        <v>4128</v>
      </c>
      <c r="B1454" s="7" t="s">
        <v>3941</v>
      </c>
      <c r="C1454" s="7" t="str">
        <f>_xlfn.TEXTAFTER(Table3[[#This Row],[category]],"|",-1)</f>
        <v>VacuumSealers</v>
      </c>
      <c r="D1454" s="7">
        <v>199</v>
      </c>
      <c r="E1454" s="7">
        <v>499</v>
      </c>
      <c r="F1454" s="21">
        <f>Table3[[#This Row],[actual_price]]-Table3[[#This Row],[discounted_price]]</f>
        <v>300</v>
      </c>
      <c r="G1454" s="18">
        <v>0.6</v>
      </c>
      <c r="H1454" s="7">
        <v>3.3</v>
      </c>
      <c r="I1454" s="7">
        <v>12</v>
      </c>
      <c r="J1454" s="8">
        <f>Table3[[#This Row],[actual_price]]*Table3[[#This Row],[rating_count]]</f>
        <v>5988</v>
      </c>
    </row>
    <row r="1455" spans="1:10" x14ac:dyDescent="0.3">
      <c r="A1455" s="7" t="s">
        <v>118</v>
      </c>
      <c r="B1455" s="7" t="s">
        <v>14</v>
      </c>
      <c r="C1455" s="7" t="str">
        <f>_xlfn.TEXTAFTER(Table3[[#This Row],[category]],"|",-1)</f>
        <v>USBCables</v>
      </c>
      <c r="D1455" s="21">
        <v>59</v>
      </c>
      <c r="E1455" s="21">
        <v>199</v>
      </c>
      <c r="F1455" s="21">
        <f>Table3[[#This Row],[actual_price]]-Table3[[#This Row],[discounted_price]]</f>
        <v>140</v>
      </c>
      <c r="G1455" s="23">
        <v>0.7</v>
      </c>
      <c r="H1455" s="7">
        <v>4</v>
      </c>
      <c r="I1455" s="8">
        <v>9377</v>
      </c>
      <c r="J1455" s="21">
        <f>Table3[[#This Row],[actual_price]]*Table3[[#This Row],[rating_count]]</f>
        <v>1866023</v>
      </c>
    </row>
    <row r="1456" spans="1:10" x14ac:dyDescent="0.3">
      <c r="A1456" s="7" t="s">
        <v>118</v>
      </c>
      <c r="B1456" s="7" t="s">
        <v>14</v>
      </c>
      <c r="C1456" s="7" t="str">
        <f>_xlfn.TEXTAFTER(Table3[[#This Row],[category]],"|",-1)</f>
        <v>USBCables</v>
      </c>
      <c r="D1456" s="21">
        <v>59</v>
      </c>
      <c r="E1456" s="21">
        <v>199</v>
      </c>
      <c r="F1456" s="21">
        <f>Table3[[#This Row],[actual_price]]-Table3[[#This Row],[discounted_price]]</f>
        <v>140</v>
      </c>
      <c r="G1456" s="23">
        <v>0.7</v>
      </c>
      <c r="H1456" s="7">
        <v>4</v>
      </c>
      <c r="I1456" s="8">
        <v>9377</v>
      </c>
      <c r="J1456" s="21">
        <f>Table3[[#This Row],[actual_price]]*Table3[[#This Row],[rating_count]]</f>
        <v>1866023</v>
      </c>
    </row>
    <row r="1457" spans="1:10" hidden="1" x14ac:dyDescent="0.3">
      <c r="A1457" s="7" t="s">
        <v>5099</v>
      </c>
      <c r="B1457" s="7" t="s">
        <v>3639</v>
      </c>
      <c r="C1457" s="7" t="str">
        <f>_xlfn.TEXTAFTER(Table3[[#This Row],[category]],"|",-1)</f>
        <v>FanHeaters</v>
      </c>
      <c r="D1457" s="7">
        <v>778</v>
      </c>
      <c r="E1457" s="7">
        <v>999</v>
      </c>
      <c r="F1457" s="21">
        <f>Table3[[#This Row],[actual_price]]-Table3[[#This Row],[discounted_price]]</f>
        <v>221</v>
      </c>
      <c r="G1457" s="18">
        <v>0.22</v>
      </c>
      <c r="H1457" s="7">
        <v>3.3</v>
      </c>
      <c r="I1457" s="7">
        <v>8</v>
      </c>
      <c r="J1457" s="8">
        <f>Table3[[#This Row],[actual_price]]*Table3[[#This Row],[rating_count]]</f>
        <v>7992</v>
      </c>
    </row>
    <row r="1458" spans="1:10" x14ac:dyDescent="0.3">
      <c r="A1458" s="7" t="s">
        <v>746</v>
      </c>
      <c r="B1458" s="7" t="s">
        <v>14</v>
      </c>
      <c r="C1458" s="7" t="str">
        <f>_xlfn.TEXTAFTER(Table3[[#This Row],[category]],"|",-1)</f>
        <v>USBCables</v>
      </c>
      <c r="D1458" s="21">
        <v>57.89</v>
      </c>
      <c r="E1458" s="21">
        <v>199</v>
      </c>
      <c r="F1458" s="21">
        <f>Table3[[#This Row],[actual_price]]-Table3[[#This Row],[discounted_price]]</f>
        <v>141.11000000000001</v>
      </c>
      <c r="G1458" s="23">
        <v>0.71</v>
      </c>
      <c r="H1458" s="7">
        <v>4</v>
      </c>
      <c r="I1458" s="8">
        <v>9378</v>
      </c>
      <c r="J1458" s="21">
        <f>Table3[[#This Row],[actual_price]]*Table3[[#This Row],[rating_count]]</f>
        <v>1866222</v>
      </c>
    </row>
    <row r="1459" spans="1:10" x14ac:dyDescent="0.3">
      <c r="A1459" s="7" t="s">
        <v>2182</v>
      </c>
      <c r="B1459" s="7" t="s">
        <v>2184</v>
      </c>
      <c r="C1459" s="7" t="str">
        <f>_xlfn.TEXTAFTER(Table3[[#This Row],[category]],"|",-1)</f>
        <v>GelInkRollerballPens</v>
      </c>
      <c r="D1459" s="21">
        <v>50</v>
      </c>
      <c r="E1459" s="21">
        <v>50</v>
      </c>
      <c r="F1459" s="21">
        <f>Table3[[#This Row],[actual_price]]-Table3[[#This Row],[discounted_price]]</f>
        <v>0</v>
      </c>
      <c r="G1459" s="23">
        <v>0</v>
      </c>
      <c r="H1459" s="7">
        <v>4.3</v>
      </c>
      <c r="I1459" s="8">
        <v>5792</v>
      </c>
      <c r="J1459" s="21">
        <f>Table3[[#This Row],[actual_price]]*Table3[[#This Row],[rating_count]]</f>
        <v>289600</v>
      </c>
    </row>
    <row r="1460" spans="1:10" hidden="1" x14ac:dyDescent="0.3">
      <c r="A1460" s="7" t="s">
        <v>4055</v>
      </c>
      <c r="B1460" s="7" t="s">
        <v>3644</v>
      </c>
      <c r="C1460" s="7" t="str">
        <f>_xlfn.TEXTAFTER(Table3[[#This Row],[category]],"|",-1)</f>
        <v>LintShavers</v>
      </c>
      <c r="D1460" s="7">
        <v>469</v>
      </c>
      <c r="E1460" s="8">
        <v>1599</v>
      </c>
      <c r="F1460" s="8">
        <f>Table3[[#This Row],[actual_price]]-Table3[[#This Row],[discounted_price]]</f>
        <v>1130</v>
      </c>
      <c r="G1460" s="18">
        <v>0.71</v>
      </c>
      <c r="H1460" s="7">
        <v>3.7</v>
      </c>
      <c r="I1460" s="7">
        <v>6</v>
      </c>
      <c r="J1460" s="8">
        <f>Table3[[#This Row],[actual_price]]*Table3[[#This Row],[rating_count]]</f>
        <v>9594</v>
      </c>
    </row>
    <row r="1461" spans="1:10" hidden="1" x14ac:dyDescent="0.3">
      <c r="A1461" s="7" t="s">
        <v>730</v>
      </c>
      <c r="B1461" s="7" t="s">
        <v>14</v>
      </c>
      <c r="C1461" s="7" t="str">
        <f>_xlfn.TEXTAFTER(Table3[[#This Row],[category]],"|",-1)</f>
        <v>USBCables</v>
      </c>
      <c r="D1461" s="7">
        <v>399</v>
      </c>
      <c r="E1461" s="8">
        <v>1999</v>
      </c>
      <c r="F1461" s="8">
        <f>Table3[[#This Row],[actual_price]]-Table3[[#This Row],[discounted_price]]</f>
        <v>1600</v>
      </c>
      <c r="G1461" s="18">
        <v>0.8</v>
      </c>
      <c r="H1461" s="7">
        <v>5</v>
      </c>
      <c r="I1461" s="7">
        <v>5</v>
      </c>
      <c r="J1461" s="8">
        <f>Table3[[#This Row],[actual_price]]*Table3[[#This Row],[rating_count]]</f>
        <v>9995</v>
      </c>
    </row>
    <row r="1462" spans="1:10" hidden="1" x14ac:dyDescent="0.3">
      <c r="A1462" s="7" t="s">
        <v>3840</v>
      </c>
      <c r="B1462" s="7" t="s">
        <v>3634</v>
      </c>
      <c r="C1462" s="7" t="str">
        <f>_xlfn.TEXTAFTER(Table3[[#This Row],[category]],"|",-1)</f>
        <v>ElectricHeaters</v>
      </c>
      <c r="D1462" s="8">
        <v>1099</v>
      </c>
      <c r="E1462" s="8">
        <v>2400</v>
      </c>
      <c r="F1462" s="8">
        <f>Table3[[#This Row],[actual_price]]-Table3[[#This Row],[discounted_price]]</f>
        <v>1301</v>
      </c>
      <c r="G1462" s="18">
        <v>0.54</v>
      </c>
      <c r="H1462" s="7">
        <v>3.8</v>
      </c>
      <c r="I1462" s="7">
        <v>4</v>
      </c>
      <c r="J1462" s="8">
        <f>Table3[[#This Row],[actual_price]]*Table3[[#This Row],[rating_count]]</f>
        <v>9600</v>
      </c>
    </row>
    <row r="1463" spans="1:10" hidden="1" x14ac:dyDescent="0.3">
      <c r="A1463" s="7" t="s">
        <v>4975</v>
      </c>
      <c r="B1463" s="7" t="s">
        <v>3634</v>
      </c>
      <c r="C1463" s="7" t="str">
        <f>_xlfn.TEXTAFTER(Table3[[#This Row],[category]],"|",-1)</f>
        <v>ElectricHeaters</v>
      </c>
      <c r="D1463" s="7">
        <v>929</v>
      </c>
      <c r="E1463" s="8">
        <v>2199</v>
      </c>
      <c r="F1463" s="8">
        <f>Table3[[#This Row],[actual_price]]-Table3[[#This Row],[discounted_price]]</f>
        <v>1270</v>
      </c>
      <c r="G1463" s="18">
        <v>0.57999999999999996</v>
      </c>
      <c r="H1463" s="7">
        <v>3.7</v>
      </c>
      <c r="I1463" s="7">
        <v>4</v>
      </c>
      <c r="J1463" s="8">
        <f>Table3[[#This Row],[actual_price]]*Table3[[#This Row],[rating_count]]</f>
        <v>8796</v>
      </c>
    </row>
    <row r="1464" spans="1:10" hidden="1" x14ac:dyDescent="0.3">
      <c r="A1464" s="7" t="s">
        <v>5144</v>
      </c>
      <c r="B1464" s="7" t="s">
        <v>3799</v>
      </c>
      <c r="C1464" s="7" t="str">
        <f>_xlfn.TEXTAFTER(Table3[[#This Row],[category]],"|",-1)</f>
        <v>JuicerMixerGrinders</v>
      </c>
      <c r="D1464" s="7">
        <v>649</v>
      </c>
      <c r="E1464" s="7">
        <v>999</v>
      </c>
      <c r="F1464" s="21">
        <f>Table3[[#This Row],[actual_price]]-Table3[[#This Row],[discounted_price]]</f>
        <v>350</v>
      </c>
      <c r="G1464" s="18">
        <v>0.35</v>
      </c>
      <c r="H1464" s="7">
        <v>3.6</v>
      </c>
      <c r="I1464" s="7">
        <v>4</v>
      </c>
      <c r="J1464" s="8">
        <f>Table3[[#This Row],[actual_price]]*Table3[[#This Row],[rating_count]]</f>
        <v>3996</v>
      </c>
    </row>
    <row r="1465" spans="1:10" hidden="1" x14ac:dyDescent="0.3">
      <c r="A1465" s="7" t="s">
        <v>4833</v>
      </c>
      <c r="B1465" s="7" t="s">
        <v>3639</v>
      </c>
      <c r="C1465" s="7" t="str">
        <f>_xlfn.TEXTAFTER(Table3[[#This Row],[category]],"|",-1)</f>
        <v>FanHeaters</v>
      </c>
      <c r="D1465" s="8">
        <v>1299</v>
      </c>
      <c r="E1465" s="8">
        <v>2495</v>
      </c>
      <c r="F1465" s="8">
        <f>Table3[[#This Row],[actual_price]]-Table3[[#This Row],[discounted_price]]</f>
        <v>1196</v>
      </c>
      <c r="G1465" s="18">
        <v>0.48</v>
      </c>
      <c r="H1465" s="7">
        <v>2</v>
      </c>
      <c r="I1465" s="7">
        <v>2</v>
      </c>
      <c r="J1465" s="8">
        <f>Table3[[#This Row],[actual_price]]*Table3[[#This Row],[rating_count]]</f>
        <v>4990</v>
      </c>
    </row>
    <row r="1466" spans="1:10" hidden="1" x14ac:dyDescent="0.3">
      <c r="A1466" s="7" t="s">
        <v>5446</v>
      </c>
      <c r="B1466" s="7" t="s">
        <v>3644</v>
      </c>
      <c r="C1466" s="7" t="str">
        <f>_xlfn.TEXTAFTER(Table3[[#This Row],[category]],"|",-1)</f>
        <v>LintShavers</v>
      </c>
      <c r="D1466" s="7">
        <v>199</v>
      </c>
      <c r="E1466" s="7">
        <v>999</v>
      </c>
      <c r="F1466" s="21">
        <f>Table3[[#This Row],[actual_price]]-Table3[[#This Row],[discounted_price]]</f>
        <v>800</v>
      </c>
      <c r="G1466" s="18">
        <v>0.8</v>
      </c>
      <c r="H1466" s="7">
        <v>3.1</v>
      </c>
      <c r="I1466" s="7">
        <v>2</v>
      </c>
      <c r="J1466" s="8">
        <f>Table3[[#This Row],[actual_price]]*Table3[[#This Row],[rating_count]]</f>
        <v>1998</v>
      </c>
    </row>
  </sheetData>
  <conditionalFormatting sqref="I1:I1048576">
    <cfRule type="dataBar" priority="1">
      <dataBar>
        <cfvo type="min"/>
        <cfvo type="max"/>
        <color rgb="FF63C384"/>
      </dataBar>
      <extLst>
        <ext xmlns:x14="http://schemas.microsoft.com/office/spreadsheetml/2009/9/main" uri="{B025F937-C7B1-47D3-B67F-A62EFF666E3E}">
          <x14:id>{67B00FC2-3799-4629-BCC5-10837DB44DA7}</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67B00FC2-3799-4629-BCC5-10837DB44DA7}">
            <x14:dataBar minLength="0" maxLength="100" border="1" negativeBarBorderColorSameAsPositive="0">
              <x14:cfvo type="autoMin"/>
              <x14:cfvo type="autoMax"/>
              <x14:borderColor rgb="FF63C384"/>
              <x14:negativeFillColor rgb="FFFF0000"/>
              <x14:negativeBorderColor rgb="FFFF0000"/>
              <x14:axisColor rgb="FF000000"/>
            </x14:dataBar>
          </x14:cfRule>
          <xm:sqref>I1:I1048576</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5</vt:i4>
      </vt:variant>
    </vt:vector>
  </HeadingPairs>
  <TitlesOfParts>
    <vt:vector size="16" baseType="lpstr">
      <vt:lpstr>Sheet3</vt:lpstr>
      <vt:lpstr>Amazon Raw</vt:lpstr>
      <vt:lpstr>Sum of Rating by Product</vt:lpstr>
      <vt:lpstr>Potential Rev by Prod</vt:lpstr>
      <vt:lpstr>Detail1</vt:lpstr>
      <vt:lpstr>Num of Reveiws by Category</vt:lpstr>
      <vt:lpstr>Num of Product by Category</vt:lpstr>
      <vt:lpstr>Av Actual and Disc Price</vt:lpstr>
      <vt:lpstr>Av Discount % by Category</vt:lpstr>
      <vt:lpstr>DashBoard</vt:lpstr>
      <vt:lpstr>Amazon Cleaned</vt:lpstr>
      <vt:lpstr>Av</vt:lpstr>
      <vt:lpstr>AvpercentD</vt:lpstr>
      <vt:lpstr>Pr</vt:lpstr>
      <vt:lpstr>Ra</vt:lpstr>
      <vt:lpstr>Reviews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Temidayo AYENI</dc:creator>
  <cp:keywords/>
  <dc:description/>
  <cp:lastModifiedBy>Tochi Afor</cp:lastModifiedBy>
  <cp:revision/>
  <dcterms:created xsi:type="dcterms:W3CDTF">2025-05-26T18:46:29Z</dcterms:created>
  <dcterms:modified xsi:type="dcterms:W3CDTF">2025-07-03T04:33:43Z</dcterms:modified>
  <cp:category/>
  <cp:contentStatus/>
</cp:coreProperties>
</file>