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W:\Financeiro\sjc.21financeiro\2025\SÍNTESE\"/>
    </mc:Choice>
  </mc:AlternateContent>
  <xr:revisionPtr revIDLastSave="0" documentId="13_ncr:1_{CECA249D-BBF2-4192-BF36-C3A59DEE6B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PORTA" sheetId="2" r:id="rId1"/>
    <sheet name="BASE" sheetId="3" r:id="rId2"/>
  </sheets>
  <externalReferences>
    <externalReference r:id="rId3"/>
    <externalReference r:id="rId4"/>
    <externalReference r:id="rId5"/>
  </externalReferences>
  <definedNames>
    <definedName name="_xlnm._FilterDatabase" localSheetId="1" hidden="1">BASE!$H$23:$I$23</definedName>
    <definedName name="_xlnm._FilterDatabase" localSheetId="0" hidden="1">IMPORTA!$A$2:$O$5</definedName>
    <definedName name="_xlnm.Print_Area" localSheetId="0">IMPORTA!$A$1:$O$2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2" l="1"/>
  <c r="C8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3" i="2"/>
  <c r="K35" i="2"/>
  <c r="I35" i="2"/>
  <c r="G35" i="2"/>
  <c r="E35" i="2"/>
  <c r="C35" i="2"/>
  <c r="I32" i="2" l="1"/>
  <c r="I33" i="2"/>
  <c r="K32" i="2"/>
  <c r="K33" i="2"/>
  <c r="K37" i="2"/>
  <c r="I7" i="2"/>
  <c r="I12" i="2"/>
  <c r="I3" i="2"/>
  <c r="I4" i="2"/>
  <c r="I37" i="2"/>
  <c r="I13" i="2"/>
  <c r="I5" i="2"/>
  <c r="I6" i="2"/>
  <c r="I9" i="2"/>
  <c r="I10" i="2"/>
  <c r="I11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4" i="2"/>
  <c r="I36" i="2"/>
  <c r="I8" i="2"/>
  <c r="I38" i="2"/>
  <c r="I39" i="2"/>
  <c r="I40" i="2"/>
  <c r="I41" i="2"/>
  <c r="I42" i="2"/>
  <c r="I43" i="2"/>
  <c r="I44" i="2"/>
  <c r="I45" i="2"/>
  <c r="E3" i="2" l="1"/>
  <c r="G3" i="2"/>
  <c r="K26" i="2" l="1"/>
  <c r="K15" i="2"/>
  <c r="K3" i="2"/>
  <c r="K16" i="2"/>
  <c r="K17" i="2"/>
  <c r="K18" i="2"/>
  <c r="K23" i="2"/>
  <c r="K24" i="2"/>
  <c r="K14" i="2"/>
  <c r="K28" i="2"/>
  <c r="K11" i="2"/>
  <c r="K7" i="2"/>
  <c r="K31" i="2"/>
  <c r="K4" i="2"/>
  <c r="K6" i="2"/>
  <c r="K27" i="2"/>
  <c r="K25" i="2"/>
  <c r="K19" i="2"/>
  <c r="K10" i="2"/>
  <c r="K29" i="2"/>
  <c r="K22" i="2"/>
  <c r="K21" i="2"/>
  <c r="K9" i="2"/>
  <c r="K5" i="2"/>
  <c r="K13" i="2"/>
  <c r="K20" i="2"/>
  <c r="K30" i="2"/>
  <c r="K34" i="2"/>
  <c r="K36" i="2"/>
  <c r="K8" i="2"/>
  <c r="K38" i="2"/>
  <c r="K39" i="2"/>
  <c r="K40" i="2"/>
  <c r="K41" i="2"/>
  <c r="K42" i="2"/>
  <c r="K43" i="2"/>
  <c r="K44" i="2"/>
  <c r="K45" i="2"/>
  <c r="G8" i="2"/>
  <c r="G36" i="2"/>
  <c r="E36" i="2"/>
  <c r="C36" i="2"/>
  <c r="G45" i="2" l="1"/>
  <c r="E45" i="2"/>
  <c r="C45" i="2"/>
  <c r="G44" i="2"/>
  <c r="E44" i="2"/>
  <c r="C44" i="2"/>
  <c r="G43" i="2"/>
  <c r="E43" i="2"/>
  <c r="C43" i="2"/>
  <c r="G42" i="2"/>
  <c r="E42" i="2"/>
  <c r="C42" i="2"/>
  <c r="G41" i="2"/>
  <c r="E41" i="2"/>
  <c r="C41" i="2"/>
  <c r="G40" i="2"/>
  <c r="E40" i="2"/>
  <c r="C40" i="2"/>
  <c r="G39" i="2"/>
  <c r="E39" i="2"/>
  <c r="C39" i="2"/>
  <c r="G38" i="2"/>
  <c r="E38" i="2"/>
  <c r="C38" i="2"/>
  <c r="G22" i="2"/>
  <c r="E22" i="2"/>
  <c r="C22" i="2"/>
  <c r="G29" i="2"/>
  <c r="E29" i="2"/>
  <c r="C29" i="2"/>
  <c r="C21" i="2"/>
  <c r="E21" i="2"/>
  <c r="G21" i="2"/>
  <c r="G34" i="2" l="1"/>
  <c r="E34" i="2"/>
  <c r="C34" i="2"/>
  <c r="G30" i="2"/>
  <c r="E30" i="2"/>
  <c r="C30" i="2"/>
  <c r="G20" i="2"/>
  <c r="E20" i="2"/>
  <c r="C20" i="2"/>
  <c r="G13" i="2"/>
  <c r="E13" i="2"/>
  <c r="C13" i="2"/>
  <c r="G5" i="2"/>
  <c r="E5" i="2"/>
  <c r="C5" i="2"/>
  <c r="G9" i="2"/>
  <c r="E9" i="2"/>
  <c r="C9" i="2"/>
  <c r="K12" i="2"/>
  <c r="G10" i="2"/>
  <c r="E10" i="2"/>
  <c r="C10" i="2"/>
  <c r="G19" i="2"/>
  <c r="E19" i="2"/>
  <c r="C19" i="2"/>
  <c r="C15" i="2"/>
  <c r="E15" i="2"/>
  <c r="G15" i="2"/>
  <c r="C3" i="2"/>
  <c r="C37" i="2"/>
  <c r="E37" i="2"/>
  <c r="G37" i="2"/>
  <c r="C16" i="2"/>
  <c r="E16" i="2"/>
  <c r="G16" i="2"/>
  <c r="C17" i="2"/>
  <c r="E17" i="2"/>
  <c r="G17" i="2"/>
  <c r="C18" i="2"/>
  <c r="E18" i="2"/>
  <c r="G18" i="2"/>
  <c r="G25" i="2" l="1"/>
  <c r="E25" i="2"/>
  <c r="C25" i="2"/>
  <c r="G27" i="2"/>
  <c r="E27" i="2"/>
  <c r="C27" i="2"/>
  <c r="G6" i="2"/>
  <c r="E6" i="2"/>
  <c r="C6" i="2"/>
  <c r="G4" i="2"/>
  <c r="E4" i="2"/>
  <c r="C4" i="2"/>
  <c r="G31" i="2"/>
  <c r="E31" i="2"/>
  <c r="C31" i="2"/>
  <c r="G7" i="2"/>
  <c r="E7" i="2"/>
  <c r="C7" i="2"/>
  <c r="G11" i="2"/>
  <c r="E11" i="2"/>
  <c r="C11" i="2"/>
  <c r="G28" i="2" l="1"/>
  <c r="E28" i="2"/>
  <c r="C28" i="2"/>
  <c r="G14" i="2"/>
  <c r="E14" i="2"/>
  <c r="C14" i="2"/>
  <c r="G24" i="2" l="1"/>
  <c r="E24" i="2"/>
  <c r="C24" i="2"/>
  <c r="G23" i="2"/>
  <c r="E23" i="2"/>
  <c r="C23" i="2"/>
  <c r="G26" i="2" l="1"/>
  <c r="G12" i="2"/>
  <c r="E26" i="2"/>
  <c r="E12" i="2"/>
  <c r="C26" i="2"/>
  <c r="C12" i="2" l="1"/>
</calcChain>
</file>

<file path=xl/sharedStrings.xml><?xml version="1.0" encoding="utf-8"?>
<sst xmlns="http://schemas.openxmlformats.org/spreadsheetml/2006/main" count="502" uniqueCount="341">
  <si>
    <t>MAPA</t>
  </si>
  <si>
    <t>PLACA</t>
  </si>
  <si>
    <t>ROTA</t>
  </si>
  <si>
    <t>MOTORISTA</t>
  </si>
  <si>
    <t>SUPERVISOR</t>
  </si>
  <si>
    <t>AREA</t>
  </si>
  <si>
    <t>COD</t>
  </si>
  <si>
    <t>DESC</t>
  </si>
  <si>
    <t>AJUDANTE</t>
  </si>
  <si>
    <t>ÁREA</t>
  </si>
  <si>
    <t>CIDADE</t>
  </si>
  <si>
    <t>SJCAMPOS</t>
  </si>
  <si>
    <t>ADEILDO DE ARAUJO</t>
  </si>
  <si>
    <t>FABIO LUIZ FERREIRA</t>
  </si>
  <si>
    <t>FRANCISCO DE OLIVEIRA</t>
  </si>
  <si>
    <t>GILMAR DE GODOY</t>
  </si>
  <si>
    <t>JOAO BATISTA DA SILVA</t>
  </si>
  <si>
    <t>PAULO CESAR CABRAL BASILIO</t>
  </si>
  <si>
    <t>PAULO CESAR DE OLIVEIRA</t>
  </si>
  <si>
    <t>RICARDO DE SOUZA DE BARROS</t>
  </si>
  <si>
    <t>RODOLFO ADILSON LOPES</t>
  </si>
  <si>
    <t>RECARGA</t>
  </si>
  <si>
    <t>DTC-9072</t>
  </si>
  <si>
    <t>DTD-4867</t>
  </si>
  <si>
    <t>DTD-4934</t>
  </si>
  <si>
    <t>ECT-4282</t>
  </si>
  <si>
    <t>FQH-2500</t>
  </si>
  <si>
    <t>FQI-0615</t>
  </si>
  <si>
    <t>FQJ-4253</t>
  </si>
  <si>
    <t>FQO-4959</t>
  </si>
  <si>
    <t>FQU-6352</t>
  </si>
  <si>
    <t>FQZ-9570</t>
  </si>
  <si>
    <t>FRT-9319</t>
  </si>
  <si>
    <t>FSG-4417</t>
  </si>
  <si>
    <t>FSS-9061</t>
  </si>
  <si>
    <t>FST-7381</t>
  </si>
  <si>
    <t>FSU-6063</t>
  </si>
  <si>
    <t>FSU-7242</t>
  </si>
  <si>
    <t>FSZ-5173</t>
  </si>
  <si>
    <t>FSZ-6688</t>
  </si>
  <si>
    <t>FUC-2974</t>
  </si>
  <si>
    <t>FUE-0618</t>
  </si>
  <si>
    <t>FUF-9105</t>
  </si>
  <si>
    <t>FUI-1836</t>
  </si>
  <si>
    <t>FUV-7296</t>
  </si>
  <si>
    <t>FUY-0558</t>
  </si>
  <si>
    <t>LZB-4066</t>
  </si>
  <si>
    <t>GLI-2936</t>
  </si>
  <si>
    <t>BWP-1216</t>
  </si>
  <si>
    <t>BXC-8557</t>
  </si>
  <si>
    <t>CLK-2911</t>
  </si>
  <si>
    <t>BZX-7547</t>
  </si>
  <si>
    <t>BXI-9242</t>
  </si>
  <si>
    <t>TRUCK ATE 2 ENTREGAS</t>
  </si>
  <si>
    <t>TRANSFERENCIA FILIAL</t>
  </si>
  <si>
    <t>TRANSFERENCIA GUARULHOS</t>
  </si>
  <si>
    <t>TRANSFERENCIA MOOCA</t>
  </si>
  <si>
    <t>TRANSFERENCIA PAULINIA</t>
  </si>
  <si>
    <t>AJUDANTE1</t>
  </si>
  <si>
    <t>AJUDANTE2</t>
  </si>
  <si>
    <t>GRM4434</t>
  </si>
  <si>
    <t>RECOLHA</t>
  </si>
  <si>
    <t>IVANILSON FERNANDES SOUZA</t>
  </si>
  <si>
    <t>REINALDO DA SILVA</t>
  </si>
  <si>
    <t>FRETEIRO TOCO</t>
  </si>
  <si>
    <t>JOSEMAR JOSE DA SILVA</t>
  </si>
  <si>
    <t>CDD SJC-SP</t>
  </si>
  <si>
    <t>FELIPE DA SILVA SANTOS</t>
  </si>
  <si>
    <t>WENDEL CORREA BAHIA</t>
  </si>
  <si>
    <t>ADAILTON ALVES FERNANDES</t>
  </si>
  <si>
    <t>BRUNO HENRIQUE G SILVA DIAS</t>
  </si>
  <si>
    <t>002748</t>
  </si>
  <si>
    <t>002906</t>
  </si>
  <si>
    <t>002941</t>
  </si>
  <si>
    <t>002956</t>
  </si>
  <si>
    <t>002954</t>
  </si>
  <si>
    <t>002955</t>
  </si>
  <si>
    <t>002953</t>
  </si>
  <si>
    <t>NOTURNA</t>
  </si>
  <si>
    <t>003056</t>
  </si>
  <si>
    <t>003057</t>
  </si>
  <si>
    <t>002676</t>
  </si>
  <si>
    <t>002677</t>
  </si>
  <si>
    <t>002692</t>
  </si>
  <si>
    <t>002678</t>
  </si>
  <si>
    <t>002744</t>
  </si>
  <si>
    <t>002680</t>
  </si>
  <si>
    <t>002714</t>
  </si>
  <si>
    <t>002681</t>
  </si>
  <si>
    <t>002682</t>
  </si>
  <si>
    <t>002683</t>
  </si>
  <si>
    <t>002690</t>
  </si>
  <si>
    <t>002735</t>
  </si>
  <si>
    <t>002734</t>
  </si>
  <si>
    <t>002750</t>
  </si>
  <si>
    <t>002777</t>
  </si>
  <si>
    <t>002781</t>
  </si>
  <si>
    <t>002739</t>
  </si>
  <si>
    <t>002749</t>
  </si>
  <si>
    <t>002685</t>
  </si>
  <si>
    <t>002691</t>
  </si>
  <si>
    <t>002693</t>
  </si>
  <si>
    <t>002716</t>
  </si>
  <si>
    <t>002698</t>
  </si>
  <si>
    <t>002699</t>
  </si>
  <si>
    <t>002726</t>
  </si>
  <si>
    <t>002700</t>
  </si>
  <si>
    <t>002701</t>
  </si>
  <si>
    <t>002715</t>
  </si>
  <si>
    <t>002732</t>
  </si>
  <si>
    <t>002737</t>
  </si>
  <si>
    <t>002747</t>
  </si>
  <si>
    <t>002746</t>
  </si>
  <si>
    <t>MARCELO AZEVEDO DOS SANTOS</t>
  </si>
  <si>
    <t>002733</t>
  </si>
  <si>
    <t>002757</t>
  </si>
  <si>
    <t>002759</t>
  </si>
  <si>
    <t>002760</t>
  </si>
  <si>
    <t>003075</t>
  </si>
  <si>
    <t>26-JOSEMAR MOREIRA DA SILVA</t>
  </si>
  <si>
    <t>50-LEANDRO APARECIDO LOPES OLIVEI</t>
  </si>
  <si>
    <t>15-LUIS ALBERTO C DE FREITAS</t>
  </si>
  <si>
    <t>6-ISAEL DE CARVALHO OLIVEIRA</t>
  </si>
  <si>
    <t>63-WILLIAM DOS SANTOS BEZERRA</t>
  </si>
  <si>
    <t>2-ANTONIO DA SILVA FERREIRA</t>
  </si>
  <si>
    <t xml:space="preserve">21-SAMUEL APARECIDO DOS S LEITE  </t>
  </si>
  <si>
    <t>7-IVAN PEREIRA DOS SANTOS</t>
  </si>
  <si>
    <t>103-VALDIR FRANCISCO SANTOS</t>
  </si>
  <si>
    <t>13-LAELSON GERMANO DA ROCHA</t>
  </si>
  <si>
    <t>9-FABIO LUIZ FERREIRA</t>
  </si>
  <si>
    <t>111-CELIO DE LIMA JUNIOR</t>
  </si>
  <si>
    <t>56-ANDERSON NOGUEIRA MANOEL</t>
  </si>
  <si>
    <t xml:space="preserve">19-ROBSON DE SIQUEIRA MANCILHA   </t>
  </si>
  <si>
    <t>109-CELSO JOSE CANDIDO</t>
  </si>
  <si>
    <t>98-GERSON APARECIDO DE MOURA</t>
  </si>
  <si>
    <t>102-FABIANO MARTINS DOS SANTOS</t>
  </si>
  <si>
    <t>89-ERIVELTON LANDIM MEDEIROS</t>
  </si>
  <si>
    <t xml:space="preserve">5-BENEDITO ROGERIO DE ANDRADE   </t>
  </si>
  <si>
    <t>110-ROGERIO SOARES DOS SANTOS</t>
  </si>
  <si>
    <t>55-ADRIANO DOS SANTOS ALVES</t>
  </si>
  <si>
    <t>120-EDSON FONTES DE SOUZA</t>
  </si>
  <si>
    <t>11-JOSE MAURO DE ANDRADE</t>
  </si>
  <si>
    <t>20-FABIO APARECIDO PASCOTTI</t>
  </si>
  <si>
    <t>108-PAULO ROBERTO FERREIRA SILVA</t>
  </si>
  <si>
    <t>AMAURI DA SILVA SANTOS</t>
  </si>
  <si>
    <t>PAULO CESAR NOGUEIRA</t>
  </si>
  <si>
    <t>JOSE LEONARDO MOISES VIEIRA</t>
  </si>
  <si>
    <t>003090</t>
  </si>
  <si>
    <t>003089</t>
  </si>
  <si>
    <t>003088</t>
  </si>
  <si>
    <t>003085</t>
  </si>
  <si>
    <t>003097</t>
  </si>
  <si>
    <t>003084</t>
  </si>
  <si>
    <t>MARCILON ADAMILTON LANDIM</t>
  </si>
  <si>
    <t>003115</t>
  </si>
  <si>
    <t>003120</t>
  </si>
  <si>
    <t>ALEXANDRE DE SOUSA</t>
  </si>
  <si>
    <t>003119</t>
  </si>
  <si>
    <t>MARCIO ANTONIOLANDIM</t>
  </si>
  <si>
    <t>003121</t>
  </si>
  <si>
    <t>RODRIGO DA SILVA PEDROSO</t>
  </si>
  <si>
    <t>003118</t>
  </si>
  <si>
    <t>VALDIR DA SILVA</t>
  </si>
  <si>
    <t>003117</t>
  </si>
  <si>
    <t>105-MARCUS VINICIUS BONES</t>
  </si>
  <si>
    <t>106-TIAGO NUNES DA SILVA</t>
  </si>
  <si>
    <t>126-MARCILON ADAMILTON LANDIM</t>
  </si>
  <si>
    <t>127-MARCOS MARTINS DE SOUZA BENEDITO</t>
  </si>
  <si>
    <t>123-ALEXANDRE DE SOUSA</t>
  </si>
  <si>
    <t>122-MARCIO ANTONIO LANDIM</t>
  </si>
  <si>
    <t>129-RODRIGO DA SILVA PEDROSO</t>
  </si>
  <si>
    <t>128-VALDIR DA SILVA</t>
  </si>
  <si>
    <t>MICHAEL DIEGO DOS SANTOS AUGUSTO</t>
  </si>
  <si>
    <t>003114</t>
  </si>
  <si>
    <t>GLAUBER FELIPE GODOY DA SILVA</t>
  </si>
  <si>
    <t>003125</t>
  </si>
  <si>
    <t>JEAN APARECIDO LAIA</t>
  </si>
  <si>
    <t>003122</t>
  </si>
  <si>
    <t>003112</t>
  </si>
  <si>
    <t>CARLOS ALBERTO VINHAS MARCONDES FILHO</t>
  </si>
  <si>
    <t>WILLIAM AUGUSTO ALMEIDA PIRES</t>
  </si>
  <si>
    <t>003116</t>
  </si>
  <si>
    <t>DENILSON FERREIRA RODRIGUES</t>
  </si>
  <si>
    <t>003126</t>
  </si>
  <si>
    <t>132-DIOGO DE MOURA SANTOS</t>
  </si>
  <si>
    <t>003138</t>
  </si>
  <si>
    <t>BRENDON WASHINGTON DE OLIVEIRA</t>
  </si>
  <si>
    <t>003144</t>
  </si>
  <si>
    <t>EDGAR PATRICIO DE FREITAS</t>
  </si>
  <si>
    <t>003139</t>
  </si>
  <si>
    <t>REGINALDO HONORIO DE ARAUJO</t>
  </si>
  <si>
    <t>003142</t>
  </si>
  <si>
    <t>WILSON MARQUES VIEIRA SAMPAIO</t>
  </si>
  <si>
    <t>003140</t>
  </si>
  <si>
    <t>002719</t>
  </si>
  <si>
    <t>ALAN GARCIA DE ARAUJO</t>
  </si>
  <si>
    <t>003149</t>
  </si>
  <si>
    <t>EDER HENRIQUE FLAUZINO</t>
  </si>
  <si>
    <t>003150</t>
  </si>
  <si>
    <t>RICARDO RODRIGO GONÇALVES</t>
  </si>
  <si>
    <t>000136</t>
  </si>
  <si>
    <t>ANTONIO FRANCISCO PEREIRA DA SILVA</t>
  </si>
  <si>
    <t>000140</t>
  </si>
  <si>
    <t>CARLOS ALEXANDRE DA SILVA SANTOS</t>
  </si>
  <si>
    <t>000139</t>
  </si>
  <si>
    <t>EDSON CANDIDO DE SOUZA</t>
  </si>
  <si>
    <t>000144</t>
  </si>
  <si>
    <t>GABRIEL CURSINO FERREIRA</t>
  </si>
  <si>
    <t>000143</t>
  </si>
  <si>
    <t>138-GILBERTO DONIZETE MARCONDES</t>
  </si>
  <si>
    <t>93-DOGLIMAR DOS SANTOS</t>
  </si>
  <si>
    <t>WILLIAN HENRIQUE DA SILVA</t>
  </si>
  <si>
    <t>000155</t>
  </si>
  <si>
    <t>MARCOS BRITO DE JESUS</t>
  </si>
  <si>
    <t>000153</t>
  </si>
  <si>
    <t>DAVID VALERIO SILVA</t>
  </si>
  <si>
    <t>000152</t>
  </si>
  <si>
    <t>134-RAUL FRANCIS FERREIRA</t>
  </si>
  <si>
    <t>145-WILLIAM HENRIQUE DA SILVA</t>
  </si>
  <si>
    <t>000167</t>
  </si>
  <si>
    <t>000174</t>
  </si>
  <si>
    <t>149-FLAVIO ADRIANO DA SILVA GOMES</t>
  </si>
  <si>
    <t>RODRIGO DA SILVA</t>
  </si>
  <si>
    <t>000148</t>
  </si>
  <si>
    <t>150-GABRIEL CURSINO FERREIRA</t>
  </si>
  <si>
    <t>166-LUIZ FERNANDO RIBEIRO DE ANDRADE THOME</t>
  </si>
  <si>
    <t>000185</t>
  </si>
  <si>
    <t>167-TIAGO GOMES PEREIRA</t>
  </si>
  <si>
    <t>000186</t>
  </si>
  <si>
    <t>000189</t>
  </si>
  <si>
    <t>WELLINGTON WILLIAM DA SILVA</t>
  </si>
  <si>
    <t>000184</t>
  </si>
  <si>
    <t>EDNALDO FELIX DE OLIVEIRA</t>
  </si>
  <si>
    <t>002689</t>
  </si>
  <si>
    <t>BRENDO ARANTES</t>
  </si>
  <si>
    <t>000190</t>
  </si>
  <si>
    <t>LUIZ OTAVIO MONTEIRO</t>
  </si>
  <si>
    <t>000191</t>
  </si>
  <si>
    <t>000194</t>
  </si>
  <si>
    <t>177-ANDERSON BRAGA MATOS</t>
  </si>
  <si>
    <t>000195</t>
  </si>
  <si>
    <t>VANDERLEI DONISETE BELMIRO</t>
  </si>
  <si>
    <t>000197</t>
  </si>
  <si>
    <t>168-RODRIGO CAETANO MARQUES</t>
  </si>
  <si>
    <t>000207</t>
  </si>
  <si>
    <t>PAULO HENRIQUE APARECIDO PEREIRA CIPRIANO</t>
  </si>
  <si>
    <t>000204</t>
  </si>
  <si>
    <t>182-RENATO ORTEGA GONCALVES</t>
  </si>
  <si>
    <t>000209</t>
  </si>
  <si>
    <t>183-WAGNER BATISTA DA SILVA</t>
  </si>
  <si>
    <t>000205</t>
  </si>
  <si>
    <t>900-FABRICIO STHFANO S NOGUEIRA</t>
  </si>
  <si>
    <t>000213</t>
  </si>
  <si>
    <t>ANTONIO LEANDRO DA SILVA GOMES</t>
  </si>
  <si>
    <t>000210</t>
  </si>
  <si>
    <t>187-ALEXANDRE LUIS FRANKLIN DOS SANTOS</t>
  </si>
  <si>
    <t>000215</t>
  </si>
  <si>
    <t>ALEXANDER ARMANDO BENEDITO</t>
  </si>
  <si>
    <t>000216</t>
  </si>
  <si>
    <t>161-CLAUDIO ARANTES</t>
  </si>
  <si>
    <t xml:space="preserve">EDSON RODRIGO </t>
  </si>
  <si>
    <t>MARCOS KAIQUE GOMES</t>
  </si>
  <si>
    <t>DIOGO VINICIUS DE SOUzA</t>
  </si>
  <si>
    <t>CRISTIANO ROLDOLFO DE OLIVEIRA</t>
  </si>
  <si>
    <t>90- FABIANO JOSÉ DA SILVA</t>
  </si>
  <si>
    <t>191-JOSE WILSON DE SOUZA</t>
  </si>
  <si>
    <t>ADEMILSON APARECIDO FELIZENE</t>
  </si>
  <si>
    <t>000221</t>
  </si>
  <si>
    <t>000219</t>
  </si>
  <si>
    <t>000223</t>
  </si>
  <si>
    <t>BRUNO CESAR DA COSTA</t>
  </si>
  <si>
    <t>153-MAURO ROQUE DOS SANTOS</t>
  </si>
  <si>
    <t>ALBERT OLIVEIRA DE ANDRADE</t>
  </si>
  <si>
    <t>000225</t>
  </si>
  <si>
    <t>194-PAULO EDUARDO PRICOLI</t>
  </si>
  <si>
    <t>195-DIOGO VINICIUS DE SOUSA</t>
  </si>
  <si>
    <t>000092</t>
  </si>
  <si>
    <t>000226</t>
  </si>
  <si>
    <t>23-ANDERSON DE SOUZA</t>
  </si>
  <si>
    <t>000228</t>
  </si>
  <si>
    <t>16-IRAN LINS GUILHERME NEVES</t>
  </si>
  <si>
    <t>000233</t>
  </si>
  <si>
    <t>000229</t>
  </si>
  <si>
    <t>DAILTON LIMA DE OLIVEIRA</t>
  </si>
  <si>
    <t>000231</t>
  </si>
  <si>
    <t>000232</t>
  </si>
  <si>
    <t>DAVID DE ABREU VALéRIO</t>
  </si>
  <si>
    <t>000064</t>
  </si>
  <si>
    <t>000234</t>
  </si>
  <si>
    <t>000237</t>
  </si>
  <si>
    <t>12-MARCO SOARES HENRIQUE DA SILVA</t>
  </si>
  <si>
    <t>29-FERNANDO HENRIQUE DA COSTA</t>
  </si>
  <si>
    <t>FABIANO GONCALVES IZAIAS</t>
  </si>
  <si>
    <t>000235</t>
  </si>
  <si>
    <t>37-GILSON CURSINO DE FREITAS</t>
  </si>
  <si>
    <t>000243</t>
  </si>
  <si>
    <t>35-LEDSON LUIS DOS SANTOS CARDOSO</t>
  </si>
  <si>
    <t>000242</t>
  </si>
  <si>
    <t>000238</t>
  </si>
  <si>
    <t>CLAUDIO DE JESUS SOUSA</t>
  </si>
  <si>
    <t>000239</t>
  </si>
  <si>
    <t>000244</t>
  </si>
  <si>
    <t>04-CICERO CLEBERSON Correia DA SILVA</t>
  </si>
  <si>
    <t>WENDEL FELIPE FERREIRA DOS SANTOS</t>
  </si>
  <si>
    <t>000246</t>
  </si>
  <si>
    <t>DARCIO COUTO SOUZA</t>
  </si>
  <si>
    <t>000251</t>
  </si>
  <si>
    <t>EVERTON LIMA DE OLIVEIRA</t>
  </si>
  <si>
    <t>000250</t>
  </si>
  <si>
    <t>000248</t>
  </si>
  <si>
    <t>JOSE MARIA JERONIMO DE SOUZA</t>
  </si>
  <si>
    <t>DANIEL DE PAULA DA SILVA</t>
  </si>
  <si>
    <t>000249</t>
  </si>
  <si>
    <t>DANIEL ALEXANDRE FERREIRA ROQUE</t>
  </si>
  <si>
    <t>000252</t>
  </si>
  <si>
    <t>JOÃO VICTOR SOUZA LANDIM</t>
  </si>
  <si>
    <t>000254</t>
  </si>
  <si>
    <t>48-JADER JUNIO DA CONCEICAO</t>
  </si>
  <si>
    <t>000255</t>
  </si>
  <si>
    <t>51-AMANDO JARDIM DE JESUS</t>
  </si>
  <si>
    <t>000257</t>
  </si>
  <si>
    <t>44-VALDEVINO HENRIQUE DOS SANTOS</t>
  </si>
  <si>
    <t>000259</t>
  </si>
  <si>
    <t>000258</t>
  </si>
  <si>
    <t>000260</t>
  </si>
  <si>
    <t>136-FRANCISCO DONIZETE DE JESUS</t>
  </si>
  <si>
    <t>47-CLAYTON CARLOS GONCALVES DA SILVA</t>
  </si>
  <si>
    <t>JOAO VITOR PEDROSO DE OLIVEIRA</t>
  </si>
  <si>
    <t>000133</t>
  </si>
  <si>
    <t>LEONARDO DOS SANTOS OLIVEIRA</t>
  </si>
  <si>
    <t>MICHAEL ERIX BARROS</t>
  </si>
  <si>
    <t>000261</t>
  </si>
  <si>
    <t>000262</t>
  </si>
  <si>
    <t>000104</t>
  </si>
  <si>
    <t>03-ADAILTON ALVES FERNANDES</t>
  </si>
  <si>
    <t>000211</t>
  </si>
  <si>
    <t>MILTON DE JESUS SANTANA</t>
  </si>
  <si>
    <t>000263</t>
  </si>
  <si>
    <t>JEAN ALEXANDRE MARTINS</t>
  </si>
  <si>
    <t>000265</t>
  </si>
  <si>
    <t>RIAN SANTOS FRANCA DE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</si>
</sst>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7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8"/>
      </top>
      <bottom/>
      <diagonal/>
    </border>
  </borders>
  <cellStyleXfs count="1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3" fillId="0" borderId="0"/>
    <xf numFmtId="0" fontId="4" fillId="0" borderId="0"/>
    <xf numFmtId="0" fontId="6" fillId="0" borderId="0"/>
    <xf numFmtId="0" fontId="7" fillId="2" borderId="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6" applyNumberFormat="0" applyFill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164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0" fontId="9" fillId="5" borderId="2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0" borderId="0" xfId="8" applyFont="1" applyAlignment="1">
      <alignment vertical="center" wrapText="1"/>
    </xf>
    <xf numFmtId="0" fontId="0" fillId="0" borderId="0" xfId="0" applyAlignment="1" applyProtection="1">
      <alignment vertical="center" wrapText="1"/>
      <protection locked="0"/>
    </xf>
    <xf numFmtId="0" fontId="0" fillId="8" borderId="0" xfId="0" applyFill="1" applyAlignment="1" applyProtection="1">
      <alignment vertical="center"/>
      <protection locked="0"/>
    </xf>
    <xf numFmtId="0" fontId="9" fillId="5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0" fillId="0" borderId="0" xfId="0" quotePrefix="1" applyAlignment="1">
      <alignment horizontal="center"/>
    </xf>
    <xf numFmtId="0" fontId="12" fillId="8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/>
    </xf>
    <xf numFmtId="0" fontId="0" fillId="0" borderId="0" xfId="0" quotePrefix="1"/>
    <xf numFmtId="0" fontId="11" fillId="8" borderId="0" xfId="0" applyFont="1" applyFill="1" applyAlignment="1" applyProtection="1">
      <alignment vertical="center"/>
      <protection locked="0"/>
    </xf>
    <xf numFmtId="49" fontId="0" fillId="0" borderId="0" xfId="0" quotePrefix="1" applyNumberFormat="1" applyAlignment="1">
      <alignment horizontal="center"/>
    </xf>
    <xf numFmtId="0" fontId="0" fillId="8" borderId="0" xfId="0" applyFill="1"/>
    <xf numFmtId="0" fontId="0" fillId="8" borderId="0" xfId="0" quotePrefix="1" applyFill="1" applyAlignment="1">
      <alignment horizontal="center"/>
    </xf>
    <xf numFmtId="0" fontId="0" fillId="8" borderId="0" xfId="0" quotePrefix="1" applyFill="1"/>
    <xf numFmtId="0" fontId="0" fillId="8" borderId="0" xfId="0" applyFill="1" applyAlignment="1">
      <alignment horizontal="left"/>
    </xf>
    <xf numFmtId="0" fontId="5" fillId="8" borderId="0" xfId="0" applyFont="1" applyFill="1" applyAlignment="1">
      <alignment horizontal="left" vertical="center" wrapText="1"/>
    </xf>
    <xf numFmtId="0" fontId="15" fillId="8" borderId="0" xfId="0" applyFont="1" applyFill="1"/>
    <xf numFmtId="0" fontId="11" fillId="0" borderId="7" xfId="0" applyFont="1" applyBorder="1"/>
    <xf numFmtId="0" fontId="0" fillId="8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/>
    </xf>
    <xf numFmtId="0" fontId="0" fillId="8" borderId="0" xfId="0" applyFill="1" applyAlignment="1" applyProtection="1">
      <alignment horizontal="center" vertical="center"/>
      <protection locked="0"/>
    </xf>
    <xf numFmtId="0" fontId="9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</cellXfs>
  <cellStyles count="14">
    <cellStyle name="Normal" xfId="0" builtinId="0"/>
    <cellStyle name="Normal 2" xfId="1" xr:uid="{00000000-0005-0000-0000-000001000000}"/>
    <cellStyle name="Normal 2 10 2" xfId="2" xr:uid="{00000000-0005-0000-0000-000002000000}"/>
    <cellStyle name="Normal 2 26 2" xfId="3" xr:uid="{00000000-0005-0000-0000-000003000000}"/>
    <cellStyle name="Normal 2 9 2" xfId="4" xr:uid="{00000000-0005-0000-0000-000004000000}"/>
    <cellStyle name="Normal 3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  <cellStyle name="Nota 2" xfId="9" xr:uid="{00000000-0005-0000-0000-000009000000}"/>
    <cellStyle name="Percentagem 2" xfId="10" xr:uid="{00000000-0005-0000-0000-00000A000000}"/>
    <cellStyle name="Porcentagem 10" xfId="11" xr:uid="{00000000-0005-0000-0000-00000B000000}"/>
    <cellStyle name="Porcentagem 2" xfId="12" xr:uid="{00000000-0005-0000-0000-00000C000000}"/>
    <cellStyle name="Total" xfId="1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W:\Financeiro\sjc.21financeiro\2023\SINTESE\11NOVEMBRO\SINTESE%20_%2028.11.2023.xlsx" TargetMode="External"/><Relationship Id="rId1" Type="http://schemas.openxmlformats.org/officeDocument/2006/relationships/externalLinkPath" Target="/Financeiro/sjc.21financeiro/2023/SINTESE/11NOVEMBRO/SINTESE%20_%2028.11.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nceiro/sjc.21financeiro/2022/SINTESE/03MARCO/Sintese%20_%2026.03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W:\Financeiro\sjc.21financeiro\2025\S&#205;NTESE\04ABRIL\S&#237;ntese_01.04.2025.xlsx" TargetMode="External"/><Relationship Id="rId1" Type="http://schemas.openxmlformats.org/officeDocument/2006/relationships/externalLinkPath" Target="04ABRIL/S&#237;ntese_01.04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PORTA"/>
      <sheetName val="BASE"/>
    </sheetNames>
    <sheetDataSet>
      <sheetData sheetId="0"/>
      <sheetData sheetId="1">
        <row r="3">
          <cell r="A3" t="str">
            <v>ROTA</v>
          </cell>
          <cell r="B3">
            <v>1</v>
          </cell>
          <cell r="C3" t="str">
            <v>SJCAMPOS</v>
          </cell>
          <cell r="D3">
            <v>558</v>
          </cell>
          <cell r="E3" t="str">
            <v>SJCAMPOS</v>
          </cell>
          <cell r="F3">
            <v>3549904</v>
          </cell>
        </row>
        <row r="4">
          <cell r="A4" t="str">
            <v>RECARGA</v>
          </cell>
          <cell r="B4">
            <v>2</v>
          </cell>
          <cell r="C4"/>
          <cell r="D4"/>
          <cell r="E4"/>
          <cell r="F4"/>
        </row>
        <row r="5">
          <cell r="A5" t="str">
            <v>TRUCK ATE 2 ENTREGAS</v>
          </cell>
          <cell r="B5">
            <v>20005</v>
          </cell>
          <cell r="C5"/>
          <cell r="D5"/>
          <cell r="E5"/>
          <cell r="F5"/>
        </row>
        <row r="6">
          <cell r="A6" t="str">
            <v>TRANSFERENCIA FILIAL</v>
          </cell>
          <cell r="B6">
            <v>92</v>
          </cell>
          <cell r="C6"/>
          <cell r="D6"/>
          <cell r="E6"/>
          <cell r="F6"/>
        </row>
        <row r="7">
          <cell r="A7" t="str">
            <v>TRANSFERENCIA GUARULHOS</v>
          </cell>
          <cell r="B7">
            <v>20008</v>
          </cell>
          <cell r="C7"/>
          <cell r="D7"/>
          <cell r="E7"/>
          <cell r="F7"/>
        </row>
        <row r="8">
          <cell r="A8" t="str">
            <v>TRANSFERENCIA MOOCA</v>
          </cell>
          <cell r="B8">
            <v>20009</v>
          </cell>
          <cell r="C8"/>
          <cell r="D8"/>
          <cell r="E8"/>
          <cell r="F8"/>
        </row>
        <row r="9">
          <cell r="A9" t="str">
            <v>TRANSFERENCIA PAULINIA</v>
          </cell>
          <cell r="B9">
            <v>20010</v>
          </cell>
          <cell r="C9"/>
          <cell r="D9"/>
          <cell r="E9"/>
          <cell r="F9"/>
        </row>
        <row r="10">
          <cell r="A10" t="str">
            <v>RECOLHA</v>
          </cell>
          <cell r="B10">
            <v>9</v>
          </cell>
          <cell r="C10"/>
          <cell r="D10"/>
          <cell r="E10"/>
          <cell r="F10"/>
        </row>
        <row r="11">
          <cell r="A11" t="str">
            <v>FRETEIRO TOCO</v>
          </cell>
          <cell r="B11">
            <v>20013</v>
          </cell>
          <cell r="C11"/>
          <cell r="D11"/>
          <cell r="E11"/>
          <cell r="F11"/>
        </row>
        <row r="12">
          <cell r="A12" t="str">
            <v>NOTURNA</v>
          </cell>
          <cell r="B12">
            <v>3</v>
          </cell>
          <cell r="C12"/>
          <cell r="D12"/>
          <cell r="E12"/>
          <cell r="F12"/>
        </row>
        <row r="13">
          <cell r="A13"/>
          <cell r="B13"/>
          <cell r="C13"/>
          <cell r="D13"/>
          <cell r="E13"/>
          <cell r="F13"/>
        </row>
        <row r="14">
          <cell r="C14"/>
          <cell r="D14"/>
          <cell r="E14"/>
          <cell r="F14"/>
        </row>
        <row r="15">
          <cell r="C15"/>
          <cell r="D15"/>
          <cell r="E15"/>
          <cell r="F15"/>
        </row>
        <row r="16">
          <cell r="E16"/>
          <cell r="F16"/>
        </row>
        <row r="17">
          <cell r="E17"/>
          <cell r="F17"/>
        </row>
        <row r="18">
          <cell r="E18"/>
          <cell r="F18"/>
        </row>
        <row r="19">
          <cell r="E19"/>
          <cell r="F19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PORTA"/>
      <sheetName val="BASE"/>
    </sheetNames>
    <sheetDataSet>
      <sheetData sheetId="0"/>
      <sheetData sheetId="1">
        <row r="3">
          <cell r="A3" t="str">
            <v>ROTA</v>
          </cell>
          <cell r="B3">
            <v>1</v>
          </cell>
          <cell r="C3" t="str">
            <v>SJCAMPOS</v>
          </cell>
          <cell r="D3">
            <v>558</v>
          </cell>
          <cell r="E3" t="str">
            <v>SJCAMPOS</v>
          </cell>
          <cell r="F3">
            <v>3549904</v>
          </cell>
        </row>
        <row r="4">
          <cell r="A4" t="str">
            <v>RECARGA</v>
          </cell>
          <cell r="B4">
            <v>2</v>
          </cell>
          <cell r="C4"/>
          <cell r="D4"/>
          <cell r="E4"/>
          <cell r="F4"/>
        </row>
        <row r="5">
          <cell r="A5" t="str">
            <v>TRUCK ATE 2 ENTREGAS</v>
          </cell>
          <cell r="B5">
            <v>20005</v>
          </cell>
          <cell r="C5"/>
          <cell r="D5"/>
          <cell r="E5"/>
          <cell r="F5"/>
        </row>
        <row r="6">
          <cell r="A6" t="str">
            <v>TRANSFERENCIA FILIAL</v>
          </cell>
          <cell r="B6">
            <v>92</v>
          </cell>
          <cell r="C6"/>
          <cell r="D6"/>
          <cell r="E6"/>
          <cell r="F6"/>
        </row>
        <row r="7">
          <cell r="A7" t="str">
            <v>TRANSFERENCIA GUARULHOS</v>
          </cell>
          <cell r="B7">
            <v>20008</v>
          </cell>
          <cell r="C7"/>
          <cell r="D7"/>
          <cell r="E7"/>
          <cell r="F7"/>
        </row>
        <row r="8">
          <cell r="A8" t="str">
            <v>TRANSFERENCIA MOOCA</v>
          </cell>
          <cell r="B8">
            <v>20009</v>
          </cell>
          <cell r="C8"/>
          <cell r="D8"/>
          <cell r="E8"/>
          <cell r="F8"/>
        </row>
        <row r="9">
          <cell r="A9" t="str">
            <v>TRANSFERENCIA PAULINIA</v>
          </cell>
          <cell r="B9">
            <v>20010</v>
          </cell>
          <cell r="C9"/>
          <cell r="D9"/>
          <cell r="E9"/>
          <cell r="F9"/>
        </row>
        <row r="10">
          <cell r="A10" t="str">
            <v>RECOLHA</v>
          </cell>
          <cell r="B10">
            <v>9</v>
          </cell>
          <cell r="C10"/>
          <cell r="D10"/>
          <cell r="E10"/>
          <cell r="F10"/>
        </row>
        <row r="11">
          <cell r="A11" t="str">
            <v>FRETEIRO TOCO</v>
          </cell>
          <cell r="B11">
            <v>20013</v>
          </cell>
          <cell r="C11"/>
          <cell r="D11"/>
          <cell r="E11"/>
          <cell r="F11"/>
        </row>
        <row r="12">
          <cell r="A12" t="str">
            <v>NOTURNA</v>
          </cell>
          <cell r="B12">
            <v>3</v>
          </cell>
          <cell r="C12"/>
          <cell r="D12"/>
          <cell r="E12"/>
          <cell r="F12"/>
        </row>
        <row r="13">
          <cell r="A13"/>
          <cell r="B13"/>
          <cell r="C13"/>
          <cell r="D13"/>
          <cell r="E13"/>
          <cell r="F13"/>
        </row>
        <row r="14">
          <cell r="C14"/>
          <cell r="D14"/>
          <cell r="E14"/>
          <cell r="F14"/>
        </row>
        <row r="15">
          <cell r="C15"/>
          <cell r="D15"/>
          <cell r="E15"/>
          <cell r="F15"/>
        </row>
        <row r="16">
          <cell r="E16"/>
          <cell r="F16"/>
        </row>
        <row r="17">
          <cell r="E17"/>
          <cell r="F17"/>
        </row>
        <row r="18">
          <cell r="E18"/>
          <cell r="F18"/>
        </row>
        <row r="19">
          <cell r="E19"/>
          <cell r="F19"/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PORTA"/>
      <sheetName val="BASE"/>
    </sheetNames>
    <sheetDataSet>
      <sheetData sheetId="0"/>
      <sheetData sheetId="1">
        <row r="3">
          <cell r="A3" t="str">
            <v>ROTA</v>
          </cell>
          <cell r="B3">
            <v>1</v>
          </cell>
          <cell r="C3" t="str">
            <v>SJCAMPOS</v>
          </cell>
          <cell r="D3">
            <v>558</v>
          </cell>
          <cell r="E3" t="str">
            <v>SJCAMPOS</v>
          </cell>
          <cell r="F3">
            <v>3549904</v>
          </cell>
          <cell r="H3" t="str">
            <v>37-GILSON CURSINO DE FREITAS</v>
          </cell>
          <cell r="I3" t="str">
            <v>000243</v>
          </cell>
          <cell r="J3" t="str">
            <v>ADEILDO DE ARAUJO</v>
          </cell>
          <cell r="K3" t="str">
            <v>002685</v>
          </cell>
        </row>
        <row r="4">
          <cell r="A4" t="str">
            <v>RECARGA</v>
          </cell>
          <cell r="B4">
            <v>2</v>
          </cell>
          <cell r="C4"/>
          <cell r="D4"/>
          <cell r="E4"/>
          <cell r="F4"/>
          <cell r="I4"/>
          <cell r="J4" t="str">
            <v>ADAILTON ALVES FERNANDES</v>
          </cell>
          <cell r="K4" t="str">
            <v>003090</v>
          </cell>
        </row>
        <row r="5">
          <cell r="A5" t="str">
            <v>TRUCK ATE 2 ENTREGAS</v>
          </cell>
          <cell r="B5">
            <v>20005</v>
          </cell>
          <cell r="C5"/>
          <cell r="D5"/>
          <cell r="E5"/>
          <cell r="F5"/>
          <cell r="H5" t="str">
            <v>2-ANTONIO DA SILVA FERREIRA</v>
          </cell>
          <cell r="I5" t="str">
            <v>002676</v>
          </cell>
          <cell r="J5" t="str">
            <v>JOAO VITOR PEDROSO DE OLIVEIRA</v>
          </cell>
          <cell r="K5" t="str">
            <v>000195</v>
          </cell>
        </row>
        <row r="6">
          <cell r="A6" t="str">
            <v>TRANSFERENCIA FILIAL</v>
          </cell>
          <cell r="B6">
            <v>92</v>
          </cell>
          <cell r="C6"/>
          <cell r="D6"/>
          <cell r="E6"/>
          <cell r="F6"/>
          <cell r="H6" t="str">
            <v>35-LEDSON LUIS DOS SANTOS CARDOSO</v>
          </cell>
          <cell r="I6" t="str">
            <v>000242</v>
          </cell>
          <cell r="J6" t="str">
            <v>EDNALDO FELIX DE OLIVEIRA</v>
          </cell>
          <cell r="K6" t="str">
            <v>002689</v>
          </cell>
        </row>
        <row r="7">
          <cell r="A7" t="str">
            <v>TRANSFERENCIA GUARULHOS</v>
          </cell>
          <cell r="B7">
            <v>20008</v>
          </cell>
          <cell r="C7"/>
          <cell r="D7"/>
          <cell r="E7"/>
          <cell r="F7"/>
          <cell r="H7" t="str">
            <v>23-ANDERSON DE SOUZA</v>
          </cell>
          <cell r="I7" t="str">
            <v>000228</v>
          </cell>
          <cell r="J7" t="str">
            <v>AMAURI DA SILVA SANTOS</v>
          </cell>
          <cell r="K7" t="str">
            <v>003089</v>
          </cell>
        </row>
        <row r="8">
          <cell r="A8" t="str">
            <v>TRANSFERENCIA MOOCA</v>
          </cell>
          <cell r="B8">
            <v>20009</v>
          </cell>
          <cell r="C8"/>
          <cell r="D8"/>
          <cell r="E8"/>
          <cell r="F8"/>
          <cell r="H8" t="str">
            <v xml:space="preserve">5-BENEDITO ROGERIO DE ANDRADE   </v>
          </cell>
          <cell r="I8" t="str">
            <v>002677</v>
          </cell>
          <cell r="J8" t="str">
            <v>JOÃO VICTOR SOUZA LANDIM</v>
          </cell>
          <cell r="K8" t="str">
            <v>000238</v>
          </cell>
        </row>
        <row r="9">
          <cell r="A9" t="str">
            <v>TRANSFERENCIA PAULINIA</v>
          </cell>
          <cell r="B9">
            <v>20010</v>
          </cell>
          <cell r="C9"/>
          <cell r="D9"/>
          <cell r="E9"/>
          <cell r="F9"/>
          <cell r="I9" t="str">
            <v>000064</v>
          </cell>
          <cell r="J9" t="str">
            <v>BRENDO ARANTES</v>
          </cell>
          <cell r="K9" t="str">
            <v>000190</v>
          </cell>
        </row>
        <row r="10">
          <cell r="A10" t="str">
            <v>RECOLHA</v>
          </cell>
          <cell r="B10">
            <v>9</v>
          </cell>
          <cell r="C10"/>
          <cell r="D10"/>
          <cell r="E10"/>
          <cell r="F10"/>
          <cell r="H10" t="str">
            <v>98-GERSON APARECIDO DE MOURA</v>
          </cell>
          <cell r="I10" t="str">
            <v>002692</v>
          </cell>
          <cell r="J10" t="str">
            <v>CRISTIANO ROLDOLFO DE OLIVEIRA</v>
          </cell>
          <cell r="K10" t="str">
            <v>003056</v>
          </cell>
        </row>
        <row r="11">
          <cell r="A11" t="str">
            <v>FRETEIRO TOCO</v>
          </cell>
          <cell r="B11">
            <v>20013</v>
          </cell>
          <cell r="C11"/>
          <cell r="D11"/>
          <cell r="E11"/>
          <cell r="F11"/>
          <cell r="H11" t="str">
            <v>6-ISAEL DE CARVALHO OLIVEIRA</v>
          </cell>
          <cell r="I11" t="str">
            <v>002678</v>
          </cell>
          <cell r="J11" t="str">
            <v>DIOGO VINICIUS DE SOUzA</v>
          </cell>
          <cell r="K11" t="str">
            <v>003057</v>
          </cell>
        </row>
        <row r="12">
          <cell r="A12" t="str">
            <v>NOTURNA</v>
          </cell>
          <cell r="B12">
            <v>3</v>
          </cell>
          <cell r="C12"/>
          <cell r="D12"/>
          <cell r="E12"/>
          <cell r="F12"/>
          <cell r="H12" t="str">
            <v>7-IVAN PEREIRA DOS SANTOS</v>
          </cell>
          <cell r="I12" t="str">
            <v>002744</v>
          </cell>
          <cell r="J12" t="str">
            <v>MARCELO AZEVEDO DOS SANTOS</v>
          </cell>
          <cell r="K12" t="str">
            <v>002733</v>
          </cell>
        </row>
        <row r="13">
          <cell r="A13"/>
          <cell r="B13"/>
          <cell r="C13"/>
          <cell r="D13"/>
          <cell r="E13"/>
          <cell r="F13"/>
          <cell r="H13" t="str">
            <v>177-ANDERSON BRAGA MATOS</v>
          </cell>
          <cell r="I13" t="str">
            <v>000194</v>
          </cell>
          <cell r="K13"/>
        </row>
        <row r="14">
          <cell r="C14"/>
          <cell r="D14"/>
          <cell r="E14"/>
          <cell r="F14"/>
          <cell r="H14" t="str">
            <v>149-FLAVIO ADRIANO DA SILVA GOMES</v>
          </cell>
          <cell r="I14" t="str">
            <v>000167</v>
          </cell>
          <cell r="J14" t="str">
            <v>DARCIO COUTO SOUZA</v>
          </cell>
          <cell r="K14" t="str">
            <v>000251</v>
          </cell>
        </row>
        <row r="15">
          <cell r="C15"/>
          <cell r="D15"/>
          <cell r="E15"/>
          <cell r="F15"/>
          <cell r="H15" t="str">
            <v>11-JOSE MAURO DE ANDRADE</v>
          </cell>
          <cell r="I15" t="str">
            <v>002680</v>
          </cell>
          <cell r="J15" t="str">
            <v>DAVID DE ABREU VALéRIO</v>
          </cell>
          <cell r="K15" t="str">
            <v>000229</v>
          </cell>
        </row>
        <row r="16">
          <cell r="E16"/>
          <cell r="F16"/>
          <cell r="H16" t="str">
            <v>13-LAELSON GERMANO DA ROCHA</v>
          </cell>
          <cell r="I16" t="str">
            <v>002714</v>
          </cell>
          <cell r="J16" t="str">
            <v>LUIZ OTAVIO MONTEIRO</v>
          </cell>
          <cell r="K16" t="str">
            <v>000191</v>
          </cell>
        </row>
        <row r="17">
          <cell r="E17"/>
          <cell r="F17"/>
          <cell r="H17" t="str">
            <v>153-MAURO ROQUE DOS SANTOS</v>
          </cell>
          <cell r="I17" t="str">
            <v>000174</v>
          </cell>
          <cell r="J17" t="str">
            <v>ADEMILSON APARECIDO FELIZENE</v>
          </cell>
          <cell r="K17" t="str">
            <v>000221</v>
          </cell>
        </row>
        <row r="18">
          <cell r="E18"/>
          <cell r="F18"/>
          <cell r="H18" t="str">
            <v>15-LUIS ALBERTO C DE FREITAS</v>
          </cell>
          <cell r="I18" t="str">
            <v>002681</v>
          </cell>
          <cell r="J18" t="str">
            <v>WELLINGTON WILLIAM DA SILVA</v>
          </cell>
          <cell r="K18" t="str">
            <v>000184</v>
          </cell>
        </row>
        <row r="19">
          <cell r="E19"/>
          <cell r="F19"/>
          <cell r="H19" t="str">
            <v>47-CLAYTON CARLOS GONCALVES DA SILVA</v>
          </cell>
          <cell r="I19" t="str">
            <v>000254</v>
          </cell>
          <cell r="K19"/>
        </row>
        <row r="20">
          <cell r="H20" t="str">
            <v>16-IRAN LINS GUILHERME NEVES</v>
          </cell>
          <cell r="I20" t="str">
            <v>000232</v>
          </cell>
          <cell r="J20" t="str">
            <v>FRANCISCO DE OLIVEIRA</v>
          </cell>
          <cell r="K20" t="str">
            <v>002691</v>
          </cell>
        </row>
        <row r="21">
          <cell r="H21" t="str">
            <v xml:space="preserve">19-ROBSON DE SIQUEIRA MANCILHA   </v>
          </cell>
          <cell r="I21" t="str">
            <v>002682</v>
          </cell>
          <cell r="J21" t="str">
            <v>VANDERLEI DONISETE BELMIRO</v>
          </cell>
          <cell r="K21" t="str">
            <v>000197</v>
          </cell>
        </row>
        <row r="22">
          <cell r="H22" t="str">
            <v xml:space="preserve">21-SAMUEL APARECIDO DOS S LEITE  </v>
          </cell>
          <cell r="I22" t="str">
            <v>002683</v>
          </cell>
          <cell r="J22" t="str">
            <v>GILMAR DE GODOY</v>
          </cell>
          <cell r="K22" t="str">
            <v>002693</v>
          </cell>
        </row>
        <row r="23">
          <cell r="H23" t="str">
            <v>191-JOSE WILSON DE SOUZA</v>
          </cell>
          <cell r="I23" t="str">
            <v>000219</v>
          </cell>
          <cell r="J23" t="str">
            <v xml:space="preserve">EDSON RODRIGO </v>
          </cell>
          <cell r="K23" t="str">
            <v>000207</v>
          </cell>
        </row>
        <row r="24">
          <cell r="H24" t="str">
            <v>187-ALEXANDRE LUIS FRANKLIN DOS SANTOS</v>
          </cell>
          <cell r="I24" t="str">
            <v>000215</v>
          </cell>
          <cell r="J24" t="str">
            <v>PAULO HENRIQUE APARECIDO PEREIRA CIPRIANO</v>
          </cell>
          <cell r="K24" t="str">
            <v>000204</v>
          </cell>
        </row>
        <row r="25">
          <cell r="I25"/>
          <cell r="J25" t="str">
            <v>DAILTON LIMA DE OLIVEIRA</v>
          </cell>
          <cell r="K25" t="str">
            <v>000231</v>
          </cell>
        </row>
        <row r="26">
          <cell r="H26" t="str">
            <v>48-JADER JUNIO DA CONCEICAO</v>
          </cell>
          <cell r="I26" t="str">
            <v>000255</v>
          </cell>
          <cell r="J26" t="str">
            <v>JOAO BATISTA DA SILVA</v>
          </cell>
          <cell r="K26" t="str">
            <v>002716</v>
          </cell>
        </row>
        <row r="27">
          <cell r="H27" t="str">
            <v>04-CICERO CLEBERSON Correia DA SILVA</v>
          </cell>
          <cell r="I27" t="str">
            <v>000233</v>
          </cell>
          <cell r="J27" t="str">
            <v>MARCOS KAIQUE GOMES</v>
          </cell>
          <cell r="K27" t="str">
            <v>000213</v>
          </cell>
        </row>
        <row r="28">
          <cell r="H28" t="str">
            <v>56-ANDERSON NOGUEIRA MANOEL</v>
          </cell>
          <cell r="I28" t="str">
            <v>002748</v>
          </cell>
          <cell r="J28" t="str">
            <v>JOSE LEONARDO MOISES VIEIRA</v>
          </cell>
          <cell r="K28" t="str">
            <v>003088</v>
          </cell>
        </row>
        <row r="29">
          <cell r="H29" t="str">
            <v>138-GILBERTO DONIZETE MARCONDES</v>
          </cell>
          <cell r="I29" t="str">
            <v>000136</v>
          </cell>
          <cell r="J29" t="str">
            <v>BRUNO CESAR DA COSTA</v>
          </cell>
          <cell r="K29" t="str">
            <v>000223</v>
          </cell>
        </row>
        <row r="30">
          <cell r="H30" t="str">
            <v>168-RODRIGO CAETANO MARQUES</v>
          </cell>
          <cell r="I30" t="str">
            <v>000189</v>
          </cell>
          <cell r="J30" t="str">
            <v>CLAUDIO DE JESUS SOUSA</v>
          </cell>
          <cell r="K30" t="str">
            <v>000239</v>
          </cell>
        </row>
        <row r="31">
          <cell r="H31" t="str">
            <v>12-MARCO SOARES HENRIQUE DA SILVA</v>
          </cell>
          <cell r="I31" t="str">
            <v>000237</v>
          </cell>
          <cell r="J31" t="str">
            <v>ALEXANDER ARMANDO BENEDITO</v>
          </cell>
          <cell r="K31" t="str">
            <v>000216</v>
          </cell>
        </row>
        <row r="32">
          <cell r="H32" t="str">
            <v>51-AMANDO JARDIM DE JESUS</v>
          </cell>
          <cell r="I32" t="str">
            <v>000257</v>
          </cell>
          <cell r="J32" t="str">
            <v>PAULO CESAR NOGUEIRA</v>
          </cell>
          <cell r="K32" t="str">
            <v>003085</v>
          </cell>
        </row>
        <row r="33">
          <cell r="H33" t="str">
            <v>120-EDSON FONTES DE SOUZA</v>
          </cell>
          <cell r="I33" t="str">
            <v>003075</v>
          </cell>
          <cell r="J33" t="str">
            <v>PAULO CESAR CABRAL BASILIO</v>
          </cell>
          <cell r="K33" t="str">
            <v>002698</v>
          </cell>
        </row>
        <row r="34">
          <cell r="H34" t="str">
            <v>182-RENATO ORTEGA GONCALVES</v>
          </cell>
          <cell r="I34" t="str">
            <v>000209</v>
          </cell>
          <cell r="J34" t="str">
            <v>PAULO CESAR DE OLIVEIRA</v>
          </cell>
          <cell r="K34" t="str">
            <v>002699</v>
          </cell>
        </row>
        <row r="35">
          <cell r="H35" t="str">
            <v>29-FERNANDO HENRIQUE DA COSTA</v>
          </cell>
          <cell r="I35" t="str">
            <v>000234</v>
          </cell>
          <cell r="J35" t="str">
            <v>RIAN SANTOS FRANCA DE SILVA</v>
          </cell>
          <cell r="K35" t="str">
            <v>000244</v>
          </cell>
        </row>
        <row r="36">
          <cell r="H36" t="str">
            <v>44-VALDEVINO HENRIQUE DOS SANTOS</v>
          </cell>
          <cell r="I36" t="str">
            <v>000259</v>
          </cell>
          <cell r="J36" t="str">
            <v>RICARDO DE SOUZA DE BARROS</v>
          </cell>
          <cell r="K36" t="str">
            <v>002700</v>
          </cell>
        </row>
        <row r="37">
          <cell r="H37" t="str">
            <v>MARCILON ADAMILTON LANDIM</v>
          </cell>
          <cell r="I37" t="str">
            <v>003115</v>
          </cell>
          <cell r="J37" t="str">
            <v>RICARDO RODRIGO GONÇALVES</v>
          </cell>
          <cell r="K37" t="str">
            <v>002701</v>
          </cell>
        </row>
        <row r="38">
          <cell r="H38" t="str">
            <v>127-MARCOS MARTINS DE SOUZA BENEDITO</v>
          </cell>
          <cell r="I38" t="str">
            <v>003120</v>
          </cell>
          <cell r="J38" t="str">
            <v>RODOLFO ADILSON LOPES</v>
          </cell>
          <cell r="K38" t="str">
            <v>002715</v>
          </cell>
        </row>
        <row r="39">
          <cell r="H39" t="str">
            <v>ALEXANDRE DE SOUSA</v>
          </cell>
          <cell r="I39" t="str">
            <v>003119</v>
          </cell>
          <cell r="J39" t="str">
            <v>ANTONIO FRANCISCO PEREIRA DA SILVA</v>
          </cell>
          <cell r="K39" t="str">
            <v>000140</v>
          </cell>
        </row>
        <row r="40">
          <cell r="H40" t="str">
            <v>MARCIO ANTONIOLANDIM</v>
          </cell>
          <cell r="I40" t="str">
            <v>003121</v>
          </cell>
          <cell r="J40" t="str">
            <v>CARLOS ALEXANDRE DA SILVA SANTOS</v>
          </cell>
          <cell r="K40" t="str">
            <v>000139</v>
          </cell>
        </row>
        <row r="41">
          <cell r="H41" t="str">
            <v>RODRIGO DA SILVA PEDROSO</v>
          </cell>
          <cell r="I41" t="str">
            <v>003118</v>
          </cell>
          <cell r="J41" t="str">
            <v>EDSON CANDIDO DE SOUZA</v>
          </cell>
          <cell r="K41" t="str">
            <v>000144</v>
          </cell>
        </row>
        <row r="42">
          <cell r="H42" t="str">
            <v>VALDIR DA SILVA</v>
          </cell>
          <cell r="I42" t="str">
            <v>003117</v>
          </cell>
          <cell r="J42" t="str">
            <v>GABRIEL CURSINO FERREIRA</v>
          </cell>
          <cell r="K42" t="str">
            <v>000143</v>
          </cell>
        </row>
        <row r="43">
          <cell r="H43" t="str">
            <v>136-FRANCISCO DONIZETE DE JESUS</v>
          </cell>
          <cell r="I43" t="str">
            <v>000133</v>
          </cell>
          <cell r="K43"/>
        </row>
        <row r="44">
          <cell r="H44" t="str">
            <v>9-FABIO LUIZ FERREIRA</v>
          </cell>
          <cell r="I44" t="str">
            <v>002690</v>
          </cell>
          <cell r="K44"/>
        </row>
        <row r="45">
          <cell r="H45" t="str">
            <v>03-ADAILTON ALVES FERNANDES</v>
          </cell>
          <cell r="I45" t="str">
            <v>000104</v>
          </cell>
          <cell r="J45" t="str">
            <v>FABIANO GONCALVES IZAIAS</v>
          </cell>
          <cell r="K45" t="str">
            <v>000235</v>
          </cell>
        </row>
        <row r="46">
          <cell r="H46" t="str">
            <v>183-WAGNER BATISTA DA SILVA</v>
          </cell>
          <cell r="I46" t="str">
            <v>000205</v>
          </cell>
          <cell r="J46" t="str">
            <v>JOSEMAR JOSE DA SILVA</v>
          </cell>
          <cell r="K46" t="str">
            <v>002732</v>
          </cell>
        </row>
        <row r="47">
          <cell r="H47" t="str">
            <v>20-FABIO APARECIDO PASCOTTI</v>
          </cell>
          <cell r="I47" t="str">
            <v>002735</v>
          </cell>
          <cell r="J47" t="str">
            <v>DANIEL DE PAULA DA SILVA</v>
          </cell>
          <cell r="K47" t="str">
            <v>000249</v>
          </cell>
        </row>
        <row r="48">
          <cell r="H48" t="str">
            <v>26-JOSEMAR MOREIRA DA SILVA</v>
          </cell>
          <cell r="I48" t="str">
            <v>002734</v>
          </cell>
          <cell r="J48" t="str">
            <v>EVERTON LIMA DE OLIVEIRA</v>
          </cell>
          <cell r="K48" t="str">
            <v>000250</v>
          </cell>
        </row>
        <row r="49">
          <cell r="H49" t="str">
            <v>111-CELIO DE LIMA JUNIOR</v>
          </cell>
          <cell r="I49" t="str">
            <v>002956</v>
          </cell>
          <cell r="K49"/>
        </row>
        <row r="50">
          <cell r="H50" t="str">
            <v>109-CELSO JOSE CANDIDO</v>
          </cell>
          <cell r="I50" t="str">
            <v>002954</v>
          </cell>
          <cell r="J50" t="str">
            <v>DANIEL ALEXANDRE FERREIRA ROQUE</v>
          </cell>
          <cell r="K50" t="str">
            <v>000252</v>
          </cell>
        </row>
        <row r="51">
          <cell r="H51" t="str">
            <v>108-PAULO ROBERTO FERREIRA SILVA</v>
          </cell>
          <cell r="I51" t="str">
            <v>002955</v>
          </cell>
          <cell r="J51" t="str">
            <v>IVANILSON FERNANDES SOUZA</v>
          </cell>
          <cell r="K51" t="str">
            <v>002737</v>
          </cell>
        </row>
        <row r="52">
          <cell r="H52" t="str">
            <v>110-ROGERIO SOARES DOS SANTOS</v>
          </cell>
          <cell r="I52" t="str">
            <v>002953</v>
          </cell>
          <cell r="J52" t="str">
            <v>LEONARDO DOS SANTOS OLIVEIRA</v>
          </cell>
          <cell r="K52" t="str">
            <v>000262</v>
          </cell>
        </row>
        <row r="53">
          <cell r="H53" t="str">
            <v>WILLIAN HENRIQUE DA SILVA</v>
          </cell>
          <cell r="I53" t="str">
            <v>000155</v>
          </cell>
          <cell r="J53" t="str">
            <v>MICHAEL ERIX BARROS</v>
          </cell>
          <cell r="K53" t="str">
            <v>000261</v>
          </cell>
        </row>
        <row r="54">
          <cell r="H54" t="str">
            <v>50-LEANDRO APARECIDO LOPES OLIVEI</v>
          </cell>
          <cell r="I54" t="str">
            <v>002750</v>
          </cell>
          <cell r="J54" t="str">
            <v>MARCOS BRITO DE JESUS</v>
          </cell>
          <cell r="K54" t="str">
            <v>000153</v>
          </cell>
        </row>
        <row r="55">
          <cell r="H55" t="str">
            <v>FABIO LUIZ FERREIRA</v>
          </cell>
          <cell r="I55" t="str">
            <v>002690</v>
          </cell>
          <cell r="J55" t="str">
            <v>JEAN ALEXANDRE MARTINS</v>
          </cell>
          <cell r="K55" t="str">
            <v>000265</v>
          </cell>
        </row>
        <row r="56">
          <cell r="H56" t="str">
            <v>55-ADRIANO DOS SANTOS ALVES</v>
          </cell>
          <cell r="I56" t="str">
            <v>002760</v>
          </cell>
          <cell r="J56" t="str">
            <v>REINALDO DA SILVA</v>
          </cell>
          <cell r="K56" t="str">
            <v>002747</v>
          </cell>
        </row>
        <row r="57">
          <cell r="H57" t="str">
            <v>103-VALDIR FRANCISCO SANTOS</v>
          </cell>
          <cell r="I57" t="str">
            <v>002941</v>
          </cell>
          <cell r="J57" t="str">
            <v>DAVID VALERIO SILVA</v>
          </cell>
          <cell r="K57" t="str">
            <v>000152</v>
          </cell>
        </row>
        <row r="58">
          <cell r="H58" t="str">
            <v>63-WILLIAM DOS SANTOS BEZERRA</v>
          </cell>
          <cell r="I58" t="str">
            <v>002777</v>
          </cell>
          <cell r="J58" t="str">
            <v>ANTONIO LEANDRO DA SILVA GOMES</v>
          </cell>
          <cell r="K58" t="str">
            <v>000210</v>
          </cell>
        </row>
        <row r="59">
          <cell r="H59" t="str">
            <v>161-CLAUDIO ARANTES</v>
          </cell>
          <cell r="I59" t="str">
            <v>002781</v>
          </cell>
          <cell r="J59" t="str">
            <v>FELIPE DA SILVA SANTOS</v>
          </cell>
          <cell r="K59" t="str">
            <v>002746</v>
          </cell>
        </row>
        <row r="60">
          <cell r="H60" t="str">
            <v>89-ERIVELTON LANDIM MEDEIROS</v>
          </cell>
          <cell r="I60" t="str">
            <v>002739</v>
          </cell>
          <cell r="J60" t="str">
            <v>JOSE MARIA JERONIMO DE SOUZA</v>
          </cell>
          <cell r="K60" t="str">
            <v>000248</v>
          </cell>
        </row>
        <row r="61">
          <cell r="H61" t="str">
            <v>134-RAUL FRANCIS FERREIRA</v>
          </cell>
          <cell r="I61" t="str">
            <v>002726</v>
          </cell>
          <cell r="J61" t="str">
            <v>BRUNO HENRIQUE G SILVA DIAS</v>
          </cell>
          <cell r="K61" t="str">
            <v>002757</v>
          </cell>
        </row>
        <row r="62">
          <cell r="H62" t="str">
            <v>90- FABIANO JOSÉ DA SILVA</v>
          </cell>
          <cell r="I62" t="str">
            <v>002749</v>
          </cell>
          <cell r="J62" t="str">
            <v>ALBERT OLIVEIRA DE ANDRADE</v>
          </cell>
          <cell r="K62" t="str">
            <v>000225</v>
          </cell>
        </row>
        <row r="63">
          <cell r="H63" t="str">
            <v>145-WILLIAM HENRIQUE DA SILVA</v>
          </cell>
          <cell r="I63" t="str">
            <v>000155</v>
          </cell>
          <cell r="J63" t="str">
            <v>WENDEL CORREA BAHIA</v>
          </cell>
          <cell r="K63" t="str">
            <v>002759</v>
          </cell>
        </row>
        <row r="64">
          <cell r="H64" t="str">
            <v>93-DOGLIMAR DOS SANTOS</v>
          </cell>
          <cell r="I64" t="str">
            <v>002719</v>
          </cell>
          <cell r="K64"/>
        </row>
        <row r="65">
          <cell r="H65" t="str">
            <v>900-FABRICIO STHFANO S NOGUEIRA</v>
          </cell>
          <cell r="I65" t="str">
            <v>000211</v>
          </cell>
          <cell r="J65" t="str">
            <v>MILTON DE JESUS SANTANA</v>
          </cell>
          <cell r="K65" t="str">
            <v>000263</v>
          </cell>
        </row>
        <row r="66">
          <cell r="H66" t="str">
            <v>102-FABIANO MARTINS DOS SANTOS</v>
          </cell>
          <cell r="I66" t="str">
            <v>002906</v>
          </cell>
          <cell r="J66"/>
          <cell r="K66"/>
        </row>
        <row r="67">
          <cell r="I67"/>
          <cell r="J67" t="str">
            <v>WENDEL FELIPE FERREIRA DOS SANTOS</v>
          </cell>
          <cell r="K67" t="str">
            <v>000246</v>
          </cell>
        </row>
        <row r="68">
          <cell r="H68" t="str">
            <v>105-MARCUS VINICIUS BONES</v>
          </cell>
          <cell r="I68" t="str">
            <v>003097</v>
          </cell>
          <cell r="J68"/>
          <cell r="K68" t="str">
            <v>000258</v>
          </cell>
        </row>
        <row r="69">
          <cell r="H69" t="str">
            <v>106-TIAGO NUNES DA SILVA</v>
          </cell>
          <cell r="I69" t="str">
            <v>003084</v>
          </cell>
          <cell r="J69" t="str">
            <v>MICHAEL DIEGO DOS SANTOS AUGUSTO</v>
          </cell>
          <cell r="K69" t="str">
            <v>003114</v>
          </cell>
        </row>
        <row r="70">
          <cell r="H70" t="str">
            <v>126-MARCILON ADAMILTON LANDIM</v>
          </cell>
          <cell r="I70" t="str">
            <v>003115</v>
          </cell>
          <cell r="J70" t="str">
            <v>GLAUBER FELIPE GODOY DA SILVA</v>
          </cell>
          <cell r="K70" t="str">
            <v>003125</v>
          </cell>
        </row>
        <row r="71">
          <cell r="H71" t="str">
            <v>127-MARCOS MARTINS DE SOUZA BENEDITO</v>
          </cell>
          <cell r="I71" t="str">
            <v>003120</v>
          </cell>
          <cell r="J71" t="str">
            <v>JEAN APARECIDO LAIA</v>
          </cell>
          <cell r="K71" t="str">
            <v>003122</v>
          </cell>
        </row>
        <row r="72">
          <cell r="H72" t="str">
            <v>123-ALEXANDRE DE SOUSA</v>
          </cell>
          <cell r="I72" t="str">
            <v>003119</v>
          </cell>
          <cell r="J72" t="str">
            <v>CARLOS ALBERTO VINHAS MARCONDES FILHO</v>
          </cell>
          <cell r="K72" t="str">
            <v>003112</v>
          </cell>
        </row>
        <row r="73">
          <cell r="H73" t="str">
            <v>122-MARCIO ANTONIO LANDIM</v>
          </cell>
          <cell r="I73" t="str">
            <v>003121</v>
          </cell>
          <cell r="J73" t="str">
            <v>WILLIAM AUGUSTO ALMEIDA PIRES</v>
          </cell>
          <cell r="K73" t="str">
            <v>003116</v>
          </cell>
        </row>
        <row r="74">
          <cell r="H74" t="str">
            <v>129-RODRIGO DA SILVA PEDROSO</v>
          </cell>
          <cell r="I74" t="str">
            <v>003118</v>
          </cell>
          <cell r="J74" t="str">
            <v>DENILSON FERREIRA RODRIGUES</v>
          </cell>
          <cell r="K74" t="str">
            <v>003126</v>
          </cell>
        </row>
        <row r="75">
          <cell r="H75" t="str">
            <v>128-VALDIR DA SILVA</v>
          </cell>
          <cell r="I75" t="str">
            <v>003117</v>
          </cell>
          <cell r="J75"/>
          <cell r="K75" t="str">
            <v>000260</v>
          </cell>
        </row>
        <row r="76">
          <cell r="H76" t="str">
            <v>194-PAULO EDUARDO PRICOLI</v>
          </cell>
          <cell r="I76" t="str">
            <v>000226</v>
          </cell>
          <cell r="J76" t="str">
            <v>BRENDON WASHINGTON DE OLIVEIRA</v>
          </cell>
          <cell r="K76" t="str">
            <v>003144</v>
          </cell>
        </row>
        <row r="77">
          <cell r="H77" t="str">
            <v>132-DIOGO DE MOURA SANTOS</v>
          </cell>
          <cell r="I77" t="str">
            <v>003138</v>
          </cell>
          <cell r="J77" t="str">
            <v>EDGAR PATRICIO DE FREITAS</v>
          </cell>
          <cell r="K77" t="str">
            <v>003139</v>
          </cell>
        </row>
        <row r="78">
          <cell r="H78" t="str">
            <v>150-GABRIEL CURSINO FERREIRA</v>
          </cell>
          <cell r="I78" t="str">
            <v>000143</v>
          </cell>
          <cell r="J78" t="str">
            <v>REGINALDO HONORIO DE ARAUJO</v>
          </cell>
          <cell r="K78" t="str">
            <v>003142</v>
          </cell>
        </row>
        <row r="79">
          <cell r="H79" t="str">
            <v>166-LUIZ FERNANDO RIBEIRO DE ANDRADE THOME</v>
          </cell>
          <cell r="I79" t="str">
            <v>000185</v>
          </cell>
          <cell r="J79" t="str">
            <v>RODRIGO DA SILVA</v>
          </cell>
          <cell r="K79" t="str">
            <v>000148</v>
          </cell>
        </row>
        <row r="80">
          <cell r="H80" t="str">
            <v>167-TIAGO GOMES PEREIRA</v>
          </cell>
          <cell r="I80" t="str">
            <v>000186</v>
          </cell>
          <cell r="J80" t="str">
            <v>WILSON MARQUES VIEIRA SAMPAIO</v>
          </cell>
          <cell r="K80" t="str">
            <v>003140</v>
          </cell>
        </row>
        <row r="81">
          <cell r="H81" t="str">
            <v>195-DIOGO VINICIUS DE SOUSA</v>
          </cell>
          <cell r="I81" t="str">
            <v>000092</v>
          </cell>
          <cell r="J81" t="str">
            <v>ALAN GARCIA DE ARAUJO</v>
          </cell>
          <cell r="K81" t="str">
            <v>003149</v>
          </cell>
        </row>
        <row r="82">
          <cell r="J82" t="str">
            <v>EDER HENRIQUE FLAUZINO</v>
          </cell>
          <cell r="K82" t="str">
            <v>003150</v>
          </cell>
        </row>
        <row r="83">
          <cell r="K83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O45"/>
  <sheetViews>
    <sheetView showGridLines="0" tabSelected="1"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7" sqref="F7"/>
    </sheetView>
  </sheetViews>
  <sheetFormatPr defaultColWidth="10.69921875" defaultRowHeight="13" x14ac:dyDescent="0.3"/>
  <cols>
    <col min="1" max="1" width="9" style="46" bestFit="1" customWidth="1"/>
    <col min="2" max="2" width="8.69921875" style="8" customWidth="1"/>
    <col min="3" max="3" width="5.8984375" style="8" customWidth="1"/>
    <col min="4" max="4" width="10.59765625" style="8" bestFit="1" customWidth="1"/>
    <col min="5" max="5" width="9" style="8" customWidth="1"/>
    <col min="6" max="6" width="12.09765625" style="8" bestFit="1" customWidth="1"/>
    <col min="7" max="7" width="4.8984375" style="8" customWidth="1"/>
    <col min="8" max="8" width="10.3984375" style="8" bestFit="1" customWidth="1"/>
    <col min="9" max="9" width="9.69921875" style="8" bestFit="1" customWidth="1"/>
    <col min="10" max="10" width="40.69921875" style="8" bestFit="1" customWidth="1"/>
    <col min="11" max="11" width="9.69921875" style="8" bestFit="1" customWidth="1"/>
    <col min="12" max="12" width="39.296875" style="8" bestFit="1" customWidth="1"/>
    <col min="13" max="13" width="9.69921875" style="8" bestFit="1" customWidth="1"/>
    <col min="14" max="14" width="37.69921875" style="8" bestFit="1" customWidth="1"/>
    <col min="15" max="15" width="2.296875" style="8" customWidth="1"/>
    <col min="16" max="16384" width="10.69921875" style="11"/>
  </cols>
  <sheetData>
    <row r="1" spans="1:15" ht="15.5" x14ac:dyDescent="0.3">
      <c r="A1" s="9">
        <v>20</v>
      </c>
      <c r="B1" s="25" t="s">
        <v>66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s="22" customFormat="1" ht="61.5" customHeight="1" x14ac:dyDescent="0.3">
      <c r="A2" s="13" t="s">
        <v>0</v>
      </c>
      <c r="B2" s="13" t="s">
        <v>1</v>
      </c>
      <c r="C2" s="13" t="s">
        <v>6</v>
      </c>
      <c r="D2" s="13" t="s">
        <v>2</v>
      </c>
      <c r="E2" s="13" t="s">
        <v>6</v>
      </c>
      <c r="F2" s="13" t="s">
        <v>10</v>
      </c>
      <c r="G2" s="13" t="s">
        <v>6</v>
      </c>
      <c r="H2" s="13" t="s">
        <v>5</v>
      </c>
      <c r="I2" s="13" t="s">
        <v>6</v>
      </c>
      <c r="J2" s="13" t="s">
        <v>3</v>
      </c>
      <c r="K2" s="13" t="s">
        <v>6</v>
      </c>
      <c r="L2" s="13" t="s">
        <v>58</v>
      </c>
      <c r="M2" s="13"/>
      <c r="N2" s="13" t="s">
        <v>59</v>
      </c>
      <c r="O2" s="24"/>
    </row>
    <row r="3" spans="1:15" s="23" customFormat="1" ht="15" customHeight="1" x14ac:dyDescent="0.3">
      <c r="A3" s="28"/>
      <c r="B3" s="19"/>
      <c r="C3" s="14">
        <f>VLOOKUP(D3,BASE!$A$3:$B$13,2,FALSE)</f>
        <v>1</v>
      </c>
      <c r="D3" s="12" t="s">
        <v>2</v>
      </c>
      <c r="E3" s="14">
        <f>VLOOKUP(F3,BASE!$E$3:$F$19,2,0)</f>
        <v>3549904</v>
      </c>
      <c r="F3" s="12" t="s">
        <v>11</v>
      </c>
      <c r="G3" s="14">
        <f>VLOOKUP(H3,BASE!$C$3:$D$15,2,0)</f>
        <v>558</v>
      </c>
      <c r="H3" s="12" t="s">
        <v>11</v>
      </c>
      <c r="I3" s="14" t="str">
        <f>IF(J3=0,"",VLOOKUP(J3,BASE!$H$3:$I$83,2,FALSE))</f>
        <v/>
      </c>
      <c r="J3" s="20"/>
      <c r="K3" s="14" t="str">
        <f>IF(L3=0,"",VLOOKUP(L3,BASE!$J$3:$K$83,2,0))</f>
        <v/>
      </c>
      <c r="L3" s="16"/>
      <c r="M3" s="14" t="str">
        <f>IF(N3=0,"",VLOOKUP(N3,BASE!$J$3:$K$83,2,0))</f>
        <v/>
      </c>
      <c r="N3" s="20"/>
      <c r="O3" s="12"/>
    </row>
    <row r="4" spans="1:15" s="30" customFormat="1" ht="15" customHeight="1" x14ac:dyDescent="0.3">
      <c r="A4" s="28"/>
      <c r="B4" s="19"/>
      <c r="C4" s="14">
        <f>VLOOKUP(D4,BASE!$A$3:$B$13,2,FALSE)</f>
        <v>1</v>
      </c>
      <c r="D4" s="12" t="s">
        <v>2</v>
      </c>
      <c r="E4" s="14">
        <f>VLOOKUP(F4,BASE!$E$3:$F$19,2,0)</f>
        <v>3549904</v>
      </c>
      <c r="F4" s="12" t="s">
        <v>11</v>
      </c>
      <c r="G4" s="14">
        <f>VLOOKUP(H4,BASE!$C$3:$D$15,2,0)</f>
        <v>558</v>
      </c>
      <c r="H4" s="12" t="s">
        <v>11</v>
      </c>
      <c r="I4" s="14" t="str">
        <f>IF(J4=0,"",VLOOKUP(J4,BASE!$H$3:$I$83,2,FALSE))</f>
        <v/>
      </c>
      <c r="J4" s="20"/>
      <c r="K4" s="14" t="str">
        <f>IF(L4=0,"",VLOOKUP(L4,BASE!$J$3:$K$83,2,0))</f>
        <v/>
      </c>
      <c r="L4" s="16"/>
      <c r="M4" s="14" t="str">
        <f>IF(N4=0,"",VLOOKUP(N4,BASE!$J$3:$K$83,2,0))</f>
        <v/>
      </c>
      <c r="N4" s="20"/>
      <c r="O4" s="12"/>
    </row>
    <row r="5" spans="1:15" s="23" customFormat="1" ht="15" customHeight="1" x14ac:dyDescent="0.3">
      <c r="A5" s="28"/>
      <c r="B5" s="19"/>
      <c r="C5" s="14">
        <f>VLOOKUP(D5,BASE!$A$3:$B$13,2,FALSE)</f>
        <v>1</v>
      </c>
      <c r="D5" s="12" t="s">
        <v>2</v>
      </c>
      <c r="E5" s="14">
        <f>VLOOKUP(F5,BASE!$E$3:$F$19,2,0)</f>
        <v>3549904</v>
      </c>
      <c r="F5" s="12" t="s">
        <v>11</v>
      </c>
      <c r="G5" s="14">
        <f>VLOOKUP(H5,BASE!$C$3:$D$15,2,0)</f>
        <v>558</v>
      </c>
      <c r="H5" s="12" t="s">
        <v>11</v>
      </c>
      <c r="I5" s="14" t="str">
        <f>IF(J5=0,"",VLOOKUP(J5,BASE!$H$3:$I$83,2,FALSE))</f>
        <v/>
      </c>
      <c r="J5" s="20"/>
      <c r="K5" s="14" t="str">
        <f>IF(L5=0,"",VLOOKUP(L5,BASE!$J$3:$K$83,2,0))</f>
        <v/>
      </c>
      <c r="L5" s="16"/>
      <c r="M5" s="14" t="str">
        <f>IF(N5=0,"",VLOOKUP(N5,BASE!$J$3:$K$83,2,0))</f>
        <v/>
      </c>
      <c r="N5" s="20"/>
      <c r="O5" s="12"/>
    </row>
    <row r="6" spans="1:15" s="23" customFormat="1" ht="15" customHeight="1" x14ac:dyDescent="0.3">
      <c r="A6" s="28"/>
      <c r="B6" s="19"/>
      <c r="C6" s="14">
        <f>VLOOKUP(D6,BASE!$A$3:$B$13,2,FALSE)</f>
        <v>1</v>
      </c>
      <c r="D6" s="12" t="s">
        <v>2</v>
      </c>
      <c r="E6" s="14">
        <f>VLOOKUP(F6,BASE!$E$3:$F$19,2,0)</f>
        <v>3549904</v>
      </c>
      <c r="F6" s="12" t="s">
        <v>11</v>
      </c>
      <c r="G6" s="14">
        <f>VLOOKUP(H6,BASE!$C$3:$D$15,2,0)</f>
        <v>558</v>
      </c>
      <c r="H6" s="12" t="s">
        <v>11</v>
      </c>
      <c r="I6" s="14" t="str">
        <f>IF(J6=0,"",VLOOKUP(J6,BASE!$H$3:$I$83,2,FALSE))</f>
        <v/>
      </c>
      <c r="J6" s="20"/>
      <c r="K6" s="14" t="str">
        <f>IF(L6=0,"",VLOOKUP(L6,BASE!$J$3:$K$83,2,0))</f>
        <v/>
      </c>
      <c r="L6" s="16"/>
      <c r="M6" s="14" t="str">
        <f>IF(N6=0,"",VLOOKUP(N6,BASE!$J$3:$K$83,2,0))</f>
        <v/>
      </c>
      <c r="N6" s="20"/>
      <c r="O6" s="12"/>
    </row>
    <row r="7" spans="1:15" s="23" customFormat="1" ht="15" customHeight="1" x14ac:dyDescent="0.3">
      <c r="A7" s="28"/>
      <c r="B7" s="19"/>
      <c r="C7" s="14">
        <f>VLOOKUP(D7,BASE!$A$3:$B$13,2,FALSE)</f>
        <v>1</v>
      </c>
      <c r="D7" s="12" t="s">
        <v>2</v>
      </c>
      <c r="E7" s="14">
        <f>VLOOKUP(F7,BASE!$E$3:$F$19,2,0)</f>
        <v>3549904</v>
      </c>
      <c r="F7" s="12" t="s">
        <v>11</v>
      </c>
      <c r="G7" s="14">
        <f>VLOOKUP(H7,BASE!$C$3:$D$15,2,0)</f>
        <v>558</v>
      </c>
      <c r="H7" s="12" t="s">
        <v>11</v>
      </c>
      <c r="I7" s="14" t="str">
        <f>IF(J7=0,"",VLOOKUP(J7,BASE!$H$3:$I$83,2,FALSE))</f>
        <v/>
      </c>
      <c r="J7" s="20"/>
      <c r="K7" s="14" t="str">
        <f>IF(L7=0,"",VLOOKUP(L7,BASE!$J$3:$K$83,2,0))</f>
        <v/>
      </c>
      <c r="L7" s="16"/>
      <c r="M7" s="14" t="str">
        <f>IF(N7=0,"",VLOOKUP(N7,BASE!$J$3:$K$83,2,0))</f>
        <v/>
      </c>
      <c r="N7" s="20"/>
      <c r="O7" s="12"/>
    </row>
    <row r="8" spans="1:15" s="23" customFormat="1" ht="15" customHeight="1" x14ac:dyDescent="0.3">
      <c r="A8" s="44"/>
      <c r="B8" s="27"/>
      <c r="C8" s="14">
        <f>VLOOKUP(D8,BASE!$A$3:$B$13,2,FALSE)</f>
        <v>1</v>
      </c>
      <c r="D8" s="12" t="s">
        <v>2</v>
      </c>
      <c r="E8" s="14">
        <f>VLOOKUP(F8,BASE!$E$3:$F$19,2,0)</f>
        <v>3549904</v>
      </c>
      <c r="F8" s="15" t="s">
        <v>11</v>
      </c>
      <c r="G8" s="14">
        <f>VLOOKUP(H8,[1]BASE!$C$3:$D$15,2,0)</f>
        <v>558</v>
      </c>
      <c r="H8" s="15" t="s">
        <v>11</v>
      </c>
      <c r="I8" s="14" t="str">
        <f>IF(J8=0,"",VLOOKUP(J8,BASE!$H$3:$I$83,2,FALSE))</f>
        <v/>
      </c>
      <c r="J8" s="27"/>
      <c r="K8" s="14" t="str">
        <f>IF(L8=0,"",VLOOKUP(L8,BASE!$J$3:$K$83,2,0))</f>
        <v/>
      </c>
      <c r="L8" s="27"/>
      <c r="M8" s="14" t="str">
        <f>IF(N8=0,"",VLOOKUP(N8,BASE!$J$3:$K$83,2,0))</f>
        <v/>
      </c>
      <c r="N8" s="27"/>
      <c r="O8" s="15"/>
    </row>
    <row r="9" spans="1:15" s="23" customFormat="1" ht="15" customHeight="1" x14ac:dyDescent="0.3">
      <c r="A9" s="28"/>
      <c r="B9" s="19"/>
      <c r="C9" s="14">
        <f>VLOOKUP(D9,BASE!$A$3:$B$13,2,FALSE)</f>
        <v>1</v>
      </c>
      <c r="D9" s="12" t="s">
        <v>2</v>
      </c>
      <c r="E9" s="14">
        <f>VLOOKUP(F9,BASE!$E$3:$F$19,2,0)</f>
        <v>3549904</v>
      </c>
      <c r="F9" s="12" t="s">
        <v>11</v>
      </c>
      <c r="G9" s="14">
        <f>VLOOKUP(H9,BASE!$C$3:$D$15,2,0)</f>
        <v>558</v>
      </c>
      <c r="H9" s="12" t="s">
        <v>11</v>
      </c>
      <c r="I9" s="14" t="str">
        <f>IF(J9=0,"",VLOOKUP(J9,BASE!$H$3:$I$83,2,FALSE))</f>
        <v/>
      </c>
      <c r="J9" s="20"/>
      <c r="K9" s="14" t="str">
        <f>IF(L9=0,"",VLOOKUP(L9,BASE!$J$3:$K$83,2,0))</f>
        <v/>
      </c>
      <c r="L9" s="16"/>
      <c r="M9" s="14" t="str">
        <f>IF(N9=0,"",VLOOKUP(N9,BASE!$J$3:$K$83,2,0))</f>
        <v/>
      </c>
      <c r="N9" s="20"/>
      <c r="O9" s="12"/>
    </row>
    <row r="10" spans="1:15" s="23" customFormat="1" ht="15" customHeight="1" x14ac:dyDescent="0.3">
      <c r="A10" s="28"/>
      <c r="B10" s="19"/>
      <c r="C10" s="14">
        <f>VLOOKUP(D10,BASE!$A$3:$B$13,2,FALSE)</f>
        <v>1</v>
      </c>
      <c r="D10" s="12" t="s">
        <v>2</v>
      </c>
      <c r="E10" s="14">
        <f>VLOOKUP(F10,BASE!$E$3:$F$19,2,0)</f>
        <v>3549904</v>
      </c>
      <c r="F10" s="12" t="s">
        <v>11</v>
      </c>
      <c r="G10" s="14">
        <f>VLOOKUP(H10,BASE!$C$3:$D$15,2,0)</f>
        <v>558</v>
      </c>
      <c r="H10" s="12" t="s">
        <v>11</v>
      </c>
      <c r="I10" s="14" t="str">
        <f>IF(J10=0,"",VLOOKUP(J10,BASE!$H$3:$I$83,2,FALSE))</f>
        <v/>
      </c>
      <c r="J10" s="20"/>
      <c r="K10" s="14" t="str">
        <f>IF(L10=0,"",VLOOKUP(L10,BASE!$J$3:$K$83,2,0))</f>
        <v/>
      </c>
      <c r="L10" s="16"/>
      <c r="M10" s="14" t="str">
        <f>IF(N10=0,"",VLOOKUP(N10,BASE!$J$3:$K$83,2,0))</f>
        <v/>
      </c>
      <c r="N10" s="20"/>
      <c r="O10" s="12"/>
    </row>
    <row r="11" spans="1:15" s="23" customFormat="1" ht="15" customHeight="1" x14ac:dyDescent="0.3">
      <c r="A11" s="28"/>
      <c r="B11" s="19"/>
      <c r="C11" s="14">
        <f>VLOOKUP(D11,BASE!$A$3:$B$13,2,FALSE)</f>
        <v>1</v>
      </c>
      <c r="D11" s="12" t="s">
        <v>2</v>
      </c>
      <c r="E11" s="14">
        <f>VLOOKUP(F11,BASE!$E$3:$F$19,2,0)</f>
        <v>3549904</v>
      </c>
      <c r="F11" s="12" t="s">
        <v>11</v>
      </c>
      <c r="G11" s="14">
        <f>VLOOKUP(H11,BASE!$C$3:$D$15,2,0)</f>
        <v>558</v>
      </c>
      <c r="H11" s="12" t="s">
        <v>11</v>
      </c>
      <c r="I11" s="14" t="str">
        <f>IF(J11=0,"",VLOOKUP(J11,BASE!$H$3:$I$83,2,FALSE))</f>
        <v/>
      </c>
      <c r="J11" s="20"/>
      <c r="K11" s="14" t="str">
        <f>IF(L11=0,"",VLOOKUP(L11,BASE!$J$3:$K$83,2,0))</f>
        <v/>
      </c>
      <c r="L11" s="16"/>
      <c r="M11" s="14" t="str">
        <f>IF(N11=0,"",VLOOKUP(N11,BASE!$J$3:$K$83,2,0))</f>
        <v/>
      </c>
      <c r="N11" s="20"/>
      <c r="O11" s="12"/>
    </row>
    <row r="12" spans="1:15" s="23" customFormat="1" ht="15" customHeight="1" x14ac:dyDescent="0.3">
      <c r="A12" s="44"/>
      <c r="B12" s="27"/>
      <c r="C12" s="14">
        <f>VLOOKUP(D12,BASE!$A$3:$B$13,2,FALSE)</f>
        <v>1</v>
      </c>
      <c r="D12" s="12" t="s">
        <v>2</v>
      </c>
      <c r="E12" s="14">
        <f>VLOOKUP(F12,BASE!$E$3:$F$19,2,0)</f>
        <v>3549904</v>
      </c>
      <c r="F12" s="15" t="s">
        <v>11</v>
      </c>
      <c r="G12" s="14">
        <f>VLOOKUP(H12,BASE!$C$3:$D$15,2,0)</f>
        <v>558</v>
      </c>
      <c r="H12" s="15" t="s">
        <v>11</v>
      </c>
      <c r="I12" s="14" t="str">
        <f>IF(J12=0,"",VLOOKUP(J12,BASE!$H$3:$I$83,2,FALSE))</f>
        <v/>
      </c>
      <c r="J12" s="27"/>
      <c r="K12" s="14" t="str">
        <f>IF(L12=0,"",VLOOKUP(L12,BASE!$J$3:$K$83,2,0))</f>
        <v/>
      </c>
      <c r="L12" s="27"/>
      <c r="M12" s="14" t="str">
        <f>IF(N12=0,"",VLOOKUP(N12,BASE!$J$3:$K$83,2,0))</f>
        <v/>
      </c>
      <c r="N12" s="27"/>
      <c r="O12" s="15"/>
    </row>
    <row r="13" spans="1:15" s="23" customFormat="1" ht="15" customHeight="1" x14ac:dyDescent="0.3">
      <c r="A13" s="28"/>
      <c r="B13" s="19"/>
      <c r="C13" s="14">
        <f>VLOOKUP(D13,BASE!$A$3:$B$13,2,FALSE)</f>
        <v>1</v>
      </c>
      <c r="D13" s="12" t="s">
        <v>2</v>
      </c>
      <c r="E13" s="14">
        <f>VLOOKUP(F13,BASE!$E$3:$F$19,2,0)</f>
        <v>3549904</v>
      </c>
      <c r="F13" s="12" t="s">
        <v>11</v>
      </c>
      <c r="G13" s="14">
        <f>VLOOKUP(H13,BASE!$C$3:$D$15,2,0)</f>
        <v>558</v>
      </c>
      <c r="H13" s="12" t="s">
        <v>11</v>
      </c>
      <c r="I13" s="14" t="str">
        <f>IF(J13=0,"",VLOOKUP(J13,BASE!$H$3:$I$83,2,FALSE))</f>
        <v/>
      </c>
      <c r="J13" s="20"/>
      <c r="K13" s="14" t="str">
        <f>IF(L13=0,"",VLOOKUP(L13,BASE!$J$3:$K$83,2,0))</f>
        <v/>
      </c>
      <c r="L13" s="16"/>
      <c r="M13" s="14" t="str">
        <f>IF(N13=0,"",VLOOKUP(N13,BASE!$J$3:$K$83,2,0))</f>
        <v/>
      </c>
      <c r="N13" s="20"/>
      <c r="O13" s="12"/>
    </row>
    <row r="14" spans="1:15" s="23" customFormat="1" ht="15" customHeight="1" x14ac:dyDescent="0.3">
      <c r="A14" s="28"/>
      <c r="B14" s="19"/>
      <c r="C14" s="14">
        <f>VLOOKUP(D14,BASE!$A$3:$B$13,2,FALSE)</f>
        <v>1</v>
      </c>
      <c r="D14" s="12" t="s">
        <v>2</v>
      </c>
      <c r="E14" s="14">
        <f>VLOOKUP(F14,BASE!$E$3:$F$19,2,0)</f>
        <v>3549904</v>
      </c>
      <c r="F14" s="12" t="s">
        <v>11</v>
      </c>
      <c r="G14" s="14">
        <f>VLOOKUP(H14,BASE!$C$3:$D$15,2,0)</f>
        <v>558</v>
      </c>
      <c r="H14" s="12" t="s">
        <v>11</v>
      </c>
      <c r="I14" s="14" t="str">
        <f>IF(J14=0,"",VLOOKUP(J14,BASE!$H$3:$I$83,2,FALSE))</f>
        <v/>
      </c>
      <c r="J14" s="20"/>
      <c r="K14" s="14" t="str">
        <f>IF(L14=0,"",VLOOKUP(L14,BASE!$J$3:$K$83,2,0))</f>
        <v/>
      </c>
      <c r="L14" s="16"/>
      <c r="M14" s="14" t="str">
        <f>IF(N14=0,"",VLOOKUP(N14,BASE!$J$3:$K$83,2,0))</f>
        <v/>
      </c>
      <c r="N14" s="20"/>
      <c r="O14" s="12"/>
    </row>
    <row r="15" spans="1:15" s="23" customFormat="1" ht="15" customHeight="1" x14ac:dyDescent="0.3">
      <c r="A15" s="44"/>
      <c r="B15" s="27"/>
      <c r="C15" s="14">
        <f>VLOOKUP(D15,BASE!$A$3:$B$13,2,FALSE)</f>
        <v>1</v>
      </c>
      <c r="D15" s="12" t="s">
        <v>2</v>
      </c>
      <c r="E15" s="14">
        <f>VLOOKUP(F15,BASE!$E$3:$F$19,2,0)</f>
        <v>3549904</v>
      </c>
      <c r="F15" s="15" t="s">
        <v>11</v>
      </c>
      <c r="G15" s="14">
        <f>VLOOKUP(H15,BASE!$C$3:$D$15,2,0)</f>
        <v>558</v>
      </c>
      <c r="H15" s="15" t="s">
        <v>11</v>
      </c>
      <c r="I15" s="14" t="str">
        <f>IF(J15=0,"",VLOOKUP(J15,BASE!$H$3:$I$83,2,FALSE))</f>
        <v/>
      </c>
      <c r="J15" s="27"/>
      <c r="K15" s="14" t="str">
        <f>IF(L15=0,"",VLOOKUP(L15,BASE!$J$3:$K$83,2,0))</f>
        <v/>
      </c>
      <c r="L15" s="27"/>
      <c r="M15" s="14" t="str">
        <f>IF(N15=0,"",VLOOKUP(N15,BASE!$J$3:$K$83,2,0))</f>
        <v/>
      </c>
      <c r="N15" s="27"/>
      <c r="O15" s="15"/>
    </row>
    <row r="16" spans="1:15" s="23" customFormat="1" ht="15" customHeight="1" x14ac:dyDescent="0.3">
      <c r="A16" s="28"/>
      <c r="B16" s="19"/>
      <c r="C16" s="14">
        <f>VLOOKUP(D16,BASE!$A$3:$B$13,2,FALSE)</f>
        <v>1</v>
      </c>
      <c r="D16" s="12" t="s">
        <v>2</v>
      </c>
      <c r="E16" s="14">
        <f>VLOOKUP(F16,BASE!$E$3:$F$19,2,0)</f>
        <v>3549904</v>
      </c>
      <c r="F16" s="12" t="s">
        <v>11</v>
      </c>
      <c r="G16" s="14">
        <f>VLOOKUP(H16,BASE!$C$3:$D$15,2,0)</f>
        <v>558</v>
      </c>
      <c r="H16" s="12" t="s">
        <v>11</v>
      </c>
      <c r="I16" s="14" t="str">
        <f>IF(J16=0,"",VLOOKUP(J16,BASE!$H$3:$I$83,2,FALSE))</f>
        <v/>
      </c>
      <c r="J16" s="20"/>
      <c r="K16" s="14" t="str">
        <f>IF(L16=0,"",VLOOKUP(L16,BASE!$J$3:$K$83,2,0))</f>
        <v/>
      </c>
      <c r="L16" s="16"/>
      <c r="M16" s="14" t="str">
        <f>IF(N16=0,"",VLOOKUP(N16,BASE!$J$3:$K$83,2,0))</f>
        <v/>
      </c>
      <c r="N16" s="20"/>
      <c r="O16" s="12"/>
    </row>
    <row r="17" spans="1:15" s="23" customFormat="1" ht="15" customHeight="1" x14ac:dyDescent="0.3">
      <c r="A17" s="28"/>
      <c r="B17" s="19"/>
      <c r="C17" s="14">
        <f>VLOOKUP(D17,BASE!$A$3:$B$13,2,FALSE)</f>
        <v>1</v>
      </c>
      <c r="D17" s="12" t="s">
        <v>2</v>
      </c>
      <c r="E17" s="14">
        <f>VLOOKUP(F17,BASE!$E$3:$F$19,2,0)</f>
        <v>3549904</v>
      </c>
      <c r="F17" s="12" t="s">
        <v>11</v>
      </c>
      <c r="G17" s="14">
        <f>VLOOKUP(H17,BASE!$C$3:$D$15,2,0)</f>
        <v>558</v>
      </c>
      <c r="H17" s="12" t="s">
        <v>11</v>
      </c>
      <c r="I17" s="14" t="str">
        <f>IF(J17=0,"",VLOOKUP(J17,BASE!$H$3:$I$83,2,FALSE))</f>
        <v/>
      </c>
      <c r="J17" s="20"/>
      <c r="K17" s="14" t="str">
        <f>IF(L17=0,"",VLOOKUP(L17,BASE!$J$3:$K$83,2,0))</f>
        <v/>
      </c>
      <c r="L17" s="16"/>
      <c r="M17" s="14" t="str">
        <f>IF(N17=0,"",VLOOKUP(N17,BASE!$J$3:$K$83,2,0))</f>
        <v/>
      </c>
      <c r="N17" s="20"/>
      <c r="O17" s="12"/>
    </row>
    <row r="18" spans="1:15" s="23" customFormat="1" ht="15" customHeight="1" x14ac:dyDescent="0.3">
      <c r="A18" s="28"/>
      <c r="B18" s="19"/>
      <c r="C18" s="14">
        <f>VLOOKUP(D18,BASE!$A$3:$B$13,2,FALSE)</f>
        <v>1</v>
      </c>
      <c r="D18" s="12" t="s">
        <v>2</v>
      </c>
      <c r="E18" s="14">
        <f>VLOOKUP(F18,BASE!$E$3:$F$19,2,0)</f>
        <v>3549904</v>
      </c>
      <c r="F18" s="12" t="s">
        <v>11</v>
      </c>
      <c r="G18" s="14">
        <f>VLOOKUP(H18,BASE!$C$3:$D$15,2,0)</f>
        <v>558</v>
      </c>
      <c r="H18" s="12" t="s">
        <v>11</v>
      </c>
      <c r="I18" s="14" t="str">
        <f>IF(J18=0,"",VLOOKUP(J18,BASE!$H$3:$I$83,2,FALSE))</f>
        <v/>
      </c>
      <c r="J18" s="20"/>
      <c r="K18" s="14" t="str">
        <f>IF(L18=0,"",VLOOKUP(L18,BASE!$J$3:$K$83,2,0))</f>
        <v/>
      </c>
      <c r="L18" s="16"/>
      <c r="M18" s="14" t="str">
        <f>IF(N18=0,"",VLOOKUP(N18,BASE!$J$3:$K$83,2,0))</f>
        <v/>
      </c>
      <c r="N18" s="20"/>
      <c r="O18" s="12"/>
    </row>
    <row r="19" spans="1:15" s="23" customFormat="1" ht="15" customHeight="1" x14ac:dyDescent="0.3">
      <c r="A19" s="28"/>
      <c r="B19" s="19"/>
      <c r="C19" s="14">
        <f>VLOOKUP(D19,BASE!$A$3:$B$13,2,FALSE)</f>
        <v>1</v>
      </c>
      <c r="D19" s="12" t="s">
        <v>2</v>
      </c>
      <c r="E19" s="14">
        <f>VLOOKUP(F19,BASE!$E$3:$F$19,2,0)</f>
        <v>3549904</v>
      </c>
      <c r="F19" s="12" t="s">
        <v>11</v>
      </c>
      <c r="G19" s="14">
        <f>VLOOKUP(H19,BASE!$C$3:$D$15,2,0)</f>
        <v>558</v>
      </c>
      <c r="H19" s="12" t="s">
        <v>11</v>
      </c>
      <c r="I19" s="14" t="str">
        <f>IF(J19=0,"",VLOOKUP(J19,BASE!$H$3:$I$83,2,FALSE))</f>
        <v/>
      </c>
      <c r="J19" s="20"/>
      <c r="K19" s="14" t="str">
        <f>IF(L19=0,"",VLOOKUP(L19,BASE!$J$3:$K$83,2,0))</f>
        <v/>
      </c>
      <c r="L19" s="16"/>
      <c r="M19" s="14" t="str">
        <f>IF(N19=0,"",VLOOKUP(N19,BASE!$J$3:$K$83,2,0))</f>
        <v/>
      </c>
      <c r="N19" s="20"/>
      <c r="O19" s="12"/>
    </row>
    <row r="20" spans="1:15" s="23" customFormat="1" ht="15" customHeight="1" x14ac:dyDescent="0.3">
      <c r="A20" s="28"/>
      <c r="B20" s="19"/>
      <c r="C20" s="14">
        <f>VLOOKUP(D20,BASE!$A$3:$B$13,2,FALSE)</f>
        <v>1</v>
      </c>
      <c r="D20" s="12" t="s">
        <v>2</v>
      </c>
      <c r="E20" s="14">
        <f>VLOOKUP(F20,BASE!$E$3:$F$19,2,0)</f>
        <v>3549904</v>
      </c>
      <c r="F20" s="12" t="s">
        <v>11</v>
      </c>
      <c r="G20" s="14">
        <f>VLOOKUP(H20,BASE!$C$3:$D$15,2,0)</f>
        <v>558</v>
      </c>
      <c r="H20" s="12" t="s">
        <v>11</v>
      </c>
      <c r="I20" s="14" t="str">
        <f>IF(J20=0,"",VLOOKUP(J20,BASE!$H$3:$I$83,2,FALSE))</f>
        <v/>
      </c>
      <c r="J20" s="20"/>
      <c r="K20" s="14" t="str">
        <f>IF(L20=0,"",VLOOKUP(L20,BASE!$J$3:$K$83,2,0))</f>
        <v/>
      </c>
      <c r="L20" s="16"/>
      <c r="M20" s="14" t="str">
        <f>IF(N20=0,"",VLOOKUP(N20,BASE!$J$3:$K$83,2,0))</f>
        <v/>
      </c>
      <c r="N20" s="20"/>
      <c r="O20" s="12"/>
    </row>
    <row r="21" spans="1:15" s="23" customFormat="1" ht="15" customHeight="1" x14ac:dyDescent="0.3">
      <c r="A21" s="28"/>
      <c r="B21" s="19"/>
      <c r="C21" s="14">
        <f>VLOOKUP(D21,BASE!$A$3:$B$13,2,FALSE)</f>
        <v>1</v>
      </c>
      <c r="D21" s="12" t="s">
        <v>2</v>
      </c>
      <c r="E21" s="14">
        <f>VLOOKUP(F21,BASE!$E$3:$F$19,2,0)</f>
        <v>3549904</v>
      </c>
      <c r="F21" s="12" t="s">
        <v>11</v>
      </c>
      <c r="G21" s="14">
        <f>VLOOKUP(H21,BASE!$C$3:$D$15,2,0)</f>
        <v>558</v>
      </c>
      <c r="H21" s="12" t="s">
        <v>11</v>
      </c>
      <c r="I21" s="14" t="str">
        <f>IF(J21=0,"",VLOOKUP(J21,BASE!$H$3:$I$83,2,FALSE))</f>
        <v/>
      </c>
      <c r="J21" s="20"/>
      <c r="K21" s="14" t="str">
        <f>IF(L21=0,"",VLOOKUP(L21,BASE!$J$3:$K$83,2,0))</f>
        <v/>
      </c>
      <c r="L21" s="16"/>
      <c r="M21" s="14" t="str">
        <f>IF(N21=0,"",VLOOKUP(N21,BASE!$J$3:$K$83,2,0))</f>
        <v/>
      </c>
      <c r="N21" s="20"/>
      <c r="O21" s="12"/>
    </row>
    <row r="22" spans="1:15" s="23" customFormat="1" ht="15" customHeight="1" x14ac:dyDescent="0.3">
      <c r="A22" s="28"/>
      <c r="B22" s="19"/>
      <c r="C22" s="14">
        <f>VLOOKUP(D22,[2]BASE!$A$3:$B$13,2,FALSE)</f>
        <v>1</v>
      </c>
      <c r="D22" s="12" t="s">
        <v>2</v>
      </c>
      <c r="E22" s="14">
        <f>VLOOKUP(F22,[2]BASE!$E$3:$F$19,2,0)</f>
        <v>3549904</v>
      </c>
      <c r="F22" s="12" t="s">
        <v>11</v>
      </c>
      <c r="G22" s="14">
        <f>VLOOKUP(H22,[2]BASE!$C$3:$D$15,2,0)</f>
        <v>558</v>
      </c>
      <c r="H22" s="12" t="s">
        <v>11</v>
      </c>
      <c r="I22" s="14" t="str">
        <f>IF(J22=0,"",VLOOKUP(J22,BASE!$H$3:$I$83,2,FALSE))</f>
        <v/>
      </c>
      <c r="J22" s="20"/>
      <c r="K22" s="14" t="str">
        <f>IF(L22=0,"",VLOOKUP(L22,BASE!$J$3:$K$83,2,0))</f>
        <v/>
      </c>
      <c r="L22" s="16"/>
      <c r="M22" s="14" t="str">
        <f>IF(N22=0,"",VLOOKUP(N22,BASE!$J$3:$K$83,2,0))</f>
        <v/>
      </c>
      <c r="N22" s="20"/>
      <c r="O22" s="12"/>
    </row>
    <row r="23" spans="1:15" s="23" customFormat="1" ht="15" customHeight="1" x14ac:dyDescent="0.3">
      <c r="A23" s="28"/>
      <c r="B23" s="19"/>
      <c r="C23" s="14">
        <f>VLOOKUP(D23,BASE!$A$3:$B$13,2,FALSE)</f>
        <v>1</v>
      </c>
      <c r="D23" s="12" t="s">
        <v>2</v>
      </c>
      <c r="E23" s="14">
        <f>VLOOKUP(F23,BASE!$E$3:$F$19,2,0)</f>
        <v>3549904</v>
      </c>
      <c r="F23" s="12" t="s">
        <v>11</v>
      </c>
      <c r="G23" s="14">
        <f>VLOOKUP(H23,BASE!$C$3:$D$15,2,0)</f>
        <v>558</v>
      </c>
      <c r="H23" s="12" t="s">
        <v>11</v>
      </c>
      <c r="I23" s="14" t="str">
        <f>IF(J23=0,"",VLOOKUP(J23,BASE!$H$3:$I$83,2,FALSE))</f>
        <v/>
      </c>
      <c r="J23" s="20"/>
      <c r="K23" s="14" t="str">
        <f>IF(L23=0,"",VLOOKUP(L23,BASE!$J$3:$K$83,2,0))</f>
        <v/>
      </c>
      <c r="L23" s="16"/>
      <c r="M23" s="14" t="str">
        <f>IF(N23=0,"",VLOOKUP(N23,BASE!$J$3:$K$83,2,0))</f>
        <v/>
      </c>
      <c r="N23" s="20"/>
      <c r="O23" s="12"/>
    </row>
    <row r="24" spans="1:15" s="23" customFormat="1" ht="15" customHeight="1" x14ac:dyDescent="0.3">
      <c r="A24" s="28"/>
      <c r="B24" s="19"/>
      <c r="C24" s="14">
        <f>VLOOKUP(D24,BASE!$A$3:$B$13,2,FALSE)</f>
        <v>1</v>
      </c>
      <c r="D24" s="12" t="s">
        <v>2</v>
      </c>
      <c r="E24" s="14">
        <f>VLOOKUP(F24,BASE!$E$3:$F$19,2,0)</f>
        <v>3549904</v>
      </c>
      <c r="F24" s="12" t="s">
        <v>11</v>
      </c>
      <c r="G24" s="14">
        <f>VLOOKUP(H24,BASE!$C$3:$D$15,2,0)</f>
        <v>558</v>
      </c>
      <c r="H24" s="12" t="s">
        <v>11</v>
      </c>
      <c r="I24" s="14" t="str">
        <f>IF(J24=0,"",VLOOKUP(J24,BASE!$H$3:$I$83,2,FALSE))</f>
        <v/>
      </c>
      <c r="J24" s="20"/>
      <c r="K24" s="14" t="str">
        <f>IF(L24=0,"",VLOOKUP(L24,BASE!$J$3:$K$83,2,0))</f>
        <v/>
      </c>
      <c r="L24" s="16"/>
      <c r="M24" s="14" t="str">
        <f>IF(N24=0,"",VLOOKUP(N24,BASE!$J$3:$K$83,2,0))</f>
        <v/>
      </c>
      <c r="N24" s="20"/>
      <c r="O24" s="12"/>
    </row>
    <row r="25" spans="1:15" s="23" customFormat="1" ht="15" customHeight="1" x14ac:dyDescent="0.3">
      <c r="A25" s="28"/>
      <c r="B25" s="19"/>
      <c r="C25" s="14">
        <f>VLOOKUP(D25,BASE!$A$3:$B$13,2,FALSE)</f>
        <v>1</v>
      </c>
      <c r="D25" s="12" t="s">
        <v>2</v>
      </c>
      <c r="E25" s="14">
        <f>VLOOKUP(F25,BASE!$E$3:$F$19,2,0)</f>
        <v>3549904</v>
      </c>
      <c r="F25" s="12" t="s">
        <v>11</v>
      </c>
      <c r="G25" s="14">
        <f>VLOOKUP(H25,BASE!$C$3:$D$15,2,0)</f>
        <v>558</v>
      </c>
      <c r="H25" s="12" t="s">
        <v>11</v>
      </c>
      <c r="I25" s="14" t="str">
        <f>IF(J25=0,"",VLOOKUP(J25,BASE!$H$3:$I$83,2,FALSE))</f>
        <v/>
      </c>
      <c r="J25" s="20"/>
      <c r="K25" s="14" t="str">
        <f>IF(L25=0,"",VLOOKUP(L25,BASE!$J$3:$K$83,2,0))</f>
        <v/>
      </c>
      <c r="L25" s="16"/>
      <c r="M25" s="14" t="str">
        <f>IF(N25=0,"",VLOOKUP(N25,BASE!$J$3:$K$83,2,0))</f>
        <v/>
      </c>
      <c r="N25" s="20"/>
      <c r="O25" s="12"/>
    </row>
    <row r="26" spans="1:15" s="23" customFormat="1" ht="15" customHeight="1" x14ac:dyDescent="0.3">
      <c r="A26" s="44"/>
      <c r="B26" s="27"/>
      <c r="C26" s="14">
        <f>VLOOKUP(D26,BASE!$A$3:$B$13,2,FALSE)</f>
        <v>1</v>
      </c>
      <c r="D26" s="12" t="s">
        <v>2</v>
      </c>
      <c r="E26" s="14">
        <f>VLOOKUP(F26,BASE!$E$3:$F$19,2,0)</f>
        <v>3549904</v>
      </c>
      <c r="F26" s="15" t="s">
        <v>11</v>
      </c>
      <c r="G26" s="14">
        <f>VLOOKUP(H26,BASE!$C$3:$D$15,2,0)</f>
        <v>558</v>
      </c>
      <c r="H26" s="15" t="s">
        <v>11</v>
      </c>
      <c r="I26" s="14" t="str">
        <f>IF(J26=0,"",VLOOKUP(J26,BASE!$H$3:$I$83,2,FALSE))</f>
        <v/>
      </c>
      <c r="J26" s="27"/>
      <c r="K26" s="14" t="str">
        <f>IF(L26=0,"",VLOOKUP(L26,BASE!$J$3:$K$83,2,0))</f>
        <v/>
      </c>
      <c r="L26" s="16"/>
      <c r="M26" s="14" t="str">
        <f>IF(N26=0,"",VLOOKUP(N26,BASE!$J$3:$K$83,2,0))</f>
        <v/>
      </c>
      <c r="N26" s="16"/>
      <c r="O26" s="15"/>
    </row>
    <row r="27" spans="1:15" s="23" customFormat="1" ht="15" customHeight="1" x14ac:dyDescent="0.3">
      <c r="A27" s="28"/>
      <c r="B27" s="19"/>
      <c r="C27" s="14">
        <f>VLOOKUP(D27,BASE!$A$3:$B$13,2,FALSE)</f>
        <v>1</v>
      </c>
      <c r="D27" s="12" t="s">
        <v>2</v>
      </c>
      <c r="E27" s="14">
        <f>VLOOKUP(F27,BASE!$E$3:$F$19,2,0)</f>
        <v>3549904</v>
      </c>
      <c r="F27" s="12" t="s">
        <v>11</v>
      </c>
      <c r="G27" s="14">
        <f>VLOOKUP(H27,BASE!$C$3:$D$15,2,0)</f>
        <v>558</v>
      </c>
      <c r="H27" s="12" t="s">
        <v>11</v>
      </c>
      <c r="I27" s="14" t="str">
        <f>IF(J27=0,"",VLOOKUP(J27,BASE!$H$3:$I$83,2,FALSE))</f>
        <v/>
      </c>
      <c r="J27" s="20"/>
      <c r="K27" s="14" t="str">
        <f>IF(L27=0,"",VLOOKUP(L27,BASE!$J$3:$K$83,2,0))</f>
        <v/>
      </c>
      <c r="L27" s="16"/>
      <c r="M27" s="14" t="str">
        <f>IF(N27=0,"",VLOOKUP(N27,BASE!$J$3:$K$83,2,0))</f>
        <v/>
      </c>
      <c r="N27" s="20"/>
      <c r="O27" s="12"/>
    </row>
    <row r="28" spans="1:15" s="23" customFormat="1" ht="15" customHeight="1" x14ac:dyDescent="0.3">
      <c r="A28" s="28"/>
      <c r="B28" s="19"/>
      <c r="C28" s="14">
        <f>VLOOKUP(D28,BASE!$A$3:$B$13,2,FALSE)</f>
        <v>1</v>
      </c>
      <c r="D28" s="12" t="s">
        <v>2</v>
      </c>
      <c r="E28" s="14">
        <f>VLOOKUP(F28,BASE!$E$3:$F$19,2,0)</f>
        <v>3549904</v>
      </c>
      <c r="F28" s="12" t="s">
        <v>11</v>
      </c>
      <c r="G28" s="14">
        <f>VLOOKUP(H28,BASE!$C$3:$D$15,2,0)</f>
        <v>558</v>
      </c>
      <c r="H28" s="12" t="s">
        <v>11</v>
      </c>
      <c r="I28" s="14" t="str">
        <f>IF(J28=0,"",VLOOKUP(J28,BASE!$H$3:$I$83,2,FALSE))</f>
        <v/>
      </c>
      <c r="J28" s="20"/>
      <c r="K28" s="14" t="str">
        <f>IF(L28=0,"",VLOOKUP(L28,BASE!$J$3:$K$83,2,0))</f>
        <v/>
      </c>
      <c r="L28" s="16"/>
      <c r="M28" s="14" t="str">
        <f>IF(N28=0,"",VLOOKUP(N28,BASE!$J$3:$K$83,2,0))</f>
        <v/>
      </c>
      <c r="N28" s="20"/>
      <c r="O28" s="12"/>
    </row>
    <row r="29" spans="1:15" s="23" customFormat="1" ht="15" customHeight="1" x14ac:dyDescent="0.3">
      <c r="A29" s="28"/>
      <c r="B29" s="19"/>
      <c r="C29" s="14">
        <f>VLOOKUP(D29,[2]BASE!$A$3:$B$13,2,FALSE)</f>
        <v>1</v>
      </c>
      <c r="D29" s="12" t="s">
        <v>2</v>
      </c>
      <c r="E29" s="14">
        <f>VLOOKUP(F29,[2]BASE!$E$3:$F$19,2,0)</f>
        <v>3549904</v>
      </c>
      <c r="F29" s="12" t="s">
        <v>11</v>
      </c>
      <c r="G29" s="14">
        <f>VLOOKUP(H29,[2]BASE!$C$3:$D$15,2,0)</f>
        <v>558</v>
      </c>
      <c r="H29" s="12" t="s">
        <v>11</v>
      </c>
      <c r="I29" s="14" t="str">
        <f>IF(J29=0,"",VLOOKUP(J29,BASE!$H$3:$I$83,2,FALSE))</f>
        <v/>
      </c>
      <c r="J29" s="20"/>
      <c r="K29" s="14" t="str">
        <f>IF(L29=0,"",VLOOKUP(L29,BASE!$J$3:$K$83,2,0))</f>
        <v/>
      </c>
      <c r="L29" s="16"/>
      <c r="M29" s="14"/>
      <c r="N29" s="20"/>
      <c r="O29" s="12"/>
    </row>
    <row r="30" spans="1:15" s="23" customFormat="1" ht="15" customHeight="1" x14ac:dyDescent="0.3">
      <c r="A30" s="28"/>
      <c r="B30" s="19"/>
      <c r="C30" s="14">
        <f>VLOOKUP(D30,BASE!$A$3:$B$13,2,FALSE)</f>
        <v>1</v>
      </c>
      <c r="D30" s="12" t="s">
        <v>2</v>
      </c>
      <c r="E30" s="14">
        <f>VLOOKUP(F30,BASE!$E$3:$F$19,2,0)</f>
        <v>3549904</v>
      </c>
      <c r="F30" s="12" t="s">
        <v>11</v>
      </c>
      <c r="G30" s="14">
        <f>VLOOKUP(H30,BASE!$C$3:$D$15,2,0)</f>
        <v>558</v>
      </c>
      <c r="H30" s="12" t="s">
        <v>11</v>
      </c>
      <c r="I30" s="14" t="str">
        <f>IF(J30=0,"",VLOOKUP(J30,BASE!$H$3:$I$83,2,FALSE))</f>
        <v/>
      </c>
      <c r="J30" s="20"/>
      <c r="K30" s="14" t="str">
        <f>IF(L30=0,"",VLOOKUP(L30,BASE!$J$3:$K$83,2,0))</f>
        <v/>
      </c>
      <c r="L30" s="16"/>
      <c r="M30" s="14"/>
      <c r="N30" s="20"/>
      <c r="O30" s="12"/>
    </row>
    <row r="31" spans="1:15" s="23" customFormat="1" ht="15" customHeight="1" x14ac:dyDescent="0.3">
      <c r="A31" s="28"/>
      <c r="B31" s="19"/>
      <c r="C31" s="14">
        <f>VLOOKUP(D31,BASE!$A$3:$B$13,2,FALSE)</f>
        <v>1</v>
      </c>
      <c r="D31" s="12" t="s">
        <v>2</v>
      </c>
      <c r="E31" s="14">
        <f>VLOOKUP(F31,BASE!$E$3:$F$19,2,0)</f>
        <v>3549904</v>
      </c>
      <c r="F31" s="12" t="s">
        <v>11</v>
      </c>
      <c r="G31" s="14">
        <f>VLOOKUP(H31,BASE!$C$3:$D$15,2,0)</f>
        <v>558</v>
      </c>
      <c r="H31" s="12" t="s">
        <v>11</v>
      </c>
      <c r="I31" s="14" t="str">
        <f>IF(J31=0,"",VLOOKUP(J31,BASE!$H$3:$I$83,2,FALSE))</f>
        <v/>
      </c>
      <c r="J31" s="20"/>
      <c r="K31" s="14" t="str">
        <f>IF(L31=0,"",VLOOKUP(L31,BASE!$J$3:$K$83,2,0))</f>
        <v/>
      </c>
      <c r="L31" s="16"/>
      <c r="M31" s="14"/>
      <c r="N31" s="20"/>
      <c r="O31" s="12"/>
    </row>
    <row r="32" spans="1:15" s="23" customFormat="1" ht="15" customHeight="1" x14ac:dyDescent="0.3">
      <c r="A32" s="28"/>
      <c r="B32" s="19"/>
      <c r="C32" s="14">
        <v>1</v>
      </c>
      <c r="D32" s="12" t="s">
        <v>2</v>
      </c>
      <c r="E32" s="14">
        <v>3549904</v>
      </c>
      <c r="F32" s="12" t="s">
        <v>11</v>
      </c>
      <c r="G32" s="14">
        <v>558</v>
      </c>
      <c r="H32" s="12" t="s">
        <v>11</v>
      </c>
      <c r="I32" s="14" t="str">
        <f>IF(J32=0,"",VLOOKUP(J32,BASE!$H$3:$I$83,2,FALSE))</f>
        <v/>
      </c>
      <c r="J32" s="20"/>
      <c r="K32" s="14" t="str">
        <f>IF(L32=0,"",VLOOKUP(L32,BASE!$J$3:$K$83,2,0))</f>
        <v/>
      </c>
      <c r="L32" s="16"/>
      <c r="M32" s="14"/>
      <c r="N32" s="20"/>
      <c r="O32" s="12"/>
    </row>
    <row r="33" spans="1:15" s="23" customFormat="1" ht="15" customHeight="1" x14ac:dyDescent="0.3">
      <c r="A33" s="28"/>
      <c r="B33" s="19"/>
      <c r="C33" s="14">
        <v>3</v>
      </c>
      <c r="D33" s="12" t="s">
        <v>2</v>
      </c>
      <c r="E33" s="14">
        <v>3549904</v>
      </c>
      <c r="F33" s="12" t="s">
        <v>11</v>
      </c>
      <c r="G33" s="14">
        <v>558</v>
      </c>
      <c r="H33" s="12" t="s">
        <v>11</v>
      </c>
      <c r="I33" s="14" t="str">
        <f>IF(J33=0,"",VLOOKUP(J33,BASE!$H$3:$I$83,2,FALSE))</f>
        <v/>
      </c>
      <c r="J33" s="20"/>
      <c r="K33" s="14" t="str">
        <f>IF(L33=0,"",VLOOKUP(L33,BASE!$J$3:$K$83,2,0))</f>
        <v/>
      </c>
      <c r="L33" s="16"/>
      <c r="M33" s="14"/>
      <c r="N33" s="20"/>
      <c r="O33" s="12"/>
    </row>
    <row r="34" spans="1:15" s="23" customFormat="1" ht="15" customHeight="1" x14ac:dyDescent="0.3">
      <c r="A34" s="28"/>
      <c r="B34" s="19"/>
      <c r="C34" s="14">
        <f>VLOOKUP(D34,BASE!$A$3:$B$13,2,FALSE)</f>
        <v>1</v>
      </c>
      <c r="D34" s="12" t="s">
        <v>2</v>
      </c>
      <c r="E34" s="14">
        <f>VLOOKUP(F34,BASE!$E$3:$F$19,2,0)</f>
        <v>3549904</v>
      </c>
      <c r="F34" s="12" t="s">
        <v>11</v>
      </c>
      <c r="G34" s="14">
        <f>VLOOKUP(H34,BASE!$C$3:$D$15,2,0)</f>
        <v>558</v>
      </c>
      <c r="H34" s="12" t="s">
        <v>11</v>
      </c>
      <c r="I34" s="14" t="str">
        <f>IF(J34=0,"",VLOOKUP(J34,BASE!$H$3:$I$83,2,FALSE))</f>
        <v/>
      </c>
      <c r="J34" s="20"/>
      <c r="K34" s="14" t="str">
        <f>IF(L34=0,"",VLOOKUP(L34,BASE!$J$3:$K$83,2,0))</f>
        <v/>
      </c>
      <c r="L34" s="16"/>
      <c r="M34" s="14"/>
      <c r="N34" s="20"/>
      <c r="O34" s="12"/>
    </row>
    <row r="35" spans="1:15" s="23" customFormat="1" ht="15" customHeight="1" x14ac:dyDescent="0.3">
      <c r="A35" s="28"/>
      <c r="B35" s="19"/>
      <c r="C35" s="14">
        <f>VLOOKUP(D35,[3]BASE!$A$3:$B$13,2,FALSE)</f>
        <v>1</v>
      </c>
      <c r="D35" s="12" t="s">
        <v>2</v>
      </c>
      <c r="E35" s="14">
        <f>VLOOKUP(F35,[3]BASE!$E$3:$F$19,2,0)</f>
        <v>3549904</v>
      </c>
      <c r="F35" s="12" t="s">
        <v>11</v>
      </c>
      <c r="G35" s="14">
        <f>VLOOKUP(H35,[3]BASE!$C$3:$D$15,2,0)</f>
        <v>558</v>
      </c>
      <c r="H35" s="12" t="s">
        <v>11</v>
      </c>
      <c r="I35" s="14" t="str">
        <f>IF(J35=0,"",VLOOKUP(J35,[3]BASE!$H$3:$I$83,2,FALSE))</f>
        <v/>
      </c>
      <c r="J35" s="20"/>
      <c r="K35" s="14" t="str">
        <f>IF(L35=0,"",VLOOKUP(L35,[3]BASE!$J$3:$K$83,2,0))</f>
        <v/>
      </c>
      <c r="L35" s="16"/>
      <c r="M35" s="14"/>
      <c r="N35" s="20"/>
      <c r="O35" s="12"/>
    </row>
    <row r="36" spans="1:15" s="30" customFormat="1" ht="15" customHeight="1" x14ac:dyDescent="0.3">
      <c r="A36" s="44"/>
      <c r="B36" s="27"/>
      <c r="C36" s="14">
        <f>VLOOKUP(D36,[1]BASE!$A$3:$B$13,2,FALSE)</f>
        <v>1</v>
      </c>
      <c r="D36" s="12" t="s">
        <v>2</v>
      </c>
      <c r="E36" s="14">
        <f>VLOOKUP(F36,[1]BASE!$E$3:$F$19,2,0)</f>
        <v>3549904</v>
      </c>
      <c r="F36" s="15" t="s">
        <v>11</v>
      </c>
      <c r="G36" s="14">
        <f>VLOOKUP(H36,[1]BASE!$C$3:$D$15,2,0)</f>
        <v>558</v>
      </c>
      <c r="H36" s="15" t="s">
        <v>11</v>
      </c>
      <c r="I36" s="14" t="str">
        <f>IF(J36=0,"",VLOOKUP(J36,BASE!$H$3:$I$83,2,FALSE))</f>
        <v/>
      </c>
      <c r="J36" s="27"/>
      <c r="K36" s="14" t="str">
        <f>IF(L36=0,"",VLOOKUP(L36,BASE!$J$3:$K$83,2,0))</f>
        <v/>
      </c>
      <c r="L36" s="16"/>
      <c r="M36" s="14"/>
      <c r="N36" s="16"/>
      <c r="O36" s="15"/>
    </row>
    <row r="37" spans="1:15" s="23" customFormat="1" ht="15" customHeight="1" x14ac:dyDescent="0.3">
      <c r="A37" s="28"/>
      <c r="B37" s="43"/>
      <c r="C37" s="14">
        <f>VLOOKUP(D37,BASE!$A$3:$B$13,2,FALSE)</f>
        <v>1</v>
      </c>
      <c r="D37" s="12" t="s">
        <v>2</v>
      </c>
      <c r="E37" s="14">
        <f>VLOOKUP(F37,BASE!$E$3:$F$19,2,0)</f>
        <v>3549904</v>
      </c>
      <c r="F37" s="12" t="s">
        <v>11</v>
      </c>
      <c r="G37" s="14">
        <f>VLOOKUP(H37,BASE!$C$3:$D$15,2,0)</f>
        <v>558</v>
      </c>
      <c r="H37" s="12" t="s">
        <v>11</v>
      </c>
      <c r="I37" s="14" t="str">
        <f>IF(J37=0,"",VLOOKUP(J37,BASE!$H$3:$I$83,2,FALSE))</f>
        <v/>
      </c>
      <c r="J37" s="20"/>
      <c r="K37" s="14" t="str">
        <f>IF(L37=0,"",VLOOKUP(L37,BASE!$J$3:$K$83,2,0))</f>
        <v/>
      </c>
      <c r="L37" s="16"/>
      <c r="M37" s="14"/>
      <c r="N37" s="20"/>
      <c r="O37" s="12"/>
    </row>
    <row r="38" spans="1:15" s="23" customFormat="1" ht="15" customHeight="1" x14ac:dyDescent="0.35">
      <c r="A38" s="45"/>
      <c r="B38" s="42"/>
      <c r="C38" s="14">
        <f>VLOOKUP(D38,BASE!$A$3:$B$13,2,FALSE)</f>
        <v>1</v>
      </c>
      <c r="D38" s="12" t="s">
        <v>2</v>
      </c>
      <c r="E38" s="14">
        <f>VLOOKUP(F38,BASE!$E$3:$F$19,2,0)</f>
        <v>3549904</v>
      </c>
      <c r="F38" s="12" t="s">
        <v>11</v>
      </c>
      <c r="G38" s="14">
        <f>VLOOKUP(H38,BASE!$C$3:$D$15,2,0)</f>
        <v>558</v>
      </c>
      <c r="H38" s="12" t="s">
        <v>11</v>
      </c>
      <c r="I38" s="14" t="str">
        <f>IF(J38=0,"",VLOOKUP(J38,BASE!$H$3:$I$83,2,FALSE))</f>
        <v/>
      </c>
      <c r="J38" s="20"/>
      <c r="K38" s="14" t="str">
        <f>IF(L38=0,"",VLOOKUP(L38,BASE!$J$3:$K$83,2,0))</f>
        <v/>
      </c>
      <c r="L38" s="16"/>
      <c r="M38" s="14"/>
      <c r="N38" s="20"/>
      <c r="O38" s="12"/>
    </row>
    <row r="39" spans="1:15" s="23" customFormat="1" ht="15" customHeight="1" x14ac:dyDescent="0.3">
      <c r="A39" s="28"/>
      <c r="B39" s="19"/>
      <c r="C39" s="14">
        <f>VLOOKUP(D39,BASE!$A$3:$B$13,2,FALSE)</f>
        <v>1</v>
      </c>
      <c r="D39" s="12" t="s">
        <v>2</v>
      </c>
      <c r="E39" s="14">
        <f>VLOOKUP(F39,BASE!$E$3:$F$19,2,0)</f>
        <v>3549904</v>
      </c>
      <c r="F39" s="12" t="s">
        <v>11</v>
      </c>
      <c r="G39" s="14">
        <f>VLOOKUP(H39,BASE!$C$3:$D$15,2,0)</f>
        <v>558</v>
      </c>
      <c r="H39" s="12" t="s">
        <v>11</v>
      </c>
      <c r="I39" s="14" t="str">
        <f>IF(J39=0,"",VLOOKUP(J39,BASE!$H$3:$I$83,2,FALSE))</f>
        <v/>
      </c>
      <c r="J39" s="20"/>
      <c r="K39" s="14" t="str">
        <f>IF(L39=0,"",VLOOKUP(L39,BASE!$J$3:$K$83,2,0))</f>
        <v/>
      </c>
      <c r="L39" s="16"/>
      <c r="M39" s="14"/>
      <c r="N39" s="20"/>
      <c r="O39" s="12"/>
    </row>
    <row r="40" spans="1:15" s="23" customFormat="1" ht="15" customHeight="1" x14ac:dyDescent="0.3">
      <c r="A40" s="28"/>
      <c r="B40" s="19"/>
      <c r="C40" s="14">
        <f>VLOOKUP(D40,BASE!$A$3:$B$13,2,FALSE)</f>
        <v>1</v>
      </c>
      <c r="D40" s="12" t="s">
        <v>2</v>
      </c>
      <c r="E40" s="14">
        <f>VLOOKUP(F40,BASE!$E$3:$F$19,2,0)</f>
        <v>3549904</v>
      </c>
      <c r="F40" s="12" t="s">
        <v>11</v>
      </c>
      <c r="G40" s="14">
        <f>VLOOKUP(H40,BASE!$C$3:$D$15,2,0)</f>
        <v>558</v>
      </c>
      <c r="H40" s="12" t="s">
        <v>11</v>
      </c>
      <c r="I40" s="14" t="str">
        <f>IF(J40=0,"",VLOOKUP(J40,BASE!$H$3:$I$83,2,FALSE))</f>
        <v/>
      </c>
      <c r="J40" s="20"/>
      <c r="K40" s="14" t="str">
        <f>IF(L40=0,"",VLOOKUP(L40,BASE!$J$3:$K$83,2,0))</f>
        <v/>
      </c>
      <c r="L40" s="16"/>
      <c r="M40" s="14"/>
      <c r="N40" s="20"/>
      <c r="O40" s="12"/>
    </row>
    <row r="41" spans="1:15" s="23" customFormat="1" ht="15" customHeight="1" x14ac:dyDescent="0.3">
      <c r="A41" s="28"/>
      <c r="B41" s="19"/>
      <c r="C41" s="14">
        <f>VLOOKUP(D41,BASE!$A$3:$B$13,2,FALSE)</f>
        <v>1</v>
      </c>
      <c r="D41" s="12" t="s">
        <v>2</v>
      </c>
      <c r="E41" s="14">
        <f>VLOOKUP(F41,BASE!$E$3:$F$19,2,0)</f>
        <v>3549904</v>
      </c>
      <c r="F41" s="12" t="s">
        <v>11</v>
      </c>
      <c r="G41" s="14">
        <f>VLOOKUP(H41,BASE!$C$3:$D$15,2,0)</f>
        <v>558</v>
      </c>
      <c r="H41" s="12" t="s">
        <v>11</v>
      </c>
      <c r="I41" s="14" t="str">
        <f>IF(J41=0,"",VLOOKUP(J41,BASE!$H$3:$I$83,2,FALSE))</f>
        <v/>
      </c>
      <c r="J41" s="20"/>
      <c r="K41" s="14" t="str">
        <f>IF(L41=0,"",VLOOKUP(L41,BASE!$J$3:$K$83,2,0))</f>
        <v/>
      </c>
      <c r="L41" s="16"/>
      <c r="M41" s="14"/>
      <c r="N41" s="20"/>
      <c r="O41" s="12"/>
    </row>
    <row r="42" spans="1:15" s="23" customFormat="1" ht="15" customHeight="1" x14ac:dyDescent="0.3">
      <c r="A42" s="28"/>
      <c r="B42" s="19"/>
      <c r="C42" s="14">
        <f>VLOOKUP(D42,BASE!$A$3:$B$13,2,FALSE)</f>
        <v>1</v>
      </c>
      <c r="D42" s="12" t="s">
        <v>2</v>
      </c>
      <c r="E42" s="14">
        <f>VLOOKUP(F42,BASE!$E$3:$F$19,2,0)</f>
        <v>3549904</v>
      </c>
      <c r="F42" s="12" t="s">
        <v>11</v>
      </c>
      <c r="G42" s="14">
        <f>VLOOKUP(H42,BASE!$C$3:$D$15,2,0)</f>
        <v>558</v>
      </c>
      <c r="H42" s="12" t="s">
        <v>11</v>
      </c>
      <c r="I42" s="14" t="str">
        <f>IF(J42=0,"",VLOOKUP(J42,BASE!$H$3:$I$83,2,FALSE))</f>
        <v/>
      </c>
      <c r="J42" s="20"/>
      <c r="K42" s="14" t="str">
        <f>IF(L42=0,"",VLOOKUP(L42,BASE!$J$3:$K$83,2,0))</f>
        <v/>
      </c>
      <c r="L42" s="16"/>
      <c r="M42" s="14"/>
      <c r="N42" s="20"/>
      <c r="O42" s="12"/>
    </row>
    <row r="43" spans="1:15" s="23" customFormat="1" ht="15" customHeight="1" x14ac:dyDescent="0.3">
      <c r="A43" s="28"/>
      <c r="B43" s="19"/>
      <c r="C43" s="14">
        <f>VLOOKUP(D43,BASE!$A$3:$B$13,2,FALSE)</f>
        <v>1</v>
      </c>
      <c r="D43" s="12" t="s">
        <v>2</v>
      </c>
      <c r="E43" s="14">
        <f>VLOOKUP(F43,BASE!$E$3:$F$19,2,0)</f>
        <v>3549904</v>
      </c>
      <c r="F43" s="12" t="s">
        <v>11</v>
      </c>
      <c r="G43" s="14">
        <f>VLOOKUP(H43,BASE!$C$3:$D$15,2,0)</f>
        <v>558</v>
      </c>
      <c r="H43" s="12" t="s">
        <v>11</v>
      </c>
      <c r="I43" s="14" t="str">
        <f>IF(J43=0,"",VLOOKUP(J43,BASE!$H$3:$I$83,2,FALSE))</f>
        <v/>
      </c>
      <c r="J43" s="20"/>
      <c r="K43" s="14" t="str">
        <f>IF(L43=0,"",VLOOKUP(L43,BASE!$J$3:$K$83,2,0))</f>
        <v/>
      </c>
      <c r="L43" s="16"/>
      <c r="M43" s="14"/>
      <c r="N43" s="20"/>
      <c r="O43" s="12"/>
    </row>
    <row r="44" spans="1:15" s="23" customFormat="1" ht="15" customHeight="1" x14ac:dyDescent="0.3">
      <c r="A44" s="28"/>
      <c r="B44" s="19"/>
      <c r="C44" s="14">
        <f>VLOOKUP(D44,BASE!$A$3:$B$13,2,FALSE)</f>
        <v>1</v>
      </c>
      <c r="D44" s="12" t="s">
        <v>2</v>
      </c>
      <c r="E44" s="14">
        <f>VLOOKUP(F44,BASE!$E$3:$F$19,2,0)</f>
        <v>3549904</v>
      </c>
      <c r="F44" s="12" t="s">
        <v>11</v>
      </c>
      <c r="G44" s="14">
        <f>VLOOKUP(H44,BASE!$C$3:$D$15,2,0)</f>
        <v>558</v>
      </c>
      <c r="H44" s="12" t="s">
        <v>11</v>
      </c>
      <c r="I44" s="14" t="str">
        <f>IF(J44=0,"",VLOOKUP(J44,BASE!$H$3:$I$83,2,FALSE))</f>
        <v/>
      </c>
      <c r="J44" s="20"/>
      <c r="K44" s="14" t="str">
        <f>IF(L44=0,"",VLOOKUP(L44,BASE!$J$3:$K$83,2,0))</f>
        <v/>
      </c>
      <c r="L44" s="16"/>
      <c r="M44" s="14"/>
      <c r="N44" s="20"/>
      <c r="O44" s="12"/>
    </row>
    <row r="45" spans="1:15" s="23" customFormat="1" ht="15" customHeight="1" x14ac:dyDescent="0.3">
      <c r="A45" s="28"/>
      <c r="B45" s="19"/>
      <c r="C45" s="14">
        <f>VLOOKUP(D45,BASE!$A$3:$B$13,2,FALSE)</f>
        <v>1</v>
      </c>
      <c r="D45" s="12" t="s">
        <v>2</v>
      </c>
      <c r="E45" s="14">
        <f>VLOOKUP(F45,BASE!$E$3:$F$19,2,0)</f>
        <v>3549904</v>
      </c>
      <c r="F45" s="12" t="s">
        <v>11</v>
      </c>
      <c r="G45" s="14">
        <f>VLOOKUP(H45,BASE!$C$3:$D$15,2,0)</f>
        <v>558</v>
      </c>
      <c r="H45" s="12" t="s">
        <v>11</v>
      </c>
      <c r="I45" s="14" t="str">
        <f>IF(J45=0,"",VLOOKUP(J45,BASE!$H$3:$I$83,2,FALSE))</f>
        <v/>
      </c>
      <c r="J45" s="20"/>
      <c r="K45" s="14" t="str">
        <f>IF(L45=0,"",VLOOKUP(L45,BASE!$J$3:$K$83,2,0))</f>
        <v/>
      </c>
      <c r="L45" s="16"/>
      <c r="M45" s="14"/>
      <c r="N45" s="20"/>
      <c r="O45" s="12"/>
    </row>
  </sheetData>
  <protectedRanges>
    <protectedRange sqref="W4:W5" name="Intervalo1"/>
    <protectedRange sqref="AD4:AD5" name="Intervalo2"/>
    <protectedRange sqref="W3" name="Intervalo1_1"/>
    <protectedRange sqref="AD3" name="Intervalo2_1"/>
    <protectedRange sqref="W36:W37" name="Intervalo1_2"/>
    <protectedRange sqref="AD36:AD37" name="Intervalo2_2"/>
    <protectedRange sqref="W35" name="Intervalo1_3"/>
    <protectedRange sqref="AD35" name="Intervalo2_3"/>
  </protectedRanges>
  <autoFilter ref="A2:O5" xr:uid="{00000000-0009-0000-0000-000000000000}">
    <sortState xmlns:xlrd2="http://schemas.microsoft.com/office/spreadsheetml/2017/richdata2" ref="A3:O45">
      <sortCondition ref="A2:A5"/>
    </sortState>
  </autoFilter>
  <phoneticPr fontId="16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7"/>
  <sheetViews>
    <sheetView workbookViewId="0">
      <selection activeCell="A12" sqref="A12"/>
    </sheetView>
  </sheetViews>
  <sheetFormatPr defaultColWidth="9.09765625" defaultRowHeight="13" x14ac:dyDescent="0.3"/>
  <cols>
    <col min="1" max="1" width="19" bestFit="1" customWidth="1"/>
    <col min="2" max="2" width="7" bestFit="1" customWidth="1"/>
    <col min="3" max="3" width="9.09765625" bestFit="1" customWidth="1"/>
    <col min="4" max="4" width="4.3984375" bestFit="1" customWidth="1"/>
    <col min="5" max="5" width="19.296875" bestFit="1" customWidth="1"/>
    <col min="6" max="6" width="8" bestFit="1" customWidth="1"/>
    <col min="7" max="7" width="25.69921875" customWidth="1"/>
    <col min="8" max="8" width="35.09765625" bestFit="1" customWidth="1"/>
    <col min="9" max="9" width="9.09765625" customWidth="1"/>
    <col min="10" max="10" width="40" bestFit="1" customWidth="1"/>
    <col min="11" max="11" width="9.09765625" customWidth="1"/>
    <col min="12" max="12" width="32.09765625" bestFit="1" customWidth="1"/>
    <col min="13" max="13" width="9.09765625" customWidth="1"/>
  </cols>
  <sheetData>
    <row r="1" spans="1:13" x14ac:dyDescent="0.3">
      <c r="A1" s="48" t="s">
        <v>2</v>
      </c>
      <c r="B1" s="48"/>
      <c r="C1" s="48" t="s">
        <v>9</v>
      </c>
      <c r="D1" s="48"/>
      <c r="E1" s="48" t="s">
        <v>10</v>
      </c>
      <c r="F1" s="48"/>
      <c r="G1" s="7" t="s">
        <v>1</v>
      </c>
      <c r="H1" s="49" t="s">
        <v>3</v>
      </c>
      <c r="I1" s="49"/>
      <c r="J1" s="50" t="s">
        <v>8</v>
      </c>
      <c r="K1" s="51"/>
      <c r="L1" s="47" t="s">
        <v>4</v>
      </c>
      <c r="M1" s="47"/>
    </row>
    <row r="2" spans="1:13" x14ac:dyDescent="0.3">
      <c r="A2" s="3" t="s">
        <v>7</v>
      </c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6" t="s">
        <v>7</v>
      </c>
      <c r="H2" s="4" t="s">
        <v>7</v>
      </c>
      <c r="I2" s="4" t="s">
        <v>6</v>
      </c>
      <c r="J2" s="4" t="s">
        <v>7</v>
      </c>
      <c r="K2" s="4" t="s">
        <v>6</v>
      </c>
      <c r="L2" s="5" t="s">
        <v>7</v>
      </c>
      <c r="M2" s="5" t="s">
        <v>6</v>
      </c>
    </row>
    <row r="3" spans="1:13" x14ac:dyDescent="0.3">
      <c r="A3" s="2" t="s">
        <v>2</v>
      </c>
      <c r="B3" s="1">
        <v>1</v>
      </c>
      <c r="C3" s="2" t="s">
        <v>11</v>
      </c>
      <c r="D3" s="1">
        <v>558</v>
      </c>
      <c r="E3" s="2" t="s">
        <v>11</v>
      </c>
      <c r="F3" s="1">
        <v>3549904</v>
      </c>
      <c r="G3" s="1" t="s">
        <v>22</v>
      </c>
      <c r="H3" t="s">
        <v>294</v>
      </c>
      <c r="I3" s="26" t="s">
        <v>295</v>
      </c>
      <c r="J3" t="s">
        <v>12</v>
      </c>
      <c r="K3" s="1" t="s">
        <v>99</v>
      </c>
      <c r="M3" s="1"/>
    </row>
    <row r="4" spans="1:13" x14ac:dyDescent="0.3">
      <c r="A4" s="2" t="s">
        <v>21</v>
      </c>
      <c r="B4" s="1">
        <v>2</v>
      </c>
      <c r="C4" s="2"/>
      <c r="D4" s="1"/>
      <c r="E4" s="2"/>
      <c r="F4" s="1"/>
      <c r="G4" s="1" t="s">
        <v>23</v>
      </c>
      <c r="I4" s="26"/>
      <c r="J4" t="s">
        <v>69</v>
      </c>
      <c r="K4" s="26" t="s">
        <v>147</v>
      </c>
      <c r="M4" s="1"/>
    </row>
    <row r="5" spans="1:13" x14ac:dyDescent="0.3">
      <c r="A5" s="2" t="s">
        <v>53</v>
      </c>
      <c r="B5" s="1">
        <v>20005</v>
      </c>
      <c r="C5" s="2"/>
      <c r="D5" s="1"/>
      <c r="E5" s="2"/>
      <c r="F5" s="1"/>
      <c r="G5" s="1" t="s">
        <v>24</v>
      </c>
      <c r="H5" t="s">
        <v>124</v>
      </c>
      <c r="I5" s="1" t="s">
        <v>81</v>
      </c>
      <c r="J5" t="s">
        <v>327</v>
      </c>
      <c r="K5" s="26" t="s">
        <v>240</v>
      </c>
      <c r="M5" s="1"/>
    </row>
    <row r="6" spans="1:13" x14ac:dyDescent="0.3">
      <c r="A6" s="2" t="s">
        <v>54</v>
      </c>
      <c r="B6" s="1">
        <v>92</v>
      </c>
      <c r="C6" s="2"/>
      <c r="D6" s="1"/>
      <c r="E6" s="2"/>
      <c r="F6" s="1"/>
      <c r="G6" s="1" t="s">
        <v>25</v>
      </c>
      <c r="H6" t="s">
        <v>296</v>
      </c>
      <c r="I6" s="26" t="s">
        <v>297</v>
      </c>
      <c r="J6" t="s">
        <v>232</v>
      </c>
      <c r="K6" s="26" t="s">
        <v>233</v>
      </c>
      <c r="M6" s="1"/>
    </row>
    <row r="7" spans="1:13" x14ac:dyDescent="0.3">
      <c r="A7" s="2" t="s">
        <v>55</v>
      </c>
      <c r="B7" s="1">
        <v>20008</v>
      </c>
      <c r="C7" s="2"/>
      <c r="D7" s="1"/>
      <c r="E7" s="2"/>
      <c r="F7" s="1"/>
      <c r="G7" s="1" t="s">
        <v>26</v>
      </c>
      <c r="H7" t="s">
        <v>278</v>
      </c>
      <c r="I7" s="26" t="s">
        <v>279</v>
      </c>
      <c r="J7" t="s">
        <v>144</v>
      </c>
      <c r="K7" s="26" t="s">
        <v>148</v>
      </c>
      <c r="M7" s="1"/>
    </row>
    <row r="8" spans="1:13" x14ac:dyDescent="0.3">
      <c r="A8" s="2" t="s">
        <v>56</v>
      </c>
      <c r="B8" s="1">
        <v>20009</v>
      </c>
      <c r="C8" s="2"/>
      <c r="D8" s="1"/>
      <c r="E8" s="2"/>
      <c r="F8" s="1"/>
      <c r="G8" s="1" t="s">
        <v>27</v>
      </c>
      <c r="H8" t="s">
        <v>137</v>
      </c>
      <c r="I8" s="1" t="s">
        <v>82</v>
      </c>
      <c r="J8" t="s">
        <v>315</v>
      </c>
      <c r="K8" s="26" t="s">
        <v>298</v>
      </c>
      <c r="M8" s="1"/>
    </row>
    <row r="9" spans="1:13" x14ac:dyDescent="0.3">
      <c r="A9" s="2" t="s">
        <v>57</v>
      </c>
      <c r="B9" s="1">
        <v>20010</v>
      </c>
      <c r="C9" s="2"/>
      <c r="D9" s="1"/>
      <c r="E9" s="2"/>
      <c r="F9" s="1"/>
      <c r="G9" s="1" t="s">
        <v>28</v>
      </c>
      <c r="I9" s="26" t="s">
        <v>287</v>
      </c>
      <c r="J9" t="s">
        <v>234</v>
      </c>
      <c r="K9" s="26" t="s">
        <v>235</v>
      </c>
      <c r="M9" s="1"/>
    </row>
    <row r="10" spans="1:13" x14ac:dyDescent="0.3">
      <c r="A10" s="2" t="s">
        <v>61</v>
      </c>
      <c r="B10" s="1">
        <v>9</v>
      </c>
      <c r="C10" s="2"/>
      <c r="D10" s="1"/>
      <c r="E10" s="2"/>
      <c r="F10" s="1"/>
      <c r="G10" s="1" t="s">
        <v>29</v>
      </c>
      <c r="H10" t="s">
        <v>134</v>
      </c>
      <c r="I10" s="1" t="s">
        <v>83</v>
      </c>
      <c r="J10" s="35" t="s">
        <v>263</v>
      </c>
      <c r="K10" s="33" t="s">
        <v>79</v>
      </c>
      <c r="M10" s="1"/>
    </row>
    <row r="11" spans="1:13" x14ac:dyDescent="0.3">
      <c r="A11" s="2" t="s">
        <v>64</v>
      </c>
      <c r="B11" s="1">
        <v>20013</v>
      </c>
      <c r="C11" s="2"/>
      <c r="D11" s="1"/>
      <c r="E11" s="2"/>
      <c r="F11" s="1"/>
      <c r="G11" s="1" t="s">
        <v>30</v>
      </c>
      <c r="H11" t="s">
        <v>122</v>
      </c>
      <c r="I11" s="1" t="s">
        <v>84</v>
      </c>
      <c r="J11" s="37" t="s">
        <v>262</v>
      </c>
      <c r="K11" s="33" t="s">
        <v>80</v>
      </c>
      <c r="M11" s="1"/>
    </row>
    <row r="12" spans="1:13" x14ac:dyDescent="0.3">
      <c r="A12" s="2" t="s">
        <v>78</v>
      </c>
      <c r="B12" s="1">
        <v>3</v>
      </c>
      <c r="C12" s="2"/>
      <c r="D12" s="1"/>
      <c r="E12" s="2"/>
      <c r="F12" s="1"/>
      <c r="G12" s="1" t="s">
        <v>31</v>
      </c>
      <c r="H12" t="s">
        <v>126</v>
      </c>
      <c r="I12" s="1" t="s">
        <v>85</v>
      </c>
      <c r="J12" s="35" t="s">
        <v>113</v>
      </c>
      <c r="K12" s="33" t="s">
        <v>114</v>
      </c>
      <c r="M12" s="1"/>
    </row>
    <row r="13" spans="1:13" x14ac:dyDescent="0.3">
      <c r="A13" s="2"/>
      <c r="B13" s="1"/>
      <c r="C13" s="2"/>
      <c r="D13" s="1"/>
      <c r="E13" s="2"/>
      <c r="F13" s="1"/>
      <c r="G13" s="1" t="s">
        <v>32</v>
      </c>
      <c r="H13" s="29" t="s">
        <v>239</v>
      </c>
      <c r="I13" s="26" t="s">
        <v>238</v>
      </c>
      <c r="K13" s="1"/>
      <c r="M13" s="1"/>
    </row>
    <row r="14" spans="1:13" x14ac:dyDescent="0.3">
      <c r="A14" s="2"/>
      <c r="B14" s="1"/>
      <c r="C14" s="2"/>
      <c r="D14" s="1"/>
      <c r="E14" s="2"/>
      <c r="F14" s="1"/>
      <c r="G14" s="1" t="s">
        <v>33</v>
      </c>
      <c r="H14" t="s">
        <v>221</v>
      </c>
      <c r="I14" s="1" t="s">
        <v>219</v>
      </c>
      <c r="J14" t="s">
        <v>305</v>
      </c>
      <c r="K14" s="26" t="s">
        <v>306</v>
      </c>
      <c r="M14" s="1"/>
    </row>
    <row r="15" spans="1:13" x14ac:dyDescent="0.3">
      <c r="A15" s="2"/>
      <c r="B15" s="1"/>
      <c r="C15" s="2"/>
      <c r="D15" s="1"/>
      <c r="E15" s="2"/>
      <c r="F15" s="1"/>
      <c r="G15" s="1" t="s">
        <v>34</v>
      </c>
      <c r="H15" t="s">
        <v>141</v>
      </c>
      <c r="I15" s="1" t="s">
        <v>86</v>
      </c>
      <c r="J15" s="32" t="s">
        <v>286</v>
      </c>
      <c r="K15" s="32" t="s">
        <v>282</v>
      </c>
      <c r="M15" s="1"/>
    </row>
    <row r="16" spans="1:13" x14ac:dyDescent="0.3">
      <c r="A16" s="2"/>
      <c r="B16" s="1"/>
      <c r="C16" s="2"/>
      <c r="D16" s="1"/>
      <c r="E16" s="2"/>
      <c r="F16" s="1"/>
      <c r="G16" s="1" t="s">
        <v>35</v>
      </c>
      <c r="H16" t="s">
        <v>128</v>
      </c>
      <c r="I16" s="1" t="s">
        <v>87</v>
      </c>
      <c r="J16" s="2" t="s">
        <v>236</v>
      </c>
      <c r="K16" s="26" t="s">
        <v>237</v>
      </c>
      <c r="M16" s="1"/>
    </row>
    <row r="17" spans="1:13" x14ac:dyDescent="0.3">
      <c r="A17" s="2"/>
      <c r="B17" s="1"/>
      <c r="C17" s="2"/>
      <c r="D17" s="1"/>
      <c r="E17" s="2"/>
      <c r="F17" s="1"/>
      <c r="G17" s="1" t="s">
        <v>36</v>
      </c>
      <c r="H17" t="s">
        <v>271</v>
      </c>
      <c r="I17" s="26" t="s">
        <v>220</v>
      </c>
      <c r="J17" t="s">
        <v>266</v>
      </c>
      <c r="K17" s="26" t="s">
        <v>267</v>
      </c>
      <c r="M17" s="1"/>
    </row>
    <row r="18" spans="1:13" x14ac:dyDescent="0.3">
      <c r="A18" s="2"/>
      <c r="B18" s="1"/>
      <c r="C18" s="2"/>
      <c r="D18" s="1"/>
      <c r="E18" s="2"/>
      <c r="F18" s="1"/>
      <c r="G18" s="1" t="s">
        <v>37</v>
      </c>
      <c r="H18" t="s">
        <v>121</v>
      </c>
      <c r="I18" s="1" t="s">
        <v>88</v>
      </c>
      <c r="J18" t="s">
        <v>230</v>
      </c>
      <c r="K18" s="26" t="s">
        <v>231</v>
      </c>
      <c r="M18" s="1"/>
    </row>
    <row r="19" spans="1:13" x14ac:dyDescent="0.3">
      <c r="A19" s="2"/>
      <c r="B19" s="1"/>
      <c r="C19" s="2"/>
      <c r="D19" s="1"/>
      <c r="E19" s="2"/>
      <c r="F19" s="1"/>
      <c r="G19" s="1" t="s">
        <v>38</v>
      </c>
      <c r="H19" t="s">
        <v>326</v>
      </c>
      <c r="I19" s="26" t="s">
        <v>316</v>
      </c>
      <c r="K19" s="26"/>
      <c r="M19" s="1"/>
    </row>
    <row r="20" spans="1:13" x14ac:dyDescent="0.3">
      <c r="A20" s="2"/>
      <c r="B20" s="1"/>
      <c r="C20" s="2"/>
      <c r="D20" s="1"/>
      <c r="E20" s="2"/>
      <c r="F20" s="1"/>
      <c r="G20" s="1" t="s">
        <v>39</v>
      </c>
      <c r="H20" t="s">
        <v>280</v>
      </c>
      <c r="I20" s="26" t="s">
        <v>285</v>
      </c>
      <c r="J20" t="s">
        <v>14</v>
      </c>
      <c r="K20" s="1" t="s">
        <v>100</v>
      </c>
      <c r="M20" s="1"/>
    </row>
    <row r="21" spans="1:13" x14ac:dyDescent="0.3">
      <c r="A21" s="2"/>
      <c r="B21" s="1"/>
      <c r="C21" s="2"/>
      <c r="D21" s="1"/>
      <c r="E21" s="2"/>
      <c r="F21" s="1"/>
      <c r="G21" s="1" t="s">
        <v>40</v>
      </c>
      <c r="H21" t="s">
        <v>132</v>
      </c>
      <c r="I21" s="1" t="s">
        <v>89</v>
      </c>
      <c r="J21" t="s">
        <v>241</v>
      </c>
      <c r="K21" s="26" t="s">
        <v>242</v>
      </c>
      <c r="M21" s="1"/>
    </row>
    <row r="22" spans="1:13" x14ac:dyDescent="0.3">
      <c r="A22" s="2"/>
      <c r="B22" s="1"/>
      <c r="C22" s="2"/>
      <c r="D22" s="1"/>
      <c r="E22" s="2"/>
      <c r="F22" s="1"/>
      <c r="G22" s="1" t="s">
        <v>41</v>
      </c>
      <c r="H22" t="s">
        <v>125</v>
      </c>
      <c r="I22" s="1" t="s">
        <v>90</v>
      </c>
      <c r="J22" t="s">
        <v>15</v>
      </c>
      <c r="K22" s="1" t="s">
        <v>101</v>
      </c>
      <c r="M22" s="1"/>
    </row>
    <row r="23" spans="1:13" x14ac:dyDescent="0.3">
      <c r="A23" s="2"/>
      <c r="B23" s="1"/>
      <c r="C23" s="2"/>
      <c r="D23" s="1"/>
      <c r="E23" s="2"/>
      <c r="F23" s="1"/>
      <c r="G23" s="1" t="s">
        <v>42</v>
      </c>
      <c r="H23" t="s">
        <v>265</v>
      </c>
      <c r="I23" s="26" t="s">
        <v>268</v>
      </c>
      <c r="J23" t="s">
        <v>260</v>
      </c>
      <c r="K23" s="26" t="s">
        <v>244</v>
      </c>
      <c r="M23" s="1"/>
    </row>
    <row r="24" spans="1:13" x14ac:dyDescent="0.3">
      <c r="A24" s="2"/>
      <c r="B24" s="1"/>
      <c r="C24" s="2"/>
      <c r="D24" s="1"/>
      <c r="E24" s="2"/>
      <c r="F24" s="1"/>
      <c r="G24" s="1" t="s">
        <v>43</v>
      </c>
      <c r="H24" t="s">
        <v>255</v>
      </c>
      <c r="I24" s="26" t="s">
        <v>256</v>
      </c>
      <c r="J24" t="s">
        <v>245</v>
      </c>
      <c r="K24" s="26" t="s">
        <v>246</v>
      </c>
      <c r="M24" s="1"/>
    </row>
    <row r="25" spans="1:13" x14ac:dyDescent="0.3">
      <c r="A25" s="2"/>
      <c r="B25" s="1"/>
      <c r="C25" s="2"/>
      <c r="D25" s="1"/>
      <c r="E25" s="2"/>
      <c r="F25" s="1"/>
      <c r="G25" s="1" t="s">
        <v>44</v>
      </c>
      <c r="I25" s="26"/>
      <c r="J25" s="32" t="s">
        <v>283</v>
      </c>
      <c r="K25" s="34" t="s">
        <v>284</v>
      </c>
      <c r="M25" s="1"/>
    </row>
    <row r="26" spans="1:13" x14ac:dyDescent="0.3">
      <c r="A26" s="2"/>
      <c r="B26" s="1"/>
      <c r="C26" s="2"/>
      <c r="D26" s="1"/>
      <c r="E26" s="2"/>
      <c r="F26" s="1"/>
      <c r="G26" s="1" t="s">
        <v>45</v>
      </c>
      <c r="H26" t="s">
        <v>317</v>
      </c>
      <c r="I26" s="26" t="s">
        <v>318</v>
      </c>
      <c r="J26" t="s">
        <v>16</v>
      </c>
      <c r="K26" s="1" t="s">
        <v>102</v>
      </c>
      <c r="M26" s="1"/>
    </row>
    <row r="27" spans="1:13" x14ac:dyDescent="0.3">
      <c r="A27" s="2"/>
      <c r="B27" s="1"/>
      <c r="C27" s="2"/>
      <c r="D27" s="1"/>
      <c r="E27" s="2"/>
      <c r="F27" s="1"/>
      <c r="G27" s="1" t="s">
        <v>48</v>
      </c>
      <c r="H27" s="32" t="s">
        <v>302</v>
      </c>
      <c r="I27" s="33" t="s">
        <v>281</v>
      </c>
      <c r="J27" t="s">
        <v>261</v>
      </c>
      <c r="K27" s="26" t="s">
        <v>252</v>
      </c>
      <c r="M27" s="1"/>
    </row>
    <row r="28" spans="1:13" x14ac:dyDescent="0.3">
      <c r="A28" s="2"/>
      <c r="B28" s="1"/>
      <c r="C28" s="2"/>
      <c r="D28" s="1"/>
      <c r="E28" s="2"/>
      <c r="F28" s="1"/>
      <c r="G28" s="1" t="s">
        <v>49</v>
      </c>
      <c r="H28" s="32" t="s">
        <v>131</v>
      </c>
      <c r="I28" s="33" t="s">
        <v>71</v>
      </c>
      <c r="J28" t="s">
        <v>146</v>
      </c>
      <c r="K28" s="26" t="s">
        <v>149</v>
      </c>
      <c r="M28" s="1"/>
    </row>
    <row r="29" spans="1:13" x14ac:dyDescent="0.3">
      <c r="A29" s="2"/>
      <c r="B29" s="1"/>
      <c r="C29" s="2"/>
      <c r="D29" s="1"/>
      <c r="E29" s="2"/>
      <c r="F29" s="1"/>
      <c r="G29" s="1" t="s">
        <v>52</v>
      </c>
      <c r="H29" s="32" t="s">
        <v>209</v>
      </c>
      <c r="I29" s="33" t="s">
        <v>200</v>
      </c>
      <c r="J29" t="s">
        <v>270</v>
      </c>
      <c r="K29" s="26" t="s">
        <v>269</v>
      </c>
      <c r="M29" s="1"/>
    </row>
    <row r="30" spans="1:13" x14ac:dyDescent="0.3">
      <c r="A30" s="2"/>
      <c r="B30" s="1"/>
      <c r="C30" s="2"/>
      <c r="D30" s="1"/>
      <c r="E30" s="2"/>
      <c r="F30" s="1"/>
      <c r="G30" s="1" t="s">
        <v>51</v>
      </c>
      <c r="H30" t="s">
        <v>243</v>
      </c>
      <c r="I30" s="29" t="s">
        <v>229</v>
      </c>
      <c r="J30" t="s">
        <v>299</v>
      </c>
      <c r="K30" s="1" t="s">
        <v>300</v>
      </c>
      <c r="M30" s="1"/>
    </row>
    <row r="31" spans="1:13" x14ac:dyDescent="0.3">
      <c r="A31" s="2"/>
      <c r="B31" s="1"/>
      <c r="C31" s="2"/>
      <c r="D31" s="1"/>
      <c r="E31" s="2"/>
      <c r="F31" s="1"/>
      <c r="G31" s="1" t="s">
        <v>50</v>
      </c>
      <c r="H31" s="32" t="s">
        <v>290</v>
      </c>
      <c r="I31" s="33" t="s">
        <v>289</v>
      </c>
      <c r="J31" t="s">
        <v>257</v>
      </c>
      <c r="K31" s="26" t="s">
        <v>258</v>
      </c>
      <c r="M31" s="1"/>
    </row>
    <row r="32" spans="1:13" x14ac:dyDescent="0.3">
      <c r="A32" s="2"/>
      <c r="B32" s="1"/>
      <c r="C32" s="2"/>
      <c r="D32" s="1"/>
      <c r="E32" s="2"/>
      <c r="F32" s="1"/>
      <c r="G32" s="1" t="s">
        <v>47</v>
      </c>
      <c r="H32" s="32" t="s">
        <v>319</v>
      </c>
      <c r="I32" s="33" t="s">
        <v>320</v>
      </c>
      <c r="J32" t="s">
        <v>145</v>
      </c>
      <c r="K32" s="26" t="s">
        <v>150</v>
      </c>
      <c r="M32" s="1"/>
    </row>
    <row r="33" spans="1:13" x14ac:dyDescent="0.3">
      <c r="A33" s="2"/>
      <c r="B33" s="1"/>
      <c r="C33" s="2"/>
      <c r="D33" s="1"/>
      <c r="E33" s="2"/>
      <c r="F33" s="1"/>
      <c r="G33" s="1" t="s">
        <v>60</v>
      </c>
      <c r="H33" s="32" t="s">
        <v>140</v>
      </c>
      <c r="I33" s="33" t="s">
        <v>118</v>
      </c>
      <c r="J33" t="s">
        <v>17</v>
      </c>
      <c r="K33" s="1" t="s">
        <v>103</v>
      </c>
      <c r="M33" s="1"/>
    </row>
    <row r="34" spans="1:13" x14ac:dyDescent="0.3">
      <c r="A34" s="2"/>
      <c r="B34" s="1"/>
      <c r="C34" s="2"/>
      <c r="D34" s="1"/>
      <c r="E34" s="2"/>
      <c r="F34" s="1"/>
      <c r="G34" s="1" t="s">
        <v>46</v>
      </c>
      <c r="H34" s="32" t="s">
        <v>247</v>
      </c>
      <c r="I34" s="33" t="s">
        <v>248</v>
      </c>
      <c r="J34" t="s">
        <v>18</v>
      </c>
      <c r="K34" s="1" t="s">
        <v>104</v>
      </c>
      <c r="M34" s="1"/>
    </row>
    <row r="35" spans="1:13" x14ac:dyDescent="0.3">
      <c r="A35" s="2"/>
      <c r="B35" s="1"/>
      <c r="C35" s="2"/>
      <c r="D35" s="1"/>
      <c r="E35" s="2"/>
      <c r="F35" s="1"/>
      <c r="G35" s="1"/>
      <c r="H35" s="32" t="s">
        <v>291</v>
      </c>
      <c r="I35" s="33" t="s">
        <v>288</v>
      </c>
      <c r="J35" t="s">
        <v>340</v>
      </c>
      <c r="K35" s="26" t="s">
        <v>301</v>
      </c>
      <c r="M35" s="1"/>
    </row>
    <row r="36" spans="1:13" x14ac:dyDescent="0.3">
      <c r="A36" s="2"/>
      <c r="B36" s="1"/>
      <c r="C36" s="2"/>
      <c r="D36" s="1"/>
      <c r="E36" s="2"/>
      <c r="F36" s="1"/>
      <c r="G36" s="1"/>
      <c r="H36" s="32" t="s">
        <v>321</v>
      </c>
      <c r="I36" s="33" t="s">
        <v>322</v>
      </c>
      <c r="J36" t="s">
        <v>19</v>
      </c>
      <c r="K36" s="1" t="s">
        <v>106</v>
      </c>
      <c r="M36" s="1"/>
    </row>
    <row r="37" spans="1:13" x14ac:dyDescent="0.3">
      <c r="A37" s="2"/>
      <c r="B37" s="1"/>
      <c r="C37" s="2"/>
      <c r="D37" s="1"/>
      <c r="E37" s="2"/>
      <c r="F37" s="1"/>
      <c r="G37" s="1"/>
      <c r="H37" t="s">
        <v>153</v>
      </c>
      <c r="I37" s="26" t="s">
        <v>154</v>
      </c>
      <c r="J37" t="s">
        <v>199</v>
      </c>
      <c r="K37" s="1" t="s">
        <v>107</v>
      </c>
      <c r="M37" s="1"/>
    </row>
    <row r="38" spans="1:13" x14ac:dyDescent="0.3">
      <c r="A38" s="2"/>
      <c r="B38" s="1"/>
      <c r="C38" s="2"/>
      <c r="D38" s="1"/>
      <c r="E38" s="2"/>
      <c r="F38" s="1"/>
      <c r="G38" s="1"/>
      <c r="H38" t="s">
        <v>167</v>
      </c>
      <c r="I38" s="26" t="s">
        <v>155</v>
      </c>
      <c r="J38" t="s">
        <v>20</v>
      </c>
      <c r="K38" s="1" t="s">
        <v>108</v>
      </c>
      <c r="M38" s="1"/>
    </row>
    <row r="39" spans="1:13" x14ac:dyDescent="0.3">
      <c r="A39" s="2"/>
      <c r="B39" s="1"/>
      <c r="C39" s="2"/>
      <c r="D39" s="1"/>
      <c r="E39" s="2"/>
      <c r="F39" s="1"/>
      <c r="G39" s="1"/>
      <c r="H39" t="s">
        <v>156</v>
      </c>
      <c r="I39" s="26" t="s">
        <v>157</v>
      </c>
      <c r="J39" t="s">
        <v>201</v>
      </c>
      <c r="K39" s="26" t="s">
        <v>202</v>
      </c>
      <c r="M39" s="1"/>
    </row>
    <row r="40" spans="1:13" x14ac:dyDescent="0.3">
      <c r="A40" s="2"/>
      <c r="B40" s="1"/>
      <c r="C40" s="2"/>
      <c r="D40" s="1"/>
      <c r="E40" s="2"/>
      <c r="F40" s="1"/>
      <c r="G40" s="1"/>
      <c r="H40" t="s">
        <v>158</v>
      </c>
      <c r="I40" s="26" t="s">
        <v>159</v>
      </c>
      <c r="J40" t="s">
        <v>203</v>
      </c>
      <c r="K40" s="26" t="s">
        <v>204</v>
      </c>
      <c r="M40" s="1"/>
    </row>
    <row r="41" spans="1:13" x14ac:dyDescent="0.3">
      <c r="A41" s="2"/>
      <c r="B41" s="1"/>
      <c r="C41" s="2"/>
      <c r="D41" s="1"/>
      <c r="E41" s="2"/>
      <c r="F41" s="1"/>
      <c r="G41" s="1"/>
      <c r="H41" t="s">
        <v>160</v>
      </c>
      <c r="I41" s="26" t="s">
        <v>161</v>
      </c>
      <c r="J41" t="s">
        <v>205</v>
      </c>
      <c r="K41" s="26" t="s">
        <v>206</v>
      </c>
      <c r="M41" s="1"/>
    </row>
    <row r="42" spans="1:13" x14ac:dyDescent="0.3">
      <c r="A42" s="2"/>
      <c r="B42" s="1"/>
      <c r="C42" s="2"/>
      <c r="D42" s="1"/>
      <c r="E42" s="2"/>
      <c r="F42" s="1"/>
      <c r="G42" s="1"/>
      <c r="H42" t="s">
        <v>162</v>
      </c>
      <c r="I42" s="26" t="s">
        <v>163</v>
      </c>
      <c r="J42" t="s">
        <v>207</v>
      </c>
      <c r="K42" s="26" t="s">
        <v>208</v>
      </c>
      <c r="M42" s="1"/>
    </row>
    <row r="43" spans="1:13" x14ac:dyDescent="0.3">
      <c r="A43" s="2"/>
      <c r="B43" s="1"/>
      <c r="C43" s="2"/>
      <c r="D43" s="1"/>
      <c r="E43" s="2"/>
      <c r="F43" s="1"/>
      <c r="G43" s="1"/>
      <c r="H43" t="s">
        <v>325</v>
      </c>
      <c r="I43" s="31" t="s">
        <v>328</v>
      </c>
      <c r="K43" s="26"/>
      <c r="M43" s="1"/>
    </row>
    <row r="44" spans="1:13" x14ac:dyDescent="0.3">
      <c r="A44" s="2"/>
      <c r="B44" s="1"/>
      <c r="C44" s="2"/>
      <c r="D44" s="1"/>
      <c r="E44" s="2"/>
      <c r="F44" s="1"/>
      <c r="G44" s="1"/>
      <c r="H44" t="s">
        <v>129</v>
      </c>
      <c r="I44" s="1" t="s">
        <v>91</v>
      </c>
      <c r="K44" s="26"/>
      <c r="M44" s="1"/>
    </row>
    <row r="45" spans="1:13" x14ac:dyDescent="0.3">
      <c r="A45" s="2"/>
      <c r="B45" s="1"/>
      <c r="C45" s="2"/>
      <c r="D45" s="1"/>
      <c r="E45" s="2"/>
      <c r="F45" s="1"/>
      <c r="G45" s="1"/>
      <c r="H45" t="s">
        <v>334</v>
      </c>
      <c r="I45" s="26" t="s">
        <v>333</v>
      </c>
      <c r="J45" s="17" t="s">
        <v>292</v>
      </c>
      <c r="K45" s="18" t="s">
        <v>293</v>
      </c>
      <c r="M45" s="1"/>
    </row>
    <row r="46" spans="1:13" x14ac:dyDescent="0.3">
      <c r="A46" s="2"/>
      <c r="B46" s="1"/>
      <c r="C46" s="2"/>
      <c r="D46" s="1"/>
      <c r="E46" s="2"/>
      <c r="F46" s="1"/>
      <c r="G46" s="1"/>
      <c r="H46" s="21" t="s">
        <v>249</v>
      </c>
      <c r="I46" s="26" t="s">
        <v>250</v>
      </c>
      <c r="J46" s="21" t="s">
        <v>65</v>
      </c>
      <c r="K46" s="1" t="s">
        <v>109</v>
      </c>
      <c r="M46" s="1"/>
    </row>
    <row r="47" spans="1:13" x14ac:dyDescent="0.3">
      <c r="A47" s="2"/>
      <c r="B47" s="1"/>
      <c r="C47" s="2"/>
      <c r="D47" s="1"/>
      <c r="E47" s="2"/>
      <c r="F47" s="1"/>
      <c r="G47" s="1"/>
      <c r="H47" t="s">
        <v>142</v>
      </c>
      <c r="I47" s="1" t="s">
        <v>92</v>
      </c>
      <c r="J47" t="s">
        <v>311</v>
      </c>
      <c r="K47" s="26" t="s">
        <v>312</v>
      </c>
      <c r="M47" s="1"/>
    </row>
    <row r="48" spans="1:13" ht="12" customHeight="1" x14ac:dyDescent="0.3">
      <c r="A48" s="2"/>
      <c r="B48" s="1"/>
      <c r="C48" s="2"/>
      <c r="D48" s="1"/>
      <c r="E48" s="2"/>
      <c r="F48" s="1"/>
      <c r="G48" s="1"/>
      <c r="H48" t="s">
        <v>119</v>
      </c>
      <c r="I48" s="1" t="s">
        <v>93</v>
      </c>
      <c r="J48" t="s">
        <v>307</v>
      </c>
      <c r="K48" s="26" t="s">
        <v>308</v>
      </c>
      <c r="M48" s="1"/>
    </row>
    <row r="49" spans="1:13" x14ac:dyDescent="0.3">
      <c r="A49" s="2"/>
      <c r="B49" s="1"/>
      <c r="C49" s="2"/>
      <c r="D49" s="1"/>
      <c r="E49" s="2"/>
      <c r="F49" s="1"/>
      <c r="G49" s="1"/>
      <c r="H49" s="32" t="s">
        <v>130</v>
      </c>
      <c r="I49" s="33" t="s">
        <v>74</v>
      </c>
      <c r="K49" s="26"/>
      <c r="M49" s="1"/>
    </row>
    <row r="50" spans="1:13" x14ac:dyDescent="0.3">
      <c r="A50" s="2"/>
      <c r="B50" s="1"/>
      <c r="C50" s="2"/>
      <c r="D50" s="1"/>
      <c r="E50" s="2"/>
      <c r="F50" s="1"/>
      <c r="G50" s="1"/>
      <c r="H50" s="32" t="s">
        <v>133</v>
      </c>
      <c r="I50" s="33" t="s">
        <v>75</v>
      </c>
      <c r="J50" t="s">
        <v>313</v>
      </c>
      <c r="K50" s="26" t="s">
        <v>314</v>
      </c>
      <c r="M50" s="1"/>
    </row>
    <row r="51" spans="1:13" x14ac:dyDescent="0.3">
      <c r="A51" s="2"/>
      <c r="B51" s="1"/>
      <c r="C51" s="2"/>
      <c r="D51" s="1"/>
      <c r="E51" s="2"/>
      <c r="F51" s="1"/>
      <c r="G51" s="1"/>
      <c r="H51" s="32" t="s">
        <v>143</v>
      </c>
      <c r="I51" s="33" t="s">
        <v>76</v>
      </c>
      <c r="J51" t="s">
        <v>62</v>
      </c>
      <c r="K51" s="1" t="s">
        <v>110</v>
      </c>
      <c r="M51" s="1"/>
    </row>
    <row r="52" spans="1:13" x14ac:dyDescent="0.3">
      <c r="A52" s="2"/>
      <c r="B52" s="1"/>
      <c r="C52" s="2"/>
      <c r="D52" s="1"/>
      <c r="E52" s="2"/>
      <c r="F52" s="1"/>
      <c r="G52" s="1"/>
      <c r="H52" s="32" t="s">
        <v>138</v>
      </c>
      <c r="I52" s="33" t="s">
        <v>77</v>
      </c>
      <c r="J52" t="s">
        <v>329</v>
      </c>
      <c r="K52" s="26" t="s">
        <v>332</v>
      </c>
      <c r="M52" s="1"/>
    </row>
    <row r="53" spans="1:13" x14ac:dyDescent="0.3">
      <c r="A53" s="2"/>
      <c r="B53" s="1"/>
      <c r="C53" s="2"/>
      <c r="D53" s="1"/>
      <c r="E53" s="2"/>
      <c r="F53" s="1"/>
      <c r="G53" s="1"/>
      <c r="H53" s="32" t="s">
        <v>211</v>
      </c>
      <c r="I53" s="33" t="s">
        <v>212</v>
      </c>
      <c r="J53" t="s">
        <v>330</v>
      </c>
      <c r="K53" s="26" t="s">
        <v>331</v>
      </c>
      <c r="M53" s="1"/>
    </row>
    <row r="54" spans="1:13" x14ac:dyDescent="0.3">
      <c r="A54" s="2"/>
      <c r="B54" s="1"/>
      <c r="C54" s="2"/>
      <c r="D54" s="1"/>
      <c r="E54" s="2"/>
      <c r="F54" s="1"/>
      <c r="G54" s="1"/>
      <c r="H54" t="s">
        <v>120</v>
      </c>
      <c r="I54" s="1" t="s">
        <v>94</v>
      </c>
      <c r="J54" t="s">
        <v>213</v>
      </c>
      <c r="K54" s="26" t="s">
        <v>214</v>
      </c>
      <c r="M54" s="1"/>
    </row>
    <row r="55" spans="1:13" x14ac:dyDescent="0.3">
      <c r="A55" s="2"/>
      <c r="B55" s="1"/>
      <c r="C55" s="2"/>
      <c r="D55" s="1"/>
      <c r="E55" s="2"/>
      <c r="F55" s="1"/>
      <c r="G55" s="1"/>
      <c r="H55" t="s">
        <v>13</v>
      </c>
      <c r="I55" s="1" t="s">
        <v>91</v>
      </c>
      <c r="J55" s="40" t="s">
        <v>338</v>
      </c>
      <c r="K55" s="26" t="s">
        <v>339</v>
      </c>
      <c r="M55" s="1"/>
    </row>
    <row r="56" spans="1:13" x14ac:dyDescent="0.3">
      <c r="A56" s="2"/>
      <c r="B56" s="1"/>
      <c r="C56" s="2"/>
      <c r="D56" s="1"/>
      <c r="E56" s="2"/>
      <c r="F56" s="1"/>
      <c r="G56" s="1"/>
      <c r="H56" t="s">
        <v>139</v>
      </c>
      <c r="I56" s="26" t="s">
        <v>117</v>
      </c>
      <c r="J56" t="s">
        <v>63</v>
      </c>
      <c r="K56" s="1" t="s">
        <v>111</v>
      </c>
      <c r="M56" s="1"/>
    </row>
    <row r="57" spans="1:13" x14ac:dyDescent="0.3">
      <c r="A57" s="2"/>
      <c r="B57" s="1"/>
      <c r="C57" s="2"/>
      <c r="D57" s="1"/>
      <c r="E57" s="2"/>
      <c r="F57" s="1"/>
      <c r="G57" s="1"/>
      <c r="H57" t="s">
        <v>127</v>
      </c>
      <c r="I57" s="26" t="s">
        <v>73</v>
      </c>
      <c r="J57" t="s">
        <v>215</v>
      </c>
      <c r="K57" s="26" t="s">
        <v>216</v>
      </c>
      <c r="M57" s="1"/>
    </row>
    <row r="58" spans="1:13" x14ac:dyDescent="0.3">
      <c r="A58" s="2"/>
      <c r="B58" s="1"/>
      <c r="C58" s="2"/>
      <c r="D58" s="1"/>
      <c r="E58" s="2"/>
      <c r="F58" s="1"/>
      <c r="G58" s="1"/>
      <c r="H58" t="s">
        <v>123</v>
      </c>
      <c r="I58" s="1" t="s">
        <v>95</v>
      </c>
      <c r="J58" t="s">
        <v>253</v>
      </c>
      <c r="K58" s="26" t="s">
        <v>254</v>
      </c>
      <c r="M58" s="1"/>
    </row>
    <row r="59" spans="1:13" x14ac:dyDescent="0.3">
      <c r="A59" s="2"/>
      <c r="B59" s="1"/>
      <c r="C59" s="2"/>
      <c r="D59" s="1"/>
      <c r="E59" s="2"/>
      <c r="F59" s="1"/>
      <c r="G59" s="1"/>
      <c r="H59" t="s">
        <v>259</v>
      </c>
      <c r="I59" s="1" t="s">
        <v>96</v>
      </c>
      <c r="J59" t="s">
        <v>67</v>
      </c>
      <c r="K59" s="1" t="s">
        <v>112</v>
      </c>
      <c r="M59" s="1"/>
    </row>
    <row r="60" spans="1:13" x14ac:dyDescent="0.3">
      <c r="A60" s="2"/>
      <c r="B60" s="1"/>
      <c r="C60" s="2"/>
      <c r="D60" s="1"/>
      <c r="E60" s="2"/>
      <c r="F60" s="1"/>
      <c r="G60" s="1"/>
      <c r="H60" t="s">
        <v>136</v>
      </c>
      <c r="I60" s="26" t="s">
        <v>97</v>
      </c>
      <c r="J60" t="s">
        <v>310</v>
      </c>
      <c r="K60" s="26" t="s">
        <v>309</v>
      </c>
      <c r="M60" s="1"/>
    </row>
    <row r="61" spans="1:13" x14ac:dyDescent="0.3">
      <c r="A61" s="2"/>
      <c r="B61" s="1"/>
      <c r="C61" s="2"/>
      <c r="D61" s="1"/>
      <c r="E61" s="2"/>
      <c r="F61" s="1"/>
      <c r="G61" s="1"/>
      <c r="H61" t="s">
        <v>217</v>
      </c>
      <c r="I61" s="26" t="s">
        <v>105</v>
      </c>
      <c r="J61" t="s">
        <v>70</v>
      </c>
      <c r="K61" s="26" t="s">
        <v>115</v>
      </c>
      <c r="M61" s="1"/>
    </row>
    <row r="62" spans="1:13" x14ac:dyDescent="0.3">
      <c r="H62" t="s">
        <v>264</v>
      </c>
      <c r="I62" s="1" t="s">
        <v>98</v>
      </c>
      <c r="J62" t="s">
        <v>272</v>
      </c>
      <c r="K62" s="26" t="s">
        <v>273</v>
      </c>
    </row>
    <row r="63" spans="1:13" x14ac:dyDescent="0.3">
      <c r="H63" s="36" t="s">
        <v>218</v>
      </c>
      <c r="I63" s="26" t="s">
        <v>212</v>
      </c>
      <c r="J63" t="s">
        <v>68</v>
      </c>
      <c r="K63" s="26" t="s">
        <v>116</v>
      </c>
    </row>
    <row r="64" spans="1:13" x14ac:dyDescent="0.3">
      <c r="H64" s="17" t="s">
        <v>210</v>
      </c>
      <c r="I64" s="26" t="s">
        <v>194</v>
      </c>
      <c r="K64" s="26"/>
    </row>
    <row r="65" spans="8:11" x14ac:dyDescent="0.3">
      <c r="H65" t="s">
        <v>251</v>
      </c>
      <c r="I65" s="26" t="s">
        <v>335</v>
      </c>
      <c r="J65" s="39" t="s">
        <v>336</v>
      </c>
      <c r="K65" s="41" t="s">
        <v>337</v>
      </c>
    </row>
    <row r="66" spans="8:11" x14ac:dyDescent="0.3">
      <c r="H66" t="s">
        <v>135</v>
      </c>
      <c r="I66" s="29" t="s">
        <v>72</v>
      </c>
      <c r="J66" s="39"/>
      <c r="K66" s="26"/>
    </row>
    <row r="67" spans="8:11" x14ac:dyDescent="0.3">
      <c r="I67" s="29"/>
      <c r="J67" t="s">
        <v>303</v>
      </c>
      <c r="K67" s="26" t="s">
        <v>304</v>
      </c>
    </row>
    <row r="68" spans="8:11" x14ac:dyDescent="0.3">
      <c r="H68" t="s">
        <v>164</v>
      </c>
      <c r="I68" s="29" t="s">
        <v>151</v>
      </c>
      <c r="J68" s="38"/>
      <c r="K68" s="26" t="s">
        <v>323</v>
      </c>
    </row>
    <row r="69" spans="8:11" x14ac:dyDescent="0.3">
      <c r="H69" t="s">
        <v>165</v>
      </c>
      <c r="I69" s="29" t="s">
        <v>152</v>
      </c>
      <c r="J69" t="s">
        <v>172</v>
      </c>
      <c r="K69" s="26" t="s">
        <v>173</v>
      </c>
    </row>
    <row r="70" spans="8:11" x14ac:dyDescent="0.3">
      <c r="H70" t="s">
        <v>166</v>
      </c>
      <c r="I70" s="29" t="s">
        <v>154</v>
      </c>
      <c r="J70" t="s">
        <v>174</v>
      </c>
      <c r="K70" s="29" t="s">
        <v>175</v>
      </c>
    </row>
    <row r="71" spans="8:11" x14ac:dyDescent="0.3">
      <c r="H71" t="s">
        <v>167</v>
      </c>
      <c r="I71" s="29" t="s">
        <v>155</v>
      </c>
      <c r="J71" t="s">
        <v>176</v>
      </c>
      <c r="K71" s="26" t="s">
        <v>177</v>
      </c>
    </row>
    <row r="72" spans="8:11" x14ac:dyDescent="0.3">
      <c r="H72" t="s">
        <v>168</v>
      </c>
      <c r="I72" s="29" t="s">
        <v>157</v>
      </c>
      <c r="J72" t="s">
        <v>179</v>
      </c>
      <c r="K72" s="26" t="s">
        <v>178</v>
      </c>
    </row>
    <row r="73" spans="8:11" x14ac:dyDescent="0.3">
      <c r="H73" t="s">
        <v>169</v>
      </c>
      <c r="I73" s="29" t="s">
        <v>159</v>
      </c>
      <c r="J73" t="s">
        <v>180</v>
      </c>
      <c r="K73" s="26" t="s">
        <v>181</v>
      </c>
    </row>
    <row r="74" spans="8:11" x14ac:dyDescent="0.3">
      <c r="H74" t="s">
        <v>170</v>
      </c>
      <c r="I74" s="29" t="s">
        <v>161</v>
      </c>
      <c r="J74" t="s">
        <v>182</v>
      </c>
      <c r="K74" s="26" t="s">
        <v>183</v>
      </c>
    </row>
    <row r="75" spans="8:11" x14ac:dyDescent="0.3">
      <c r="H75" t="s">
        <v>171</v>
      </c>
      <c r="I75" s="29" t="s">
        <v>163</v>
      </c>
      <c r="J75" s="38"/>
      <c r="K75" s="26" t="s">
        <v>324</v>
      </c>
    </row>
    <row r="76" spans="8:11" x14ac:dyDescent="0.3">
      <c r="H76" t="s">
        <v>274</v>
      </c>
      <c r="I76" s="29" t="s">
        <v>277</v>
      </c>
      <c r="J76" t="s">
        <v>186</v>
      </c>
      <c r="K76" s="26" t="s">
        <v>187</v>
      </c>
    </row>
    <row r="77" spans="8:11" x14ac:dyDescent="0.3">
      <c r="H77" t="s">
        <v>184</v>
      </c>
      <c r="I77" s="29" t="s">
        <v>185</v>
      </c>
      <c r="J77" t="s">
        <v>188</v>
      </c>
      <c r="K77" s="26" t="s">
        <v>189</v>
      </c>
    </row>
    <row r="78" spans="8:11" x14ac:dyDescent="0.3">
      <c r="H78" t="s">
        <v>224</v>
      </c>
      <c r="I78" s="29" t="s">
        <v>208</v>
      </c>
      <c r="J78" t="s">
        <v>190</v>
      </c>
      <c r="K78" s="26" t="s">
        <v>191</v>
      </c>
    </row>
    <row r="79" spans="8:11" x14ac:dyDescent="0.3">
      <c r="H79" t="s">
        <v>225</v>
      </c>
      <c r="I79" s="29" t="s">
        <v>226</v>
      </c>
      <c r="J79" t="s">
        <v>222</v>
      </c>
      <c r="K79" s="26" t="s">
        <v>223</v>
      </c>
    </row>
    <row r="80" spans="8:11" x14ac:dyDescent="0.3">
      <c r="H80" t="s">
        <v>227</v>
      </c>
      <c r="I80" s="29" t="s">
        <v>228</v>
      </c>
      <c r="J80" t="s">
        <v>192</v>
      </c>
      <c r="K80" s="26" t="s">
        <v>193</v>
      </c>
    </row>
    <row r="81" spans="8:11" x14ac:dyDescent="0.3">
      <c r="H81" t="s">
        <v>275</v>
      </c>
      <c r="I81" s="29" t="s">
        <v>276</v>
      </c>
      <c r="J81" t="s">
        <v>195</v>
      </c>
      <c r="K81" s="26" t="s">
        <v>196</v>
      </c>
    </row>
    <row r="82" spans="8:11" x14ac:dyDescent="0.3">
      <c r="J82" t="s">
        <v>197</v>
      </c>
      <c r="K82" s="26" t="s">
        <v>198</v>
      </c>
    </row>
    <row r="83" spans="8:11" x14ac:dyDescent="0.3">
      <c r="K83" s="26"/>
    </row>
    <row r="84" spans="8:11" x14ac:dyDescent="0.3">
      <c r="K84" s="26"/>
    </row>
    <row r="85" spans="8:11" x14ac:dyDescent="0.3">
      <c r="K85" s="26"/>
    </row>
    <row r="86" spans="8:11" x14ac:dyDescent="0.3">
      <c r="K86" s="26"/>
    </row>
    <row r="87" spans="8:11" x14ac:dyDescent="0.3">
      <c r="K87" s="26"/>
    </row>
  </sheetData>
  <mergeCells count="6">
    <mergeCell ref="L1:M1"/>
    <mergeCell ref="A1:B1"/>
    <mergeCell ref="C1:D1"/>
    <mergeCell ref="H1:I1"/>
    <mergeCell ref="J1:K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e277ab-bf0c-4ffb-8c0d-ef804cadac7c">
      <Terms xmlns="http://schemas.microsoft.com/office/infopath/2007/PartnerControls"/>
    </lcf76f155ced4ddcb4097134ff3c332f>
    <TaxCatchAll xmlns="cec0ca63-55ce-423e-bebc-975700d36f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7F54E018D4746A30DEFA9C651EDB1" ma:contentTypeVersion="13" ma:contentTypeDescription="Create a new document." ma:contentTypeScope="" ma:versionID="c32f2064cb400120e16ee21420ae3fd9">
  <xsd:schema xmlns:xsd="http://www.w3.org/2001/XMLSchema" xmlns:xs="http://www.w3.org/2001/XMLSchema" xmlns:p="http://schemas.microsoft.com/office/2006/metadata/properties" xmlns:ns2="0fe277ab-bf0c-4ffb-8c0d-ef804cadac7c" xmlns:ns3="cec0ca63-55ce-423e-bebc-975700d36fad" targetNamespace="http://schemas.microsoft.com/office/2006/metadata/properties" ma:root="true" ma:fieldsID="a15a532a3c994d2e6854a5a605c477b1" ns2:_="" ns3:_="">
    <xsd:import namespace="0fe277ab-bf0c-4ffb-8c0d-ef804cadac7c"/>
    <xsd:import namespace="cec0ca63-55ce-423e-bebc-975700d36f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277ab-bf0c-4ffb-8c0d-ef804cada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c7bd4e0-993a-4fdc-97ab-1678f23b4a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0ca63-55ce-423e-bebc-975700d36fa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c516bd9-30c4-4664-b712-3003c140c521}" ma:internalName="TaxCatchAll" ma:showField="CatchAllData" ma:web="cec0ca63-55ce-423e-bebc-975700d36f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39F1AA-05AA-4CDF-B12E-F75DD79BF63A}">
  <ds:schemaRefs>
    <ds:schemaRef ds:uri="http://schemas.microsoft.com/office/2006/metadata/properties"/>
    <ds:schemaRef ds:uri="http://schemas.microsoft.com/office/infopath/2007/PartnerControls"/>
    <ds:schemaRef ds:uri="0fe277ab-bf0c-4ffb-8c0d-ef804cadac7c"/>
    <ds:schemaRef ds:uri="cec0ca63-55ce-423e-bebc-975700d36fad"/>
  </ds:schemaRefs>
</ds:datastoreItem>
</file>

<file path=customXml/itemProps2.xml><?xml version="1.0" encoding="utf-8"?>
<ds:datastoreItem xmlns:ds="http://schemas.openxmlformats.org/officeDocument/2006/customXml" ds:itemID="{23E1280E-7334-4E91-890B-D4DE576F10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277ab-bf0c-4ffb-8c0d-ef804cadac7c"/>
    <ds:schemaRef ds:uri="cec0ca63-55ce-423e-bebc-975700d36f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A47567-2D2E-44E3-863E-B2EA38A5B0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IMPORTA</vt:lpstr>
      <vt:lpstr>BASE</vt:lpstr>
      <vt:lpstr>IMPORTA!Area_de_impressao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SANDRA CRISTINA TODESCHINI</cp:lastModifiedBy>
  <cp:lastPrinted>2017-03-08T18:55:57Z</cp:lastPrinted>
  <dcterms:created xsi:type="dcterms:W3CDTF">2010-05-27T18:13:22Z</dcterms:created>
  <dcterms:modified xsi:type="dcterms:W3CDTF">2025-08-07T12:45:20Z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0x0101007027F54E018D4746A30DEFA9C651EDB1</vt:lpwstr>
  </property>
</Properties>
</file>