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890" windowHeight="7050" tabRatio="600" firstSheet="0" activeTab="0" autoFilterDateGrouping="1"/>
  </bookViews>
  <sheets>
    <sheet name="IMPORTA" sheetId="1" state="visible" r:id="rId1"/>
    <sheet name="BASE" sheetId="2" state="visible" r:id="rId2"/>
  </sheets>
  <externalReferences>
    <externalReference r:id="rId3"/>
    <externalReference r:id="rId4"/>
    <externalReference r:id="rId5"/>
  </externalReferences>
  <definedNames>
    <definedName name="_xlnm._FilterDatabase" localSheetId="0" hidden="1">'IMPORTA'!$A$2:$O$39</definedName>
    <definedName name="_xlnm.Print_Area" localSheetId="0">'IMPORTA'!$A$1:$O$2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* #,##0.00_-;\-* #,##0.00_-;_-* &quot;-&quot;??_-;_-@_-"/>
    <numFmt numFmtId="166" formatCode="_-&quot;R$&quot;\ * #,##0.00_-;\-&quot;R$&quot;\ * #,##0.00_-;_-&quot;R$&quot;\ * &quot;-&quot;??_-;_-@_-"/>
    <numFmt numFmtId="167" formatCode="_-* #,##0_-;\-* #,##0_-;_-* &quot;-&quot;_-;_-@_-"/>
    <numFmt numFmtId="168" formatCode="_-&quot;R$&quot;\ * #,##0_-;\-&quot;R$&quot;\ * #,##0_-;_-&quot;R$&quot;\ * &quot;-&quot;_-;_-@_-"/>
  </numFmts>
  <fonts count="32">
    <font>
      <name val="Calibri"/>
      <charset val="134"/>
      <color theme="1"/>
      <sz val="10"/>
      <scheme val="minor"/>
    </font>
    <font>
      <name val="Calibri"/>
      <charset val="134"/>
      <b val="1"/>
      <color theme="1"/>
      <sz val="10"/>
      <scheme val="minor"/>
    </font>
    <font>
      <name val="Arial"/>
      <charset val="134"/>
      <sz val="8"/>
    </font>
    <font>
      <name val="Calibri"/>
      <charset val="134"/>
      <color rgb="FF000000"/>
      <sz val="10"/>
      <scheme val="minor"/>
    </font>
    <font>
      <name val="Calibri"/>
      <charset val="134"/>
      <color theme="1"/>
      <sz val="10"/>
    </font>
    <font>
      <name val="Calibri"/>
      <charset val="134"/>
      <b val="1"/>
      <color theme="1"/>
      <sz val="12"/>
      <scheme val="minor"/>
    </font>
    <font>
      <name val="Arial"/>
      <charset val="134"/>
      <b val="1"/>
      <color theme="1"/>
      <sz val="8"/>
    </font>
    <font>
      <name val="Arial"/>
      <charset val="134"/>
      <color theme="1"/>
      <sz val="8"/>
    </font>
    <font>
      <name val="Arial"/>
      <charset val="134"/>
      <b val="1"/>
      <sz val="8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Arial"/>
      <charset val="134"/>
      <sz val="10"/>
    </font>
    <font>
      <name val="Arial"/>
      <charset val="134"/>
      <b val="1"/>
      <sz val="9"/>
    </font>
  </fonts>
  <fills count="45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FFFF00"/>
        <bgColor rgb="00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1">
    <xf numFmtId="0" fontId="11" fillId="0" borderId="0"/>
    <xf numFmtId="165" fontId="11" fillId="0" borderId="0" applyAlignment="1">
      <alignment vertical="center"/>
    </xf>
    <xf numFmtId="166" fontId="11" fillId="0" borderId="0" applyAlignment="1">
      <alignment vertical="center"/>
    </xf>
    <xf numFmtId="9" fontId="11" fillId="0" borderId="0" applyAlignment="1">
      <alignment vertical="center"/>
    </xf>
    <xf numFmtId="167" fontId="11" fillId="0" borderId="0" applyAlignment="1">
      <alignment vertical="center"/>
    </xf>
    <xf numFmtId="168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1" fillId="43" borderId="6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9" fillId="0" borderId="8" applyAlignment="1">
      <alignment vertical="center"/>
    </xf>
    <xf numFmtId="0" fontId="19" fillId="0" borderId="0" applyAlignment="1">
      <alignment vertical="center"/>
    </xf>
    <xf numFmtId="0" fontId="20" fillId="13" borderId="9" applyAlignment="1">
      <alignment vertical="center"/>
    </xf>
    <xf numFmtId="0" fontId="21" fillId="14" borderId="10" applyAlignment="1">
      <alignment vertical="center"/>
    </xf>
    <xf numFmtId="0" fontId="22" fillId="14" borderId="9" applyAlignment="1">
      <alignment vertical="center"/>
    </xf>
    <xf numFmtId="0" fontId="23" fillId="15" borderId="11" applyAlignment="1">
      <alignment vertical="center"/>
    </xf>
    <xf numFmtId="0" fontId="24" fillId="0" borderId="12" applyAlignment="1">
      <alignment vertical="center"/>
    </xf>
    <xf numFmtId="0" fontId="9" fillId="0" borderId="13"/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28" fillId="22" borderId="0" applyAlignment="1">
      <alignment vertical="center"/>
    </xf>
    <xf numFmtId="0" fontId="28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28" fillId="26" borderId="0" applyAlignment="1">
      <alignment vertical="center"/>
    </xf>
    <xf numFmtId="0" fontId="28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28" fillId="30" borderId="0" applyAlignment="1">
      <alignment vertical="center"/>
    </xf>
    <xf numFmtId="0" fontId="28" fillId="31" borderId="0" applyAlignment="1">
      <alignment vertical="center"/>
    </xf>
    <xf numFmtId="0" fontId="29" fillId="32" borderId="0" applyAlignment="1">
      <alignment vertical="center"/>
    </xf>
    <xf numFmtId="0" fontId="29" fillId="33" borderId="0" applyAlignment="1">
      <alignment vertical="center"/>
    </xf>
    <xf numFmtId="0" fontId="28" fillId="34" borderId="0" applyAlignment="1">
      <alignment vertical="center"/>
    </xf>
    <xf numFmtId="0" fontId="28" fillId="35" borderId="0" applyAlignment="1">
      <alignment vertical="center"/>
    </xf>
    <xf numFmtId="0" fontId="29" fillId="36" borderId="0" applyAlignment="1">
      <alignment vertical="center"/>
    </xf>
    <xf numFmtId="0" fontId="29" fillId="37" borderId="0" applyAlignment="1">
      <alignment vertical="center"/>
    </xf>
    <xf numFmtId="0" fontId="28" fillId="38" borderId="0" applyAlignment="1">
      <alignment vertical="center"/>
    </xf>
    <xf numFmtId="0" fontId="28" fillId="39" borderId="0" applyAlignment="1">
      <alignment vertical="center"/>
    </xf>
    <xf numFmtId="0" fontId="29" fillId="40" borderId="0" applyAlignment="1">
      <alignment vertical="center"/>
    </xf>
    <xf numFmtId="0" fontId="29" fillId="41" borderId="0" applyAlignment="1">
      <alignment vertical="center"/>
    </xf>
    <xf numFmtId="0" fontId="28" fillId="42" borderId="0" applyAlignment="1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1" fillId="0" borderId="0"/>
    <xf numFmtId="0" fontId="30" fillId="0" borderId="0"/>
    <xf numFmtId="0" fontId="11" fillId="0" borderId="0"/>
    <xf numFmtId="0" fontId="10" fillId="43" borderId="6"/>
    <xf numFmtId="9" fontId="30" fillId="0" borderId="0"/>
    <xf numFmtId="9" fontId="30" fillId="0" borderId="0"/>
    <xf numFmtId="9" fontId="10" fillId="0" borderId="0"/>
  </cellStyleXfs>
  <cellXfs count="5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0" fontId="1" fillId="6" borderId="1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8" borderId="0" pivotButton="0" quotePrefix="0" xfId="0"/>
    <xf numFmtId="0" fontId="0" fillId="0" borderId="0" applyAlignment="1" pivotButton="0" quotePrefix="0" xfId="56">
      <alignment vertical="center" wrapText="1"/>
    </xf>
    <xf numFmtId="0" fontId="2" fillId="8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1" fillId="4" borderId="2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1" fillId="10" borderId="1" applyAlignment="1" pivotButton="0" quotePrefix="0" xfId="0">
      <alignment horizontal="center"/>
    </xf>
    <xf numFmtId="0" fontId="0" fillId="8" borderId="0" applyAlignment="1" pivotButton="0" quotePrefix="0" xfId="0">
      <alignment horizontal="left"/>
    </xf>
    <xf numFmtId="0" fontId="0" fillId="8" borderId="0" applyAlignment="1" pivotButton="0" quotePrefix="0" xfId="0">
      <alignment horizontal="center"/>
    </xf>
    <xf numFmtId="0" fontId="3" fillId="8" borderId="0" pivotButton="0" quotePrefix="0" xfId="0"/>
    <xf numFmtId="49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8" borderId="1" pivotButton="0" quotePrefix="0" xfId="0"/>
    <xf numFmtId="0" fontId="4" fillId="0" borderId="4" pivotButton="0" quotePrefix="0" xfId="0"/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8" borderId="0" applyAlignment="1" applyProtection="1" pivotButton="0" quotePrefix="0" xfId="0">
      <alignment vertical="center"/>
      <protection locked="0" hidden="0"/>
    </xf>
    <xf numFmtId="0" fontId="4" fillId="8" borderId="0" applyAlignment="1" applyProtection="1" pivotButton="0" quotePrefix="0" xfId="0">
      <alignment vertical="center"/>
      <protection locked="0" hidden="0"/>
    </xf>
    <xf numFmtId="0" fontId="0" fillId="8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4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1" fillId="10" borderId="5" applyAlignment="1" pivotButton="0" quotePrefix="0" xfId="0">
      <alignment horizontal="center" vertical="center" wrapText="1"/>
    </xf>
    <xf numFmtId="0" fontId="6" fillId="8" borderId="1" applyAlignment="1" pivotButton="0" quotePrefix="0" xfId="0">
      <alignment horizontal="center" vertical="center" wrapText="1"/>
    </xf>
    <xf numFmtId="0" fontId="7" fillId="8" borderId="1" applyAlignment="1" pivotButton="0" quotePrefix="0" xfId="0">
      <alignment horizontal="center" vertical="center" wrapText="1"/>
    </xf>
    <xf numFmtId="0" fontId="7" fillId="8" borderId="1" applyAlignment="1" pivotButton="0" quotePrefix="0" xfId="0">
      <alignment horizontal="center" vertical="center"/>
    </xf>
    <xf numFmtId="0" fontId="0" fillId="11" borderId="1" applyAlignment="1" applyProtection="1" pivotButton="0" quotePrefix="0" xfId="0">
      <alignment horizontal="center" vertical="center"/>
      <protection locked="0" hidden="0"/>
    </xf>
    <xf numFmtId="0" fontId="7" fillId="8" borderId="1" applyAlignment="1" applyProtection="1" pivotButton="0" quotePrefix="0" xfId="0">
      <alignment horizontal="center" vertical="center"/>
      <protection locked="0" hidden="0"/>
    </xf>
    <xf numFmtId="0" fontId="8" fillId="8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applyProtection="1" pivotButton="0" quotePrefix="0" xfId="0">
      <alignment horizontal="center" vertical="center"/>
      <protection locked="0" hidden="0"/>
    </xf>
    <xf numFmtId="0" fontId="2" fillId="8" borderId="3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/>
    </xf>
    <xf numFmtId="0" fontId="10" fillId="0" borderId="0" pivotButton="0" quotePrefix="0" xfId="0"/>
    <xf numFmtId="0" fontId="1" fillId="10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8" borderId="0" applyAlignment="1" pivotButton="0" quotePrefix="1" xfId="0">
      <alignment horizontal="center"/>
    </xf>
    <xf numFmtId="0" fontId="0" fillId="0" borderId="0" pivotButton="0" quotePrefix="1" xfId="0"/>
    <xf numFmtId="0" fontId="0" fillId="8" borderId="0" pivotButton="0" quotePrefix="1" xfId="0"/>
    <xf numFmtId="49" fontId="0" fillId="0" borderId="0" applyAlignment="1" pivotButton="0" quotePrefix="1" xfId="0">
      <alignment horizontal="center"/>
    </xf>
    <xf numFmtId="0" fontId="0" fillId="0" borderId="1" pivotButton="0" quotePrefix="1" xfId="0"/>
    <xf numFmtId="164" fontId="5" fillId="0" borderId="0" applyAlignment="1" pivotButton="0" quotePrefix="0" xfId="0">
      <alignment horizontal="center" vertical="center"/>
    </xf>
    <xf numFmtId="0" fontId="6" fillId="44" borderId="1" applyAlignment="1" pivotButton="0" quotePrefix="0" xfId="0">
      <alignment horizontal="center" vertical="center" wrapText="1"/>
    </xf>
    <xf numFmtId="0" fontId="8" fillId="44" borderId="1" applyAlignment="1" pivotButton="0" quotePrefix="0" xfId="0">
      <alignment horizontal="center" vertical="center"/>
    </xf>
    <xf numFmtId="0" fontId="0" fillId="0" borderId="3" pivotButton="0" quotePrefix="0" xfId="0"/>
  </cellXfs>
  <cellStyles count="61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 2" xfId="49"/>
    <cellStyle name="Normal 2 10 2" xfId="50"/>
    <cellStyle name="Normal 2 26 2" xfId="51"/>
    <cellStyle name="Normal 2 9 2" xfId="52"/>
    <cellStyle name="Normal 3" xfId="53"/>
    <cellStyle name="Normal 4" xfId="54"/>
    <cellStyle name="Normal 5" xfId="55"/>
    <cellStyle name="Normal 6" xfId="56"/>
    <cellStyle name="Nota 2" xfId="57"/>
    <cellStyle name="Percentagem 2" xfId="58"/>
    <cellStyle name="Porcentagem 10" xfId="59"/>
    <cellStyle name="Porcentagem 2" xfId="6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externalLink" Target="/xl/externalLinks/externalLink3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Financeiro\sjc.21financeiro\2023\SINTESE\11NOVEMBRO\SINTESE%20_%2028.11.2023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Financeiro\sjc.21financeiro\2022\SINTESE\03MARCO\Sintese%20_%2026.03.2022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Financeiro\sjc.21financeiro\2025\S&#205;NTESE\04ABRIL\S&#237;ntese_01.04.2025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ORTA"/>
      <sheetName val="BASE"/>
    </sheetNames>
    <sheetDataSet>
      <sheetData sheetId="0"/>
      <sheetData sheetId="1">
        <row r="3">
          <cell r="A3" t="str">
            <v>ROTA</v>
          </cell>
          <cell r="B3">
            <v>1</v>
          </cell>
          <cell r="C3" t="str">
            <v>SJCAMPOS</v>
          </cell>
          <cell r="D3">
            <v>558</v>
          </cell>
          <cell r="E3" t="str">
            <v>SJCAMPOS</v>
          </cell>
          <cell r="F3">
            <v>3549904</v>
          </cell>
        </row>
        <row r="4">
          <cell r="A4" t="str">
            <v>RECARGA</v>
          </cell>
          <cell r="B4">
            <v>2</v>
          </cell>
        </row>
        <row r="5">
          <cell r="A5" t="str">
            <v>TRUCK ATE 2 ENTREGAS</v>
          </cell>
          <cell r="B5">
            <v>20005</v>
          </cell>
        </row>
        <row r="6">
          <cell r="A6" t="str">
            <v>TRANSFERENCIA FILIAL</v>
          </cell>
          <cell r="B6">
            <v>92</v>
          </cell>
        </row>
        <row r="7">
          <cell r="A7" t="str">
            <v>TRANSFERENCIA GUARULHOS</v>
          </cell>
          <cell r="B7">
            <v>20008</v>
          </cell>
        </row>
        <row r="8">
          <cell r="A8" t="str">
            <v>TRANSFERENCIA MOOCA</v>
          </cell>
          <cell r="B8">
            <v>20009</v>
          </cell>
        </row>
        <row r="9">
          <cell r="A9" t="str">
            <v>TRANSFERENCIA PAULINIA</v>
          </cell>
          <cell r="B9">
            <v>20010</v>
          </cell>
        </row>
        <row r="10">
          <cell r="A10" t="str">
            <v>RECOLHA</v>
          </cell>
          <cell r="B10">
            <v>9</v>
          </cell>
        </row>
        <row r="11">
          <cell r="A11" t="str">
            <v>FRETEIRO TOCO</v>
          </cell>
          <cell r="B11">
            <v>20013</v>
          </cell>
        </row>
        <row r="12">
          <cell r="A12" t="str">
            <v>NOTURNA</v>
          </cell>
          <cell r="B12">
            <v>3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IMPORTA"/>
      <sheetName val="BASE"/>
    </sheetNames>
    <sheetDataSet>
      <sheetData sheetId="0"/>
      <sheetData sheetId="1">
        <row r="3">
          <cell r="A3" t="str">
            <v>ROTA</v>
          </cell>
          <cell r="B3">
            <v>1</v>
          </cell>
          <cell r="C3" t="str">
            <v>SJCAMPOS</v>
          </cell>
          <cell r="D3">
            <v>558</v>
          </cell>
          <cell r="E3" t="str">
            <v>SJCAMPOS</v>
          </cell>
          <cell r="F3">
            <v>3549904</v>
          </cell>
        </row>
        <row r="4">
          <cell r="A4" t="str">
            <v>RECARGA</v>
          </cell>
          <cell r="B4">
            <v>2</v>
          </cell>
        </row>
        <row r="5">
          <cell r="A5" t="str">
            <v>TRUCK ATE 2 ENTREGAS</v>
          </cell>
          <cell r="B5">
            <v>20005</v>
          </cell>
        </row>
        <row r="6">
          <cell r="A6" t="str">
            <v>TRANSFERENCIA FILIAL</v>
          </cell>
          <cell r="B6">
            <v>92</v>
          </cell>
        </row>
        <row r="7">
          <cell r="A7" t="str">
            <v>TRANSFERENCIA GUARULHOS</v>
          </cell>
          <cell r="B7">
            <v>20008</v>
          </cell>
        </row>
        <row r="8">
          <cell r="A8" t="str">
            <v>TRANSFERENCIA MOOCA</v>
          </cell>
          <cell r="B8">
            <v>20009</v>
          </cell>
        </row>
        <row r="9">
          <cell r="A9" t="str">
            <v>TRANSFERENCIA PAULINIA</v>
          </cell>
          <cell r="B9">
            <v>20010</v>
          </cell>
        </row>
        <row r="10">
          <cell r="A10" t="str">
            <v>RECOLHA</v>
          </cell>
          <cell r="B10">
            <v>9</v>
          </cell>
        </row>
        <row r="11">
          <cell r="A11" t="str">
            <v>FRETEIRO TOCO</v>
          </cell>
          <cell r="B11">
            <v>20013</v>
          </cell>
        </row>
        <row r="12">
          <cell r="A12" t="str">
            <v>NOTURNA</v>
          </cell>
          <cell r="B12">
            <v>3</v>
          </cell>
        </row>
      </sheetData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IMPORTA"/>
      <sheetName val="BASE"/>
    </sheetNames>
    <sheetDataSet>
      <sheetData sheetId="0"/>
      <sheetData sheetId="1">
        <row r="3">
          <cell r="A3" t="str">
            <v>ROTA</v>
          </cell>
          <cell r="B3">
            <v>1</v>
          </cell>
          <cell r="C3" t="str">
            <v>SJCAMPOS</v>
          </cell>
          <cell r="D3">
            <v>558</v>
          </cell>
          <cell r="E3" t="str">
            <v>SJCAMPOS</v>
          </cell>
          <cell r="F3">
            <v>3549904</v>
          </cell>
        </row>
        <row r="3">
          <cell r="H3" t="str">
            <v>37-GILSON CURSINO DE FREITAS</v>
          </cell>
          <cell r="I3" t="str">
            <v>000243</v>
          </cell>
          <cell r="J3" t="str">
            <v>ADEILDO DE ARAUJO</v>
          </cell>
          <cell r="K3" t="str">
            <v>002685</v>
          </cell>
        </row>
        <row r="4">
          <cell r="A4" t="str">
            <v>RECARGA</v>
          </cell>
          <cell r="B4">
            <v>2</v>
          </cell>
        </row>
        <row r="4">
          <cell r="J4" t="str">
            <v>ADAILTON ALVES FERNANDES</v>
          </cell>
          <cell r="K4" t="str">
            <v>003090</v>
          </cell>
        </row>
        <row r="5">
          <cell r="A5" t="str">
            <v>TRUCK ATE 2 ENTREGAS</v>
          </cell>
          <cell r="B5">
            <v>20005</v>
          </cell>
        </row>
        <row r="5">
          <cell r="H5" t="str">
            <v>2-ANTONIO DA SILVA FERREIRA</v>
          </cell>
          <cell r="I5" t="str">
            <v>002676</v>
          </cell>
          <cell r="J5" t="str">
            <v>JOAO VITOR PEDROSO DE OLIVEIRA</v>
          </cell>
          <cell r="K5" t="str">
            <v>000195</v>
          </cell>
        </row>
        <row r="6">
          <cell r="A6" t="str">
            <v>TRANSFERENCIA FILIAL</v>
          </cell>
          <cell r="B6">
            <v>92</v>
          </cell>
        </row>
        <row r="6">
          <cell r="H6" t="str">
            <v>35-LEDSON LUIS DOS SANTOS CARDOSO</v>
          </cell>
          <cell r="I6" t="str">
            <v>000242</v>
          </cell>
          <cell r="J6" t="str">
            <v>EDNALDO FELIX DE OLIVEIRA</v>
          </cell>
          <cell r="K6" t="str">
            <v>002689</v>
          </cell>
        </row>
        <row r="7">
          <cell r="A7" t="str">
            <v>TRANSFERENCIA GUARULHOS</v>
          </cell>
          <cell r="B7">
            <v>20008</v>
          </cell>
        </row>
        <row r="7">
          <cell r="H7" t="str">
            <v>23-ANDERSON DE SOUZA</v>
          </cell>
          <cell r="I7" t="str">
            <v>000228</v>
          </cell>
          <cell r="J7" t="str">
            <v>AMAURI DA SILVA SANTOS</v>
          </cell>
          <cell r="K7" t="str">
            <v>003089</v>
          </cell>
        </row>
        <row r="8">
          <cell r="A8" t="str">
            <v>TRANSFERENCIA MOOCA</v>
          </cell>
          <cell r="B8">
            <v>20009</v>
          </cell>
        </row>
        <row r="8">
          <cell r="H8" t="str">
            <v xml:space="preserve">5-BENEDITO ROGERIO DE ANDRADE   </v>
          </cell>
          <cell r="I8" t="str">
            <v>002677</v>
          </cell>
          <cell r="J8" t="str">
            <v>JOÃO VICTOR SOUZA LANDIM</v>
          </cell>
          <cell r="K8" t="str">
            <v>000238</v>
          </cell>
        </row>
        <row r="9">
          <cell r="A9" t="str">
            <v>TRANSFERENCIA PAULINIA</v>
          </cell>
          <cell r="B9">
            <v>20010</v>
          </cell>
        </row>
        <row r="9">
          <cell r="I9" t="str">
            <v>000064</v>
          </cell>
          <cell r="J9" t="str">
            <v>BRENDO ARANTES</v>
          </cell>
          <cell r="K9" t="str">
            <v>000190</v>
          </cell>
        </row>
        <row r="10">
          <cell r="A10" t="str">
            <v>RECOLHA</v>
          </cell>
          <cell r="B10">
            <v>9</v>
          </cell>
        </row>
        <row r="10">
          <cell r="H10" t="str">
            <v>98-GERSON APARECIDO DE MOURA</v>
          </cell>
          <cell r="I10" t="str">
            <v>002692</v>
          </cell>
          <cell r="J10" t="str">
            <v>CRISTIANO ROLDOLFO DE OLIVEIRA</v>
          </cell>
          <cell r="K10" t="str">
            <v>003056</v>
          </cell>
        </row>
        <row r="11">
          <cell r="A11" t="str">
            <v>FRETEIRO TOCO</v>
          </cell>
          <cell r="B11">
            <v>20013</v>
          </cell>
        </row>
        <row r="11">
          <cell r="H11" t="str">
            <v>6-ISAEL DE CARVALHO OLIVEIRA</v>
          </cell>
          <cell r="I11" t="str">
            <v>002678</v>
          </cell>
          <cell r="J11" t="str">
            <v>DIOGO VINICIUS DE SOUzA</v>
          </cell>
          <cell r="K11" t="str">
            <v>003057</v>
          </cell>
        </row>
        <row r="12">
          <cell r="A12" t="str">
            <v>NOTURNA</v>
          </cell>
          <cell r="B12">
            <v>3</v>
          </cell>
        </row>
        <row r="12">
          <cell r="H12" t="str">
            <v>7-IVAN PEREIRA DOS SANTOS</v>
          </cell>
          <cell r="I12" t="str">
            <v>002744</v>
          </cell>
          <cell r="J12" t="str">
            <v>MARCELO AZEVEDO DOS SANTOS</v>
          </cell>
          <cell r="K12" t="str">
            <v>002733</v>
          </cell>
        </row>
        <row r="13">
          <cell r="H13" t="str">
            <v>177-ANDERSON BRAGA MATOS</v>
          </cell>
          <cell r="I13" t="str">
            <v>000194</v>
          </cell>
        </row>
        <row r="14">
          <cell r="H14" t="str">
            <v>149-FLAVIO ADRIANO DA SILVA GOMES</v>
          </cell>
          <cell r="I14" t="str">
            <v>000167</v>
          </cell>
          <cell r="J14" t="str">
            <v>DARCIO COUTO SOUZA</v>
          </cell>
          <cell r="K14" t="str">
            <v>000251</v>
          </cell>
        </row>
        <row r="15">
          <cell r="H15" t="str">
            <v>11-JOSE MAURO DE ANDRADE</v>
          </cell>
          <cell r="I15" t="str">
            <v>002680</v>
          </cell>
          <cell r="J15" t="str">
            <v>DAVID DE ABREU VALéRIO</v>
          </cell>
          <cell r="K15" t="str">
            <v>000229</v>
          </cell>
        </row>
        <row r="16">
          <cell r="H16" t="str">
            <v>13-LAELSON GERMANO DA ROCHA</v>
          </cell>
          <cell r="I16" t="str">
            <v>002714</v>
          </cell>
          <cell r="J16" t="str">
            <v>LUIZ OTAVIO MONTEIRO</v>
          </cell>
          <cell r="K16" t="str">
            <v>000191</v>
          </cell>
        </row>
        <row r="17">
          <cell r="H17" t="str">
            <v>153-MAURO ROQUE DOS SANTOS</v>
          </cell>
          <cell r="I17" t="str">
            <v>000174</v>
          </cell>
          <cell r="J17" t="str">
            <v>ADEMILSON APARECIDO FELIZENE</v>
          </cell>
          <cell r="K17" t="str">
            <v>000221</v>
          </cell>
        </row>
        <row r="18">
          <cell r="H18" t="str">
            <v>15-LUIS ALBERTO C DE FREITAS</v>
          </cell>
          <cell r="I18" t="str">
            <v>002681</v>
          </cell>
          <cell r="J18" t="str">
            <v>WELLINGTON WILLIAM DA SILVA</v>
          </cell>
          <cell r="K18" t="str">
            <v>000184</v>
          </cell>
        </row>
        <row r="19">
          <cell r="H19" t="str">
            <v>47-CLAYTON CARLOS GONCALVES DA SILVA</v>
          </cell>
          <cell r="I19" t="str">
            <v>000254</v>
          </cell>
        </row>
        <row r="20">
          <cell r="H20" t="str">
            <v>16-IRAN LINS GUILHERME NEVES</v>
          </cell>
          <cell r="I20" t="str">
            <v>000232</v>
          </cell>
          <cell r="J20" t="str">
            <v>FRANCISCO DE OLIVEIRA</v>
          </cell>
          <cell r="K20" t="str">
            <v>002691</v>
          </cell>
        </row>
        <row r="21">
          <cell r="H21" t="str">
            <v xml:space="preserve">19-ROBSON DE SIQUEIRA MANCILHA   </v>
          </cell>
          <cell r="I21" t="str">
            <v>002682</v>
          </cell>
          <cell r="J21" t="str">
            <v>VANDERLEI DONISETE BELMIRO</v>
          </cell>
          <cell r="K21" t="str">
            <v>000197</v>
          </cell>
        </row>
        <row r="22">
          <cell r="H22" t="str">
            <v xml:space="preserve">21-SAMUEL APARECIDO DOS S LEITE  </v>
          </cell>
          <cell r="I22" t="str">
            <v>002683</v>
          </cell>
          <cell r="J22" t="str">
            <v>GILMAR DE GODOY</v>
          </cell>
          <cell r="K22" t="str">
            <v>002693</v>
          </cell>
        </row>
        <row r="23">
          <cell r="H23" t="str">
            <v>191-JOSE WILSON DE SOUZA</v>
          </cell>
          <cell r="I23" t="str">
            <v>000219</v>
          </cell>
          <cell r="J23" t="str">
            <v xml:space="preserve">EDSON RODRIGO </v>
          </cell>
          <cell r="K23" t="str">
            <v>000207</v>
          </cell>
        </row>
        <row r="24">
          <cell r="H24" t="str">
            <v>187-ALEXANDRE LUIS FRANKLIN DOS SANTOS</v>
          </cell>
          <cell r="I24" t="str">
            <v>000215</v>
          </cell>
          <cell r="J24" t="str">
            <v>PAULO HENRIQUE APARECIDO PEREIRA CIPRIANO</v>
          </cell>
          <cell r="K24" t="str">
            <v>000204</v>
          </cell>
        </row>
        <row r="25">
          <cell r="J25" t="str">
            <v>DAILTON LIMA DE OLIVEIRA</v>
          </cell>
          <cell r="K25" t="str">
            <v>000231</v>
          </cell>
        </row>
        <row r="26">
          <cell r="H26" t="str">
            <v>48-JADER JUNIO DA CONCEICAO</v>
          </cell>
          <cell r="I26" t="str">
            <v>000255</v>
          </cell>
          <cell r="J26" t="str">
            <v>JOAO BATISTA DA SILVA</v>
          </cell>
          <cell r="K26" t="str">
            <v>002716</v>
          </cell>
        </row>
        <row r="27">
          <cell r="H27" t="str">
            <v>04-CICERO CLEBERSON Correia DA SILVA</v>
          </cell>
          <cell r="I27" t="str">
            <v>000233</v>
          </cell>
          <cell r="J27" t="str">
            <v>MARCOS KAIQUE GOMES</v>
          </cell>
          <cell r="K27" t="str">
            <v>000213</v>
          </cell>
        </row>
        <row r="28">
          <cell r="H28" t="str">
            <v>56-ANDERSON NOGUEIRA MANOEL</v>
          </cell>
          <cell r="I28" t="str">
            <v>002748</v>
          </cell>
          <cell r="J28" t="str">
            <v>JOSE LEONARDO MOISES VIEIRA</v>
          </cell>
          <cell r="K28" t="str">
            <v>003088</v>
          </cell>
        </row>
        <row r="29">
          <cell r="H29" t="str">
            <v>138-GILBERTO DONIZETE MARCONDES</v>
          </cell>
          <cell r="I29" t="str">
            <v>000136</v>
          </cell>
          <cell r="J29" t="str">
            <v>BRUNO CESAR DA COSTA</v>
          </cell>
          <cell r="K29" t="str">
            <v>000223</v>
          </cell>
        </row>
        <row r="30">
          <cell r="H30" t="str">
            <v>168-RODRIGO CAETANO MARQUES</v>
          </cell>
          <cell r="I30" t="str">
            <v>000189</v>
          </cell>
          <cell r="J30" t="str">
            <v>CLAUDIO DE JESUS SOUSA</v>
          </cell>
          <cell r="K30" t="str">
            <v>000239</v>
          </cell>
        </row>
        <row r="31">
          <cell r="H31" t="str">
            <v>12-MARCO SOARES HENRIQUE DA SILVA</v>
          </cell>
          <cell r="I31" t="str">
            <v>000237</v>
          </cell>
          <cell r="J31" t="str">
            <v>ALEXANDER ARMANDO BENEDITO</v>
          </cell>
          <cell r="K31" t="str">
            <v>000216</v>
          </cell>
        </row>
        <row r="32">
          <cell r="H32" t="str">
            <v>51-AMANDO JARDIM DE JESUS</v>
          </cell>
          <cell r="I32" t="str">
            <v>000257</v>
          </cell>
          <cell r="J32" t="str">
            <v>PAULO CESAR NOGUEIRA</v>
          </cell>
          <cell r="K32" t="str">
            <v>003085</v>
          </cell>
        </row>
        <row r="33">
          <cell r="H33" t="str">
            <v>120-EDSON FONTES DE SOUZA</v>
          </cell>
          <cell r="I33" t="str">
            <v>003075</v>
          </cell>
          <cell r="J33" t="str">
            <v>PAULO CESAR CABRAL BASILIO</v>
          </cell>
          <cell r="K33" t="str">
            <v>002698</v>
          </cell>
        </row>
        <row r="34">
          <cell r="H34" t="str">
            <v>182-RENATO ORTEGA GONCALVES</v>
          </cell>
          <cell r="I34" t="str">
            <v>000209</v>
          </cell>
          <cell r="J34" t="str">
            <v>PAULO CESAR DE OLIVEIRA</v>
          </cell>
          <cell r="K34" t="str">
            <v>002699</v>
          </cell>
        </row>
        <row r="35">
          <cell r="H35" t="str">
            <v>29-FERNANDO HENRIQUE DA COSTA</v>
          </cell>
          <cell r="I35" t="str">
            <v>000234</v>
          </cell>
          <cell r="J35" t="str">
            <v>RIAN SANTOS FRANCA DE SILVA</v>
          </cell>
          <cell r="K35" t="str">
            <v>000244</v>
          </cell>
        </row>
        <row r="36">
          <cell r="H36" t="str">
            <v>44-VALDEVINO HENRIQUE DOS SANTOS</v>
          </cell>
          <cell r="I36" t="str">
            <v>000259</v>
          </cell>
          <cell r="J36" t="str">
            <v>RICARDO DE SOUZA DE BARROS</v>
          </cell>
          <cell r="K36" t="str">
            <v>002700</v>
          </cell>
        </row>
        <row r="37">
          <cell r="H37" t="str">
            <v>MARCILON ADAMILTON LANDIM</v>
          </cell>
          <cell r="I37" t="str">
            <v>003115</v>
          </cell>
          <cell r="J37" t="str">
            <v>RICARDO RODRIGO GONÇALVES</v>
          </cell>
          <cell r="K37" t="str">
            <v>002701</v>
          </cell>
        </row>
        <row r="38">
          <cell r="H38" t="str">
            <v>127-MARCOS MARTINS DE SOUZA BENEDITO</v>
          </cell>
          <cell r="I38" t="str">
            <v>003120</v>
          </cell>
          <cell r="J38" t="str">
            <v>RODOLFO ADILSON LOPES</v>
          </cell>
          <cell r="K38" t="str">
            <v>002715</v>
          </cell>
        </row>
        <row r="39">
          <cell r="H39" t="str">
            <v>ALEXANDRE DE SOUSA</v>
          </cell>
          <cell r="I39" t="str">
            <v>003119</v>
          </cell>
          <cell r="J39" t="str">
            <v>ANTONIO FRANCISCO PEREIRA DA SILVA</v>
          </cell>
          <cell r="K39" t="str">
            <v>000140</v>
          </cell>
        </row>
        <row r="40">
          <cell r="H40" t="str">
            <v>MARCIO ANTONIOLANDIM</v>
          </cell>
          <cell r="I40" t="str">
            <v>003121</v>
          </cell>
          <cell r="J40" t="str">
            <v>CARLOS ALEXANDRE DA SILVA SANTOS</v>
          </cell>
          <cell r="K40" t="str">
            <v>000139</v>
          </cell>
        </row>
        <row r="41">
          <cell r="H41" t="str">
            <v>RODRIGO DA SILVA PEDROSO</v>
          </cell>
          <cell r="I41" t="str">
            <v>003118</v>
          </cell>
          <cell r="J41" t="str">
            <v>EDSON CANDIDO DE SOUZA</v>
          </cell>
          <cell r="K41" t="str">
            <v>000144</v>
          </cell>
        </row>
        <row r="42">
          <cell r="H42" t="str">
            <v>VALDIR DA SILVA</v>
          </cell>
          <cell r="I42" t="str">
            <v>003117</v>
          </cell>
          <cell r="J42" t="str">
            <v>GABRIEL CURSINO FERREIRA</v>
          </cell>
          <cell r="K42" t="str">
            <v>000143</v>
          </cell>
        </row>
        <row r="43">
          <cell r="H43" t="str">
            <v>136-FRANCISCO DONIZETE DE JESUS</v>
          </cell>
          <cell r="I43" t="str">
            <v>000133</v>
          </cell>
        </row>
        <row r="44">
          <cell r="H44" t="str">
            <v>9-FABIO LUIZ FERREIRA</v>
          </cell>
          <cell r="I44" t="str">
            <v>002690</v>
          </cell>
        </row>
        <row r="45">
          <cell r="H45" t="str">
            <v>03-ADAILTON ALVES FERNANDES</v>
          </cell>
          <cell r="I45" t="str">
            <v>000104</v>
          </cell>
          <cell r="J45" t="str">
            <v>FABIANO GONCALVES IZAIAS</v>
          </cell>
          <cell r="K45" t="str">
            <v>000235</v>
          </cell>
        </row>
        <row r="46">
          <cell r="H46" t="str">
            <v>183-WAGNER BATISTA DA SILVA</v>
          </cell>
          <cell r="I46" t="str">
            <v>000205</v>
          </cell>
          <cell r="J46" t="str">
            <v>JOSEMAR JOSE DA SILVA</v>
          </cell>
          <cell r="K46" t="str">
            <v>002732</v>
          </cell>
        </row>
        <row r="47">
          <cell r="H47" t="str">
            <v>20-FABIO APARECIDO PASCOTTI</v>
          </cell>
          <cell r="I47" t="str">
            <v>002735</v>
          </cell>
          <cell r="J47" t="str">
            <v>DANIEL DE PAULA DA SILVA</v>
          </cell>
          <cell r="K47" t="str">
            <v>000249</v>
          </cell>
        </row>
        <row r="48">
          <cell r="H48" t="str">
            <v>26-JOSEMAR MOREIRA DA SILVA</v>
          </cell>
          <cell r="I48" t="str">
            <v>002734</v>
          </cell>
          <cell r="J48" t="str">
            <v>EVERTON LIMA DE OLIVEIRA</v>
          </cell>
          <cell r="K48" t="str">
            <v>000250</v>
          </cell>
        </row>
        <row r="49">
          <cell r="H49" t="str">
            <v>111-CELIO DE LIMA JUNIOR</v>
          </cell>
          <cell r="I49" t="str">
            <v>002956</v>
          </cell>
        </row>
        <row r="50">
          <cell r="H50" t="str">
            <v>109-CELSO JOSE CANDIDO</v>
          </cell>
          <cell r="I50" t="str">
            <v>002954</v>
          </cell>
          <cell r="J50" t="str">
            <v>DANIEL ALEXANDRE FERREIRA ROQUE</v>
          </cell>
          <cell r="K50" t="str">
            <v>000252</v>
          </cell>
        </row>
        <row r="51">
          <cell r="H51" t="str">
            <v>108-PAULO ROBERTO FERREIRA SILVA</v>
          </cell>
          <cell r="I51" t="str">
            <v>002955</v>
          </cell>
          <cell r="J51" t="str">
            <v>IVANILSON FERNANDES SOUZA</v>
          </cell>
          <cell r="K51" t="str">
            <v>002737</v>
          </cell>
        </row>
        <row r="52">
          <cell r="H52" t="str">
            <v>110-ROGERIO SOARES DOS SANTOS</v>
          </cell>
          <cell r="I52" t="str">
            <v>002953</v>
          </cell>
          <cell r="J52" t="str">
            <v>LEONARDO DOS SANTOS OLIVEIRA</v>
          </cell>
          <cell r="K52" t="str">
            <v>000262</v>
          </cell>
        </row>
        <row r="53">
          <cell r="H53" t="str">
            <v>WILLIAN HENRIQUE DA SILVA</v>
          </cell>
          <cell r="I53" t="str">
            <v>000155</v>
          </cell>
          <cell r="J53" t="str">
            <v>MICHAEL ERIX BARROS</v>
          </cell>
          <cell r="K53" t="str">
            <v>000261</v>
          </cell>
        </row>
        <row r="54">
          <cell r="H54" t="str">
            <v>50-LEANDRO APARECIDO LOPES OLIVEI</v>
          </cell>
          <cell r="I54" t="str">
            <v>002750</v>
          </cell>
          <cell r="J54" t="str">
            <v>MARCOS BRITO DE JESUS</v>
          </cell>
          <cell r="K54" t="str">
            <v>000153</v>
          </cell>
        </row>
        <row r="55">
          <cell r="H55" t="str">
            <v>FABIO LUIZ FERREIRA</v>
          </cell>
          <cell r="I55" t="str">
            <v>002690</v>
          </cell>
          <cell r="J55" t="str">
            <v>JEAN ALEXANDRE MARTINS</v>
          </cell>
          <cell r="K55" t="str">
            <v>000265</v>
          </cell>
        </row>
        <row r="56">
          <cell r="H56" t="str">
            <v>55-ADRIANO DOS SANTOS ALVES</v>
          </cell>
          <cell r="I56" t="str">
            <v>002760</v>
          </cell>
          <cell r="J56" t="str">
            <v>REINALDO DA SILVA</v>
          </cell>
          <cell r="K56" t="str">
            <v>002747</v>
          </cell>
        </row>
        <row r="57">
          <cell r="H57" t="str">
            <v>103-VALDIR FRANCISCO SANTOS</v>
          </cell>
          <cell r="I57" t="str">
            <v>002941</v>
          </cell>
          <cell r="J57" t="str">
            <v>DAVID VALERIO SILVA</v>
          </cell>
          <cell r="K57" t="str">
            <v>000152</v>
          </cell>
        </row>
        <row r="58">
          <cell r="H58" t="str">
            <v>63-WILLIAM DOS SANTOS BEZERRA</v>
          </cell>
          <cell r="I58" t="str">
            <v>002777</v>
          </cell>
          <cell r="J58" t="str">
            <v>ANTONIO LEANDRO DA SILVA GOMES</v>
          </cell>
          <cell r="K58" t="str">
            <v>000210</v>
          </cell>
        </row>
        <row r="59">
          <cell r="H59" t="str">
            <v>161-CLAUDIO ARANTES</v>
          </cell>
          <cell r="I59" t="str">
            <v>002781</v>
          </cell>
          <cell r="J59" t="str">
            <v>FELIPE DA SILVA SANTOS</v>
          </cell>
          <cell r="K59" t="str">
            <v>002746</v>
          </cell>
        </row>
        <row r="60">
          <cell r="H60" t="str">
            <v>89-ERIVELTON LANDIM MEDEIROS</v>
          </cell>
          <cell r="I60" t="str">
            <v>002739</v>
          </cell>
          <cell r="J60" t="str">
            <v>JOSE MARIA JERONIMO DE SOUZA</v>
          </cell>
          <cell r="K60" t="str">
            <v>000248</v>
          </cell>
        </row>
        <row r="61">
          <cell r="H61" t="str">
            <v>134-RAUL FRANCIS FERREIRA</v>
          </cell>
          <cell r="I61" t="str">
            <v>002726</v>
          </cell>
          <cell r="J61" t="str">
            <v>BRUNO HENRIQUE G SILVA DIAS</v>
          </cell>
          <cell r="K61" t="str">
            <v>002757</v>
          </cell>
        </row>
        <row r="62">
          <cell r="H62" t="str">
            <v>90- FABIANO JOSÉ DA SILVA</v>
          </cell>
          <cell r="I62" t="str">
            <v>002749</v>
          </cell>
          <cell r="J62" t="str">
            <v>ALBERT OLIVEIRA DE ANDRADE</v>
          </cell>
          <cell r="K62" t="str">
            <v>000225</v>
          </cell>
        </row>
        <row r="63">
          <cell r="H63" t="str">
            <v>145-WILLIAM HENRIQUE DA SILVA</v>
          </cell>
          <cell r="I63" t="str">
            <v>000155</v>
          </cell>
          <cell r="J63" t="str">
            <v>WENDEL CORREA BAHIA</v>
          </cell>
          <cell r="K63" t="str">
            <v>002759</v>
          </cell>
        </row>
        <row r="64">
          <cell r="H64" t="str">
            <v>93-DOGLIMAR DOS SANTOS</v>
          </cell>
          <cell r="I64" t="str">
            <v>002719</v>
          </cell>
        </row>
        <row r="65">
          <cell r="H65" t="str">
            <v>900-FABRICIO STHFANO S NOGUEIRA</v>
          </cell>
          <cell r="I65" t="str">
            <v>000211</v>
          </cell>
          <cell r="J65" t="str">
            <v>MILTON DE JESUS SANTANA</v>
          </cell>
          <cell r="K65" t="str">
            <v>000263</v>
          </cell>
        </row>
        <row r="66">
          <cell r="H66" t="str">
            <v>102-FABIANO MARTINS DOS SANTOS</v>
          </cell>
          <cell r="I66" t="str">
            <v>002906</v>
          </cell>
        </row>
        <row r="67">
          <cell r="J67" t="str">
            <v>WENDEL FELIPE FERREIRA DOS SANTOS</v>
          </cell>
          <cell r="K67" t="str">
            <v>000246</v>
          </cell>
        </row>
        <row r="68">
          <cell r="H68" t="str">
            <v>105-MARCUS VINICIUS BONES</v>
          </cell>
          <cell r="I68" t="str">
            <v>003097</v>
          </cell>
        </row>
        <row r="68">
          <cell r="K68" t="str">
            <v>000258</v>
          </cell>
        </row>
        <row r="69">
          <cell r="H69" t="str">
            <v>106-TIAGO NUNES DA SILVA</v>
          </cell>
          <cell r="I69" t="str">
            <v>003084</v>
          </cell>
          <cell r="J69" t="str">
            <v>MICHAEL DIEGO DOS SANTOS AUGUSTO</v>
          </cell>
          <cell r="K69" t="str">
            <v>003114</v>
          </cell>
        </row>
        <row r="70">
          <cell r="H70" t="str">
            <v>126-MARCILON ADAMILTON LANDIM</v>
          </cell>
          <cell r="I70" t="str">
            <v>003115</v>
          </cell>
          <cell r="J70" t="str">
            <v>GLAUBER FELIPE GODOY DA SILVA</v>
          </cell>
          <cell r="K70" t="str">
            <v>003125</v>
          </cell>
        </row>
        <row r="71">
          <cell r="H71" t="str">
            <v>127-MARCOS MARTINS DE SOUZA BENEDITO</v>
          </cell>
          <cell r="I71" t="str">
            <v>003120</v>
          </cell>
          <cell r="J71" t="str">
            <v>JEAN APARECIDO LAIA</v>
          </cell>
          <cell r="K71" t="str">
            <v>003122</v>
          </cell>
        </row>
        <row r="72">
          <cell r="H72" t="str">
            <v>123-ALEXANDRE DE SOUSA</v>
          </cell>
          <cell r="I72" t="str">
            <v>003119</v>
          </cell>
          <cell r="J72" t="str">
            <v>CARLOS ALBERTO VINHAS MARCONDES FILHO</v>
          </cell>
          <cell r="K72" t="str">
            <v>003112</v>
          </cell>
        </row>
        <row r="73">
          <cell r="H73" t="str">
            <v>122-MARCIO ANTONIO LANDIM</v>
          </cell>
          <cell r="I73" t="str">
            <v>003121</v>
          </cell>
          <cell r="J73" t="str">
            <v>WILLIAM AUGUSTO ALMEIDA PIRES</v>
          </cell>
          <cell r="K73" t="str">
            <v>003116</v>
          </cell>
        </row>
        <row r="74">
          <cell r="H74" t="str">
            <v>129-RODRIGO DA SILVA PEDROSO</v>
          </cell>
          <cell r="I74" t="str">
            <v>003118</v>
          </cell>
          <cell r="J74" t="str">
            <v>DENILSON FERREIRA RODRIGUES</v>
          </cell>
          <cell r="K74" t="str">
            <v>003126</v>
          </cell>
        </row>
        <row r="75">
          <cell r="H75" t="str">
            <v>128-VALDIR DA SILVA</v>
          </cell>
          <cell r="I75" t="str">
            <v>003117</v>
          </cell>
        </row>
        <row r="75">
          <cell r="K75" t="str">
            <v>000260</v>
          </cell>
        </row>
        <row r="76">
          <cell r="H76" t="str">
            <v>194-PAULO EDUARDO PRICOLI</v>
          </cell>
          <cell r="I76" t="str">
            <v>000226</v>
          </cell>
          <cell r="J76" t="str">
            <v>BRENDON WASHINGTON DE OLIVEIRA</v>
          </cell>
          <cell r="K76" t="str">
            <v>003144</v>
          </cell>
        </row>
        <row r="77">
          <cell r="H77" t="str">
            <v>132-DIOGO DE MOURA SANTOS</v>
          </cell>
          <cell r="I77" t="str">
            <v>003138</v>
          </cell>
          <cell r="J77" t="str">
            <v>EDGAR PATRICIO DE FREITAS</v>
          </cell>
          <cell r="K77" t="str">
            <v>003139</v>
          </cell>
        </row>
        <row r="78">
          <cell r="H78" t="str">
            <v>150-GABRIEL CURSINO FERREIRA</v>
          </cell>
          <cell r="I78" t="str">
            <v>000143</v>
          </cell>
          <cell r="J78" t="str">
            <v>REGINALDO HONORIO DE ARAUJO</v>
          </cell>
          <cell r="K78" t="str">
            <v>003142</v>
          </cell>
        </row>
        <row r="79">
          <cell r="H79" t="str">
            <v>166-LUIZ FERNANDO RIBEIRO DE ANDRADE THOME</v>
          </cell>
          <cell r="I79" t="str">
            <v>000185</v>
          </cell>
          <cell r="J79" t="str">
            <v>RODRIGO DA SILVA</v>
          </cell>
          <cell r="K79" t="str">
            <v>000148</v>
          </cell>
        </row>
        <row r="80">
          <cell r="H80" t="str">
            <v>167-TIAGO GOMES PEREIRA</v>
          </cell>
          <cell r="I80" t="str">
            <v>000186</v>
          </cell>
          <cell r="J80" t="str">
            <v>WILSON MARQUES VIEIRA SAMPAIO</v>
          </cell>
          <cell r="K80" t="str">
            <v>003140</v>
          </cell>
        </row>
        <row r="81">
          <cell r="H81" t="str">
            <v>195-DIOGO VINICIUS DE SOUSA</v>
          </cell>
          <cell r="I81" t="str">
            <v>000092</v>
          </cell>
          <cell r="J81" t="str">
            <v>ALAN GARCIA DE ARAUJO</v>
          </cell>
          <cell r="K81" t="str">
            <v>003149</v>
          </cell>
        </row>
        <row r="82">
          <cell r="J82" t="str">
            <v>EDER HENRIQUE FLAUZINO</v>
          </cell>
          <cell r="K82" t="str">
            <v>003150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O39"/>
  <sheetViews>
    <sheetView showGridLines="0" tabSelected="1" zoomScale="90" zoomScaleNormal="90" workbookViewId="0">
      <pane xSplit="4" ySplit="2" topLeftCell="E3" activePane="bottomRight" state="frozen"/>
      <selection activeCell="A1" sqref="A1"/>
      <selection pane="topRight" activeCell="A1" sqref="A1"/>
      <selection pane="bottomLeft" activeCell="A1" sqref="A1"/>
      <selection pane="bottomRight" activeCell="F5" sqref="F5"/>
    </sheetView>
  </sheetViews>
  <sheetFormatPr baseColWidth="8" defaultColWidth="10.6952380952381" defaultRowHeight="12.75"/>
  <cols>
    <col width="9" customWidth="1" style="27" min="1" max="1"/>
    <col width="8.695238095238089" customWidth="1" style="28" min="2" max="2"/>
    <col width="5.8952380952381" customWidth="1" style="28" min="3" max="3"/>
    <col width="10.6" customWidth="1" style="28" min="4" max="4"/>
    <col width="9" customWidth="1" style="28" min="5" max="5"/>
    <col width="12.0952380952381" customWidth="1" style="28" min="6" max="6"/>
    <col width="4.8952380952381" customWidth="1" style="28" min="7" max="7"/>
    <col width="10.4" customWidth="1" style="28" min="8" max="8"/>
    <col width="9.695238095238089" customWidth="1" style="28" min="9" max="9"/>
    <col width="40.6952380952381" customWidth="1" style="28" min="10" max="10"/>
    <col width="9.695238095238089" customWidth="1" style="28" min="11" max="11"/>
    <col width="39.2952380952381" customWidth="1" style="28" min="12" max="12"/>
    <col width="9.695238095238089" customWidth="1" style="28" min="13" max="13"/>
    <col width="37.6952380952381" customWidth="1" style="28" min="14" max="14"/>
    <col width="2.29523809523809" customWidth="1" style="28" min="15" max="15"/>
    <col width="10.6952380952381" customWidth="1" style="29" min="16" max="16384"/>
  </cols>
  <sheetData>
    <row r="1" ht="15.75" customHeight="1">
      <c r="A1" s="54" t="n">
        <v>20</v>
      </c>
      <c r="B1" s="31" t="inlineStr">
        <is>
          <t>CDD SJC-SP</t>
        </is>
      </c>
      <c r="C1" s="32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</row>
    <row r="2" ht="61.5" customFormat="1" customHeight="1" s="24">
      <c r="A2" s="33" t="inlineStr">
        <is>
          <t>MAPA</t>
        </is>
      </c>
      <c r="B2" s="33" t="inlineStr">
        <is>
          <t>PLACA</t>
        </is>
      </c>
      <c r="C2" s="33" t="inlineStr">
        <is>
          <t>COD</t>
        </is>
      </c>
      <c r="D2" s="33" t="inlineStr">
        <is>
          <t>ROTA</t>
        </is>
      </c>
      <c r="E2" s="33" t="inlineStr">
        <is>
          <t>COD</t>
        </is>
      </c>
      <c r="F2" s="33" t="inlineStr">
        <is>
          <t>CIDADE</t>
        </is>
      </c>
      <c r="G2" s="33" t="inlineStr">
        <is>
          <t>COD</t>
        </is>
      </c>
      <c r="H2" s="33" t="inlineStr">
        <is>
          <t>AREA</t>
        </is>
      </c>
      <c r="I2" s="33" t="inlineStr">
        <is>
          <t>COD</t>
        </is>
      </c>
      <c r="J2" s="33" t="inlineStr">
        <is>
          <t>MOTORISTA</t>
        </is>
      </c>
      <c r="K2" s="33" t="inlineStr">
        <is>
          <t>COD</t>
        </is>
      </c>
      <c r="L2" s="33" t="inlineStr">
        <is>
          <t>AJUDANTE1</t>
        </is>
      </c>
      <c r="M2" s="33" t="n"/>
      <c r="N2" s="33" t="inlineStr">
        <is>
          <t>AJUDANTE2</t>
        </is>
      </c>
      <c r="O2" s="45" t="n"/>
    </row>
    <row r="3" ht="15" customFormat="1" customHeight="1" s="25">
      <c r="A3" s="55" t="n">
        <v>372682</v>
      </c>
      <c r="B3" s="35" t="inlineStr">
        <is>
          <t>FUI1I36</t>
        </is>
      </c>
      <c r="C3" s="36">
        <f>VLOOKUP(D3,BASE!$A$3:$B$13,2,FALSE)</f>
        <v/>
      </c>
      <c r="D3" s="37" t="inlineStr">
        <is>
          <t>RECARGA</t>
        </is>
      </c>
      <c r="E3" s="36">
        <f>VLOOKUP(F3,BASE!$E$3:$F$19,2,0)</f>
        <v/>
      </c>
      <c r="F3" s="38" t="inlineStr">
        <is>
          <t>SJCAMPOS</t>
        </is>
      </c>
      <c r="G3" s="36">
        <f>VLOOKUP(H3,BASE!$C$3:$D$15,2,0)</f>
        <v/>
      </c>
      <c r="H3" s="38" t="inlineStr">
        <is>
          <t>SJCAMPOS</t>
        </is>
      </c>
      <c r="I3" s="36">
        <f>IF(J3=0,"",VLOOKUP(J3,BASE!$H$3:$I$83,2,FALSE))</f>
        <v/>
      </c>
      <c r="J3" s="35" t="inlineStr">
        <is>
          <t>90- FABIANO JOSÉ DA SILVA</t>
        </is>
      </c>
      <c r="K3" s="36">
        <f>IF(L3=0,"",VLOOKUP(L3,BASE!$J$3:$K$83,2,0))</f>
        <v/>
      </c>
      <c r="L3" s="35" t="inlineStr">
        <is>
          <t>CRISTIANO ROLDOLFO DE OLIVEIRA</t>
        </is>
      </c>
      <c r="M3" s="36">
        <f>IF(N3=0,"",VLOOKUP(N3,BASE!$J$3:$K$83,2,0))</f>
        <v/>
      </c>
      <c r="N3" s="35" t="inlineStr">
        <is>
          <t>CLAUDIO DE JESUS SOUSA</t>
        </is>
      </c>
      <c r="O3" s="38" t="n"/>
    </row>
    <row r="4" ht="15" customFormat="1" customHeight="1" s="26">
      <c r="A4" s="56" t="n">
        <v>372684</v>
      </c>
      <c r="B4" s="40" t="inlineStr">
        <is>
          <t>GAE0D29</t>
        </is>
      </c>
      <c r="C4" s="36">
        <f>VLOOKUP(D4,BASE!$A$3:$B$13,2,FALSE)</f>
        <v/>
      </c>
      <c r="D4" s="37" t="inlineStr">
        <is>
          <t>NOTURNA</t>
        </is>
      </c>
      <c r="E4" s="36">
        <f>VLOOKUP(F4,BASE!$E$3:$F$19,2,0)</f>
        <v/>
      </c>
      <c r="F4" s="41" t="inlineStr">
        <is>
          <t>SJCAMPOS</t>
        </is>
      </c>
      <c r="G4" s="36">
        <f>VLOOKUP(H4,BASE!$C$3:$D$15,2,0)</f>
        <v/>
      </c>
      <c r="H4" s="41" t="inlineStr">
        <is>
          <t>SJCAMPOS</t>
        </is>
      </c>
      <c r="I4" s="36">
        <f>IF(J4=0,"",VLOOKUP(J4,BASE!$H$3:$I$83,2,FALSE))</f>
        <v/>
      </c>
      <c r="J4" s="46" t="inlineStr">
        <is>
          <t>136-FRANCISCO DONIZETE DE JESUS</t>
        </is>
      </c>
      <c r="K4" s="36">
        <f>IF(L4=0,"",VLOOKUP(L4,BASE!$J$3:$K$83,2,0))</f>
        <v/>
      </c>
      <c r="L4" s="47" t="inlineStr">
        <is>
          <t>ALAN GARCIA DE ARAUJO</t>
        </is>
      </c>
      <c r="M4" s="36">
        <f>IF(N4=0,"",VLOOKUP(N4,BASE!$J$3:$K$83,2,0))</f>
        <v/>
      </c>
      <c r="N4" s="46" t="n"/>
      <c r="O4" s="41" t="n"/>
    </row>
    <row r="5" ht="15" customFormat="1" customHeight="1" s="25">
      <c r="A5" s="56" t="n">
        <v>372685</v>
      </c>
      <c r="B5" s="40" t="inlineStr">
        <is>
          <t>JBP9H32</t>
        </is>
      </c>
      <c r="C5" s="36">
        <f>VLOOKUP(D5,BASE!$A$3:$B$13,2,FALSE)</f>
        <v/>
      </c>
      <c r="D5" s="41" t="inlineStr">
        <is>
          <t>ROTA</t>
        </is>
      </c>
      <c r="E5" s="36">
        <f>VLOOKUP(F5,BASE!$E$3:$F$19,2,0)</f>
        <v/>
      </c>
      <c r="F5" s="41" t="inlineStr">
        <is>
          <t>SJCAMPOS</t>
        </is>
      </c>
      <c r="G5" s="36">
        <f>VLOOKUP(H5,BASE!$C$3:$D$15,2,0)</f>
        <v/>
      </c>
      <c r="H5" s="41" t="inlineStr">
        <is>
          <t>SJCAMPOS</t>
        </is>
      </c>
      <c r="I5" s="36">
        <f>IF(J5=0,"",VLOOKUP(J5,BASE!$H$3:$I$83,2,FALSE))</f>
        <v/>
      </c>
      <c r="J5" s="46" t="inlineStr">
        <is>
          <t>6-ISAEL DE CARVALHO OLIVEIRA</t>
        </is>
      </c>
      <c r="K5" s="36">
        <f>IF(L5=0,"",VLOOKUP(L5,BASE!$J$3:$K$83,2,0))</f>
        <v/>
      </c>
      <c r="L5" s="47" t="inlineStr">
        <is>
          <t>FRANCISCO DE OLIVEIRA</t>
        </is>
      </c>
      <c r="M5" s="36">
        <f>IF(N5=0,"",VLOOKUP(N5,BASE!$J$3:$K$83,2,0))</f>
        <v/>
      </c>
      <c r="N5" s="46" t="n"/>
      <c r="O5" s="41" t="n"/>
    </row>
    <row r="6" ht="15" customFormat="1" customHeight="1" s="25">
      <c r="A6" s="56" t="n">
        <v>372686</v>
      </c>
      <c r="B6" s="40" t="inlineStr">
        <is>
          <t>FGL3J04</t>
        </is>
      </c>
      <c r="C6" s="36">
        <f>VLOOKUP(D6,BASE!$A$3:$B$13,2,FALSE)</f>
        <v/>
      </c>
      <c r="D6" s="41" t="inlineStr">
        <is>
          <t>ROTA</t>
        </is>
      </c>
      <c r="E6" s="36">
        <f>VLOOKUP(F6,BASE!$E$3:$F$19,2,0)</f>
        <v/>
      </c>
      <c r="F6" s="41" t="inlineStr">
        <is>
          <t>SJCAMPOS</t>
        </is>
      </c>
      <c r="G6" s="36">
        <f>VLOOKUP(H6,BASE!$C$3:$D$15,2,0)</f>
        <v/>
      </c>
      <c r="H6" s="41" t="inlineStr">
        <is>
          <t>SJCAMPOS</t>
        </is>
      </c>
      <c r="I6" s="36">
        <f>IF(J6=0,"",VLOOKUP(J6,BASE!$H$3:$I$83,2,FALSE))</f>
        <v/>
      </c>
      <c r="J6" s="46" t="inlineStr">
        <is>
          <t>2-ANTONIO DA SILVA FERREIRA</t>
        </is>
      </c>
      <c r="K6" s="36">
        <f>IF(L6=0,"",VLOOKUP(L6,BASE!$J$3:$K$83,2,0))</f>
        <v/>
      </c>
      <c r="L6" s="47" t="inlineStr">
        <is>
          <t>RODOLFO ADILSON LOPES</t>
        </is>
      </c>
      <c r="M6" s="36">
        <f>IF(N6=0,"",VLOOKUP(N6,BASE!$J$3:$K$83,2,0))</f>
        <v/>
      </c>
      <c r="N6" s="46" t="n"/>
      <c r="O6" s="41" t="n"/>
    </row>
    <row r="7" ht="15" customFormat="1" customHeight="1" s="25">
      <c r="A7" s="56" t="n">
        <v>372689</v>
      </c>
      <c r="B7" s="40" t="inlineStr">
        <is>
          <t>FSG4E17</t>
        </is>
      </c>
      <c r="C7" s="36">
        <f>VLOOKUP(D7,BASE!$A$3:$B$13,2,FALSE)</f>
        <v/>
      </c>
      <c r="D7" s="41" t="inlineStr">
        <is>
          <t>ROTA</t>
        </is>
      </c>
      <c r="E7" s="36">
        <f>VLOOKUP(F7,BASE!$E$3:$F$19,2,0)</f>
        <v/>
      </c>
      <c r="F7" s="41" t="inlineStr">
        <is>
          <t>SJCAMPOS</t>
        </is>
      </c>
      <c r="G7" s="36">
        <f>VLOOKUP(H7,BASE!$C$3:$D$15,2,0)</f>
        <v/>
      </c>
      <c r="H7" s="41" t="inlineStr">
        <is>
          <t>SJCAMPOS</t>
        </is>
      </c>
      <c r="I7" s="36">
        <f>IF(J7=0,"",VLOOKUP(J7,BASE!$H$3:$I$83,2,FALSE))</f>
        <v/>
      </c>
      <c r="J7" s="46" t="inlineStr">
        <is>
          <t>126-MARCILON ADAMILTON LANDIM</t>
        </is>
      </c>
      <c r="K7" s="36">
        <f>IF(L7=0,"",VLOOKUP(L7,BASE!$J$3:$K$83,2,0))</f>
        <v/>
      </c>
      <c r="L7" s="47" t="inlineStr">
        <is>
          <t>RICARDO RODRIGO GONÇALVES</t>
        </is>
      </c>
      <c r="M7" s="36">
        <f>IF(N7=0,"",VLOOKUP(N7,BASE!$J$3:$K$83,2,0))</f>
        <v/>
      </c>
      <c r="N7" s="46" t="inlineStr">
        <is>
          <t>RICARDO DE SOUZA DE BARROS</t>
        </is>
      </c>
      <c r="O7" s="41" t="n"/>
    </row>
    <row r="8" ht="15" customFormat="1" customHeight="1" s="25">
      <c r="A8" s="56" t="n">
        <v>372690</v>
      </c>
      <c r="B8" s="40" t="inlineStr">
        <is>
          <t>FYU7950</t>
        </is>
      </c>
      <c r="C8" s="36">
        <f>VLOOKUP(D8,BASE!$A$3:$B$13,2,FALSE)</f>
        <v/>
      </c>
      <c r="D8" s="41" t="inlineStr">
        <is>
          <t>ROTA</t>
        </is>
      </c>
      <c r="E8" s="36">
        <f>VLOOKUP(F8,BASE!$E$3:$F$19,2,0)</f>
        <v/>
      </c>
      <c r="F8" s="41" t="inlineStr">
        <is>
          <t>SJCAMPOS</t>
        </is>
      </c>
      <c r="G8" s="36">
        <f>VLOOKUP(H8,BASE!$C$3:$D$15,2,0)</f>
        <v/>
      </c>
      <c r="H8" s="41" t="inlineStr">
        <is>
          <t>SJCAMPOS</t>
        </is>
      </c>
      <c r="I8" s="36">
        <f>IF(J8=0,"",VLOOKUP(J8,BASE!$H$3:$I$83,2,FALSE))</f>
        <v/>
      </c>
      <c r="J8" s="46" t="inlineStr">
        <is>
          <t>134-RAUL FRANCIS FERREIRA</t>
        </is>
      </c>
      <c r="K8" s="36">
        <f>IF(L8=0,"",VLOOKUP(L8,BASE!$J$3:$K$83,2,0))</f>
        <v/>
      </c>
      <c r="L8" s="47" t="inlineStr">
        <is>
          <t>PAULO CESAR CABRAL BASILIO</t>
        </is>
      </c>
      <c r="M8" s="36">
        <f>IF(N8=0,"",VLOOKUP(N8,BASE!$J$3:$K$83,2,0))</f>
        <v/>
      </c>
      <c r="N8" s="46" t="n"/>
      <c r="O8" s="41" t="n"/>
    </row>
    <row r="9" ht="15" customFormat="1" customHeight="1" s="25">
      <c r="A9" s="55" t="n">
        <v>372691</v>
      </c>
      <c r="B9" s="35" t="inlineStr">
        <is>
          <t>FAU1H46</t>
        </is>
      </c>
      <c r="C9" s="36">
        <f>VLOOKUP(D9,BASE!$A$3:$B$13,2,FALSE)</f>
        <v/>
      </c>
      <c r="D9" s="41" t="inlineStr">
        <is>
          <t>ROTA</t>
        </is>
      </c>
      <c r="E9" s="36">
        <f>VLOOKUP(F9,BASE!$E$3:$F$19,2,0)</f>
        <v/>
      </c>
      <c r="F9" s="38" t="inlineStr">
        <is>
          <t>SJCAMPOS</t>
        </is>
      </c>
      <c r="G9" s="36">
        <f>VLOOKUP(H9,[1]BASE!$C$3:$D$15,2,0)</f>
        <v/>
      </c>
      <c r="H9" s="38" t="inlineStr">
        <is>
          <t>SJCAMPOS</t>
        </is>
      </c>
      <c r="I9" s="36">
        <f>IF(J9=0,"",VLOOKUP(J9,BASE!$H$3:$I$83,2,FALSE))</f>
        <v/>
      </c>
      <c r="J9" s="35" t="inlineStr">
        <is>
          <t>47-CLAYTON CARLOS GONCALVES DA SILVA</t>
        </is>
      </c>
      <c r="K9" s="36">
        <f>IF(L9=0,"",VLOOKUP(L9,BASE!$J$3:$K$83,2,0))</f>
        <v/>
      </c>
      <c r="L9" s="35" t="inlineStr">
        <is>
          <t>JEAN ALEXANDRE MARTINS</t>
        </is>
      </c>
      <c r="M9" s="36" t="n"/>
      <c r="N9" s="34" t="inlineStr">
        <is>
          <t>EDSON CANDIDO DE SOUZA</t>
        </is>
      </c>
      <c r="O9" s="38" t="n"/>
    </row>
    <row r="10" ht="15" customFormat="1" customHeight="1" s="25">
      <c r="A10" s="56" t="n">
        <v>372693</v>
      </c>
      <c r="B10" s="40" t="inlineStr">
        <is>
          <t>JBQ1B38</t>
        </is>
      </c>
      <c r="C10" s="36">
        <f>VLOOKUP(D10,BASE!$A$3:$B$13,2,FALSE)</f>
        <v/>
      </c>
      <c r="D10" s="41" t="inlineStr">
        <is>
          <t>ROTA</t>
        </is>
      </c>
      <c r="E10" s="36">
        <f>VLOOKUP(F10,BASE!$E$3:$F$19,2,0)</f>
        <v/>
      </c>
      <c r="F10" s="41" t="inlineStr">
        <is>
          <t>SJCAMPOS</t>
        </is>
      </c>
      <c r="G10" s="36">
        <f>VLOOKUP(H10,BASE!$C$3:$D$15,2,0)</f>
        <v/>
      </c>
      <c r="H10" s="41" t="inlineStr">
        <is>
          <t>SJCAMPOS</t>
        </is>
      </c>
      <c r="I10" s="36">
        <f>IF(J10=0,"",VLOOKUP(J10,BASE!$H$3:$I$83,2,FALSE))</f>
        <v/>
      </c>
      <c r="J10" s="46" t="inlineStr">
        <is>
          <t>103-VALDIR FRANCISCO SANTOS</t>
        </is>
      </c>
      <c r="K10" s="36">
        <f>IF(L10=0,"",VLOOKUP(L10,BASE!$J$3:$K$83,2,0))</f>
        <v/>
      </c>
      <c r="L10" s="47" t="inlineStr">
        <is>
          <t>ANTONIO FRANCISCO PEREIRA DA SILVA</t>
        </is>
      </c>
      <c r="M10" s="36">
        <f>IF(N10=0,"",VLOOKUP(N10,BASE!$J$3:$K$83,2,0))</f>
        <v/>
      </c>
      <c r="N10" s="46" t="n"/>
      <c r="O10" s="41" t="n"/>
    </row>
    <row r="11" ht="15" customFormat="1" customHeight="1" s="25">
      <c r="A11" s="56" t="n">
        <v>372694</v>
      </c>
      <c r="B11" s="40" t="inlineStr">
        <is>
          <t>FPU4236</t>
        </is>
      </c>
      <c r="C11" s="36">
        <f>VLOOKUP(D11,BASE!$A$3:$B$13,2,FALSE)</f>
        <v/>
      </c>
      <c r="D11" s="41" t="inlineStr">
        <is>
          <t>ROTA</t>
        </is>
      </c>
      <c r="E11" s="36">
        <f>VLOOKUP(F11,BASE!$E$3:$F$19,2,0)</f>
        <v/>
      </c>
      <c r="F11" s="41" t="inlineStr">
        <is>
          <t>SJCAMPOS</t>
        </is>
      </c>
      <c r="G11" s="36">
        <f>VLOOKUP(H11,BASE!$C$3:$D$15,2,0)</f>
        <v/>
      </c>
      <c r="H11" s="41" t="inlineStr">
        <is>
          <t>SJCAMPOS</t>
        </is>
      </c>
      <c r="I11" s="36">
        <f>IF(J11=0,"",VLOOKUP(J11,BASE!$H$3:$I$83,2,FALSE))</f>
        <v/>
      </c>
      <c r="J11" s="46" t="inlineStr">
        <is>
          <t>11-JOSE MAURO DE ANDRADE</t>
        </is>
      </c>
      <c r="K11" s="36">
        <f>IF(L11=0,"",VLOOKUP(L11,BASE!$J$3:$K$83,2,0))</f>
        <v/>
      </c>
      <c r="L11" s="47" t="inlineStr">
        <is>
          <t>JOAO BATISTA DA SILVA</t>
        </is>
      </c>
      <c r="M11" s="36">
        <f>IF(N11=0,"",VLOOKUP(N11,BASE!$J$3:$K$83,2,0))</f>
        <v/>
      </c>
      <c r="N11" s="46" t="n"/>
      <c r="O11" s="41" t="n"/>
    </row>
    <row r="12" ht="15" customFormat="1" customHeight="1" s="25">
      <c r="A12" s="56" t="n">
        <v>372695</v>
      </c>
      <c r="B12" s="40" t="inlineStr">
        <is>
          <t>GBM3J31</t>
        </is>
      </c>
      <c r="C12" s="36">
        <f>VLOOKUP(D12,BASE!$A$3:$B$13,2,FALSE)</f>
        <v/>
      </c>
      <c r="D12" s="41" t="inlineStr">
        <is>
          <t>ROTA</t>
        </is>
      </c>
      <c r="E12" s="36">
        <f>VLOOKUP(F12,BASE!$E$3:$F$19,2,0)</f>
        <v/>
      </c>
      <c r="F12" s="41" t="inlineStr">
        <is>
          <t>SJCAMPOS</t>
        </is>
      </c>
      <c r="G12" s="36">
        <f>VLOOKUP(H12,BASE!$C$3:$D$15,2,0)</f>
        <v/>
      </c>
      <c r="H12" s="41" t="inlineStr">
        <is>
          <t>SJCAMPOS</t>
        </is>
      </c>
      <c r="I12" s="36">
        <f>IF(J12=0,"",VLOOKUP(J12,BASE!$H$3:$I$83,2,FALSE))</f>
        <v/>
      </c>
      <c r="J12" s="46" t="inlineStr">
        <is>
          <t>182-RENATO ORTEGA GONCALVES</t>
        </is>
      </c>
      <c r="K12" s="36">
        <f>IF(L12=0,"",VLOOKUP(L12,BASE!$J$3:$K$83,2,0))</f>
        <v/>
      </c>
      <c r="L12" s="47" t="inlineStr">
        <is>
          <t>IVANILSON FERNANDES SOUZA</t>
        </is>
      </c>
      <c r="M12" s="36">
        <f>IF(N12=0,"",VLOOKUP(N12,BASE!$J$3:$K$83,2,0))</f>
        <v/>
      </c>
      <c r="N12" s="46" t="n"/>
      <c r="O12" s="41" t="n"/>
    </row>
    <row r="13" ht="15" customFormat="1" customHeight="1" s="25">
      <c r="A13" s="55" t="n">
        <v>372696</v>
      </c>
      <c r="B13" s="35" t="inlineStr">
        <is>
          <t>FUI1I36</t>
        </is>
      </c>
      <c r="C13" s="36">
        <f>VLOOKUP(D13,BASE!$A$3:$B$13,2,FALSE)</f>
        <v/>
      </c>
      <c r="D13" s="41" t="inlineStr">
        <is>
          <t>ROTA</t>
        </is>
      </c>
      <c r="E13" s="36">
        <f>VLOOKUP(F13,BASE!$E$3:$F$19,2,0)</f>
        <v/>
      </c>
      <c r="F13" s="38" t="inlineStr">
        <is>
          <t>SJCAMPOS</t>
        </is>
      </c>
      <c r="G13" s="36">
        <f>VLOOKUP(H13,BASE!$C$3:$D$15,2,0)</f>
        <v/>
      </c>
      <c r="H13" s="38" t="inlineStr">
        <is>
          <t>SJCAMPOS</t>
        </is>
      </c>
      <c r="I13" s="36">
        <f>IF(J13=0,"",VLOOKUP(J13,BASE!$H$3:$I$83,2,FALSE))</f>
        <v/>
      </c>
      <c r="J13" s="35" t="inlineStr">
        <is>
          <t>90- FABIANO JOSÉ DA SILVA</t>
        </is>
      </c>
      <c r="K13" s="36">
        <f>IF(L13=0,"",VLOOKUP(L13,BASE!$J$3:$K$83,2,0))</f>
        <v/>
      </c>
      <c r="L13" s="35" t="inlineStr">
        <is>
          <t>CRISTIANO ROLDOLFO DE OLIVEIRA</t>
        </is>
      </c>
      <c r="M13" s="36">
        <f>IF(N13=0,"",VLOOKUP(N13,BASE!$J$3:$K$83,2,0))</f>
        <v/>
      </c>
      <c r="N13" s="35" t="n"/>
      <c r="O13" s="38" t="n"/>
    </row>
    <row r="14" ht="15" customFormat="1" customHeight="1" s="25">
      <c r="A14" s="39" t="n">
        <v>372698</v>
      </c>
      <c r="B14" s="40" t="inlineStr">
        <is>
          <t>FSU6A63</t>
        </is>
      </c>
      <c r="C14" s="36">
        <f>VLOOKUP(D14,BASE!$A$3:$B$13,2,FALSE)</f>
        <v/>
      </c>
      <c r="D14" s="41" t="inlineStr">
        <is>
          <t>ROTA</t>
        </is>
      </c>
      <c r="E14" s="36">
        <f>VLOOKUP(F14,BASE!$E$3:$F$19,2,0)</f>
        <v/>
      </c>
      <c r="F14" s="41" t="inlineStr">
        <is>
          <t>SJCAMPOS</t>
        </is>
      </c>
      <c r="G14" s="36">
        <f>VLOOKUP(H14,BASE!$C$3:$D$15,2,0)</f>
        <v/>
      </c>
      <c r="H14" s="41" t="inlineStr">
        <is>
          <t>SJCAMPOS</t>
        </is>
      </c>
      <c r="I14" s="36">
        <f>IF(J14=0,"",VLOOKUP(J14,BASE!$H$3:$I$83,2,FALSE))</f>
        <v/>
      </c>
      <c r="J14" s="46" t="inlineStr">
        <is>
          <t>15-LUIS ALBERTO C DE FREITAS</t>
        </is>
      </c>
      <c r="K14" s="36">
        <f>IF(L14=0,"",VLOOKUP(L14,BASE!$J$3:$K$83,2,0))</f>
        <v/>
      </c>
      <c r="L14" s="47" t="inlineStr">
        <is>
          <t>JOSEMAR JOSE DA SILVA</t>
        </is>
      </c>
      <c r="M14" s="36">
        <f>IF(N14=0,"",VLOOKUP(N14,BASE!$J$3:$K$83,2,0))</f>
        <v/>
      </c>
      <c r="N14" s="46" t="inlineStr">
        <is>
          <t>BRUNO CESAR DA COSTA</t>
        </is>
      </c>
      <c r="O14" s="41" t="n"/>
    </row>
    <row r="15" ht="15" customFormat="1" customHeight="1" s="25">
      <c r="A15" s="56" t="n">
        <v>372699</v>
      </c>
      <c r="B15" s="40" t="inlineStr">
        <is>
          <t>FUY0F58</t>
        </is>
      </c>
      <c r="C15" s="36">
        <f>VLOOKUP(D15,BASE!$A$3:$B$13,2,FALSE)</f>
        <v/>
      </c>
      <c r="D15" s="41" t="inlineStr">
        <is>
          <t>ROTA</t>
        </is>
      </c>
      <c r="E15" s="36">
        <f>VLOOKUP(F15,BASE!$E$3:$F$19,2,0)</f>
        <v/>
      </c>
      <c r="F15" s="41" t="inlineStr">
        <is>
          <t>SJCAMPOS</t>
        </is>
      </c>
      <c r="G15" s="36">
        <f>VLOOKUP(H15,BASE!$C$3:$D$15,2,0)</f>
        <v/>
      </c>
      <c r="H15" s="41" t="inlineStr">
        <is>
          <t>SJCAMPOS</t>
        </is>
      </c>
      <c r="I15" s="36">
        <f>IF(J15=0,"",VLOOKUP(J15,BASE!$H$3:$I$83,2,FALSE))</f>
        <v/>
      </c>
      <c r="J15" s="46" t="inlineStr">
        <is>
          <t>13-LAELSON GERMANO DA ROCHA</t>
        </is>
      </c>
      <c r="K15" s="36">
        <f>IF(L15=0,"",VLOOKUP(L15,BASE!$J$3:$K$83,2,0))</f>
        <v/>
      </c>
      <c r="L15" s="47" t="inlineStr">
        <is>
          <t>DAILTON LIMA DE OLIVEIRA</t>
        </is>
      </c>
      <c r="M15" s="36">
        <f>IF(N15=0,"",VLOOKUP(N15,BASE!$J$3:$K$83,2,0))</f>
        <v/>
      </c>
      <c r="N15" s="46" t="inlineStr">
        <is>
          <t>EVERTON LIMA DE OLIVEIRA</t>
        </is>
      </c>
      <c r="O15" s="41" t="n"/>
    </row>
    <row r="16" ht="15" customFormat="1" customHeight="1" s="25">
      <c r="A16" s="56" t="n">
        <v>372701</v>
      </c>
      <c r="B16" s="40" t="inlineStr">
        <is>
          <t>FUC2J74</t>
        </is>
      </c>
      <c r="C16" s="36">
        <f>VLOOKUP(D16,BASE!$A$3:$B$13,2,FALSE)</f>
        <v/>
      </c>
      <c r="D16" s="41" t="inlineStr">
        <is>
          <t>ROTA</t>
        </is>
      </c>
      <c r="E16" s="36">
        <f>VLOOKUP(F16,BASE!$E$3:$F$19,2,0)</f>
        <v/>
      </c>
      <c r="F16" s="41" t="inlineStr">
        <is>
          <t>SJCAMPOS</t>
        </is>
      </c>
      <c r="G16" s="36">
        <f>VLOOKUP(H16,BASE!$C$3:$D$15,2,0)</f>
        <v/>
      </c>
      <c r="H16" s="41" t="inlineStr">
        <is>
          <t>SJCAMPOS</t>
        </is>
      </c>
      <c r="I16" s="36">
        <f>IF(J16=0,"",VLOOKUP(J16,BASE!$H$3:$I$83,2,FALSE))</f>
        <v/>
      </c>
      <c r="J16" s="46" t="inlineStr">
        <is>
          <t>93-DOGLIMAR DOS SANTOS</t>
        </is>
      </c>
      <c r="K16" s="36">
        <f>IF(L16=0,"",VLOOKUP(L16,BASE!$J$3:$K$83,2,0))</f>
        <v/>
      </c>
      <c r="L16" s="47" t="inlineStr">
        <is>
          <t>JOAO VITOR PEDROSO DE OLIVEIRA</t>
        </is>
      </c>
      <c r="M16" s="36">
        <f>IF(N16=0,"",VLOOKUP(N16,BASE!$J$3:$K$83,2,0))</f>
        <v/>
      </c>
      <c r="N16" s="46" t="inlineStr">
        <is>
          <t>DARCIO COUTO SOUZA</t>
        </is>
      </c>
      <c r="O16" s="41" t="n"/>
    </row>
    <row r="17" ht="15" customFormat="1" customHeight="1" s="25">
      <c r="A17" s="56" t="n">
        <v>372702</v>
      </c>
      <c r="B17" s="40" t="inlineStr">
        <is>
          <t>RGB9G83</t>
        </is>
      </c>
      <c r="C17" s="36">
        <f>VLOOKUP(D17,BASE!$A$3:$B$13,2,FALSE)</f>
        <v/>
      </c>
      <c r="D17" s="41" t="inlineStr">
        <is>
          <t>ROTA</t>
        </is>
      </c>
      <c r="E17" s="36">
        <f>VLOOKUP(F17,BASE!$E$3:$F$19,2,0)</f>
        <v/>
      </c>
      <c r="F17" s="41" t="inlineStr">
        <is>
          <t>SJCAMPOS</t>
        </is>
      </c>
      <c r="G17" s="36">
        <f>VLOOKUP(H17,BASE!$C$3:$D$15,2,0)</f>
        <v/>
      </c>
      <c r="H17" s="41" t="inlineStr">
        <is>
          <t>SJCAMPOS</t>
        </is>
      </c>
      <c r="I17" s="36">
        <f>IF(J17=0,"",VLOOKUP(J17,BASE!$H$3:$I$83,2,FALSE))</f>
        <v/>
      </c>
      <c r="J17" s="46" t="inlineStr">
        <is>
          <t xml:space="preserve">21-SAMUEL APARECIDO DOS S LEITE  </t>
        </is>
      </c>
      <c r="K17" s="36">
        <f>IF(L17=0,"",VLOOKUP(L17,BASE!$J$3:$K$83,2,0))</f>
        <v/>
      </c>
      <c r="L17" s="47" t="inlineStr">
        <is>
          <t>WENDEL CORREA BAHIA</t>
        </is>
      </c>
      <c r="M17" s="36">
        <f>IF(N17=0,"",VLOOKUP(N17,BASE!$J$3:$K$83,2,0))</f>
        <v/>
      </c>
      <c r="N17" s="46" t="inlineStr">
        <is>
          <t>GILMAR DE GODOY</t>
        </is>
      </c>
      <c r="O17" s="41" t="n"/>
    </row>
    <row r="18" ht="15" customFormat="1" customHeight="1" s="25">
      <c r="A18" s="56" t="n">
        <v>372703</v>
      </c>
      <c r="B18" s="40" t="inlineStr">
        <is>
          <t>GAE0D29</t>
        </is>
      </c>
      <c r="C18" s="36">
        <f>VLOOKUP(D18,BASE!$A$3:$B$13,2,FALSE)</f>
        <v/>
      </c>
      <c r="D18" s="41" t="inlineStr">
        <is>
          <t>ROTA</t>
        </is>
      </c>
      <c r="E18" s="36">
        <f>VLOOKUP(F18,BASE!$E$3:$F$19,2,0)</f>
        <v/>
      </c>
      <c r="F18" s="41" t="inlineStr">
        <is>
          <t>SJCAMPOS</t>
        </is>
      </c>
      <c r="G18" s="36">
        <f>VLOOKUP(H18,BASE!$C$3:$D$15,2,0)</f>
        <v/>
      </c>
      <c r="H18" s="41" t="inlineStr">
        <is>
          <t>SJCAMPOS</t>
        </is>
      </c>
      <c r="I18" s="36">
        <f>IF(J18=0,"",VLOOKUP(J18,BASE!$H$3:$I$83,2,FALSE))</f>
        <v/>
      </c>
      <c r="J18" s="46" t="inlineStr">
        <is>
          <t>03-ADAILTON ALVES FERNANDES</t>
        </is>
      </c>
      <c r="K18" s="36">
        <f>IF(L18=0,"",VLOOKUP(L18,BASE!$J$3:$K$83,2,0))</f>
        <v/>
      </c>
      <c r="L18" s="47" t="inlineStr">
        <is>
          <t>WILLIAM AUGUSTO ALMEIDA PIRES</t>
        </is>
      </c>
      <c r="M18" s="36">
        <f>IF(N18=0,"",VLOOKUP(N18,BASE!$J$3:$K$83,2,0))</f>
        <v/>
      </c>
      <c r="N18" s="46" t="n"/>
      <c r="O18" s="41" t="n"/>
    </row>
    <row r="19" ht="15" customFormat="1" customHeight="1" s="25">
      <c r="A19" s="56" t="n">
        <v>372704</v>
      </c>
      <c r="B19" s="40" t="inlineStr">
        <is>
          <t>JBP3F10</t>
        </is>
      </c>
      <c r="C19" s="36">
        <f>VLOOKUP(D19,BASE!$A$3:$B$13,2,FALSE)</f>
        <v/>
      </c>
      <c r="D19" s="41" t="inlineStr">
        <is>
          <t>ROTA</t>
        </is>
      </c>
      <c r="E19" s="36">
        <f>VLOOKUP(F19,BASE!$E$3:$F$19,2,0)</f>
        <v/>
      </c>
      <c r="F19" s="41" t="inlineStr">
        <is>
          <t>SJCAMPOS</t>
        </is>
      </c>
      <c r="G19" s="36">
        <f>VLOOKUP(H19,BASE!$C$3:$D$15,2,0)</f>
        <v/>
      </c>
      <c r="H19" s="41" t="inlineStr">
        <is>
          <t>SJCAMPOS</t>
        </is>
      </c>
      <c r="I19" s="36">
        <f>IF(J19=0,"",VLOOKUP(J19,BASE!$H$3:$I$83,2,FALSE))</f>
        <v/>
      </c>
      <c r="J19" s="46" t="inlineStr">
        <is>
          <t>150-GABRIEL CURSINO FERREIRA</t>
        </is>
      </c>
      <c r="K19" s="36">
        <f>IF(L19=0,"",VLOOKUP(L19,BASE!$J$3:$K$83,2,0))</f>
        <v/>
      </c>
      <c r="L19" s="47" t="inlineStr">
        <is>
          <t>DENILSON FERREIRA RODRIGUES</t>
        </is>
      </c>
      <c r="M19" s="36">
        <f>IF(N19=0,"",VLOOKUP(N19,BASE!$J$3:$K$83,2,0))</f>
        <v/>
      </c>
      <c r="N19" s="46" t="inlineStr">
        <is>
          <t>RIAN SANTOS FRANCA DE SILVA</t>
        </is>
      </c>
      <c r="O19" s="41" t="n"/>
    </row>
    <row r="20" ht="15" customFormat="1" customHeight="1" s="25">
      <c r="A20" s="56" t="n">
        <v>372707</v>
      </c>
      <c r="B20" s="40" t="inlineStr">
        <is>
          <t>FKY8D58</t>
        </is>
      </c>
      <c r="C20" s="36">
        <f>VLOOKUP(D20,[2]BASE!$A$3:$B$13,2,FALSE)</f>
        <v/>
      </c>
      <c r="D20" s="41" t="inlineStr">
        <is>
          <t>ROTA</t>
        </is>
      </c>
      <c r="E20" s="36">
        <f>VLOOKUP(F20,[2]BASE!$E$3:$F$19,2,0)</f>
        <v/>
      </c>
      <c r="F20" s="41" t="inlineStr">
        <is>
          <t>SJCAMPOS</t>
        </is>
      </c>
      <c r="G20" s="36">
        <f>VLOOKUP(H20,[2]BASE!$C$3:$D$15,2,0)</f>
        <v/>
      </c>
      <c r="H20" s="41" t="inlineStr">
        <is>
          <t>SJCAMPOS</t>
        </is>
      </c>
      <c r="I20" s="36">
        <f>IF(J20=0,"",VLOOKUP(J20,BASE!$H$3:$I$83,2,FALSE))</f>
        <v/>
      </c>
      <c r="J20" s="46" t="inlineStr">
        <is>
          <t>51-AMANDO JARDIM DE JESUS</t>
        </is>
      </c>
      <c r="K20" s="36">
        <f>IF(L20=0,"",VLOOKUP(L20,BASE!$J$3:$K$83,2,0))</f>
        <v/>
      </c>
      <c r="L20" s="47" t="inlineStr">
        <is>
          <t>LEONARDO DOS SANTOS OLIVEIRA</t>
        </is>
      </c>
      <c r="M20" s="36">
        <f>IF(N20=0,"",VLOOKUP(N20,BASE!$J$3:$K$83,2,0))</f>
        <v/>
      </c>
      <c r="N20" s="46" t="inlineStr">
        <is>
          <t>PAULO CESAR NOGUEIRA</t>
        </is>
      </c>
      <c r="O20" s="41" t="n"/>
    </row>
    <row r="21" ht="15" customFormat="1" customHeight="1" s="25">
      <c r="A21" s="56" t="n">
        <v>372708</v>
      </c>
      <c r="B21" s="40" t="inlineStr">
        <is>
          <t>JBQ1B39</t>
        </is>
      </c>
      <c r="C21" s="36">
        <f>VLOOKUP(D21,BASE!$A$3:$B$13,2,FALSE)</f>
        <v/>
      </c>
      <c r="D21" s="41" t="inlineStr">
        <is>
          <t>ROTA</t>
        </is>
      </c>
      <c r="E21" s="36">
        <f>VLOOKUP(F21,BASE!$E$3:$F$19,2,0)</f>
        <v/>
      </c>
      <c r="F21" s="41" t="inlineStr">
        <is>
          <t>SJCAMPOS</t>
        </is>
      </c>
      <c r="G21" s="36">
        <f>VLOOKUP(H21,BASE!$C$3:$D$15,2,0)</f>
        <v/>
      </c>
      <c r="H21" s="41" t="inlineStr">
        <is>
          <t>SJCAMPOS</t>
        </is>
      </c>
      <c r="I21" s="36">
        <f>IF(J21=0,"",VLOOKUP(J21,BASE!$H$3:$I$83,2,FALSE))</f>
        <v/>
      </c>
      <c r="J21" s="46" t="inlineStr">
        <is>
          <t>194-PAULO EDUARDO PRICOLI</t>
        </is>
      </c>
      <c r="K21" s="36">
        <f>IF(L21=0,"",VLOOKUP(L21,BASE!$J$3:$K$83,2,0))</f>
        <v/>
      </c>
      <c r="L21" s="47" t="inlineStr">
        <is>
          <t>PAULO CESAR DE OLIVEIRA</t>
        </is>
      </c>
      <c r="M21" s="36">
        <f>IF(N21=0,"",VLOOKUP(N21,BASE!$J$3:$K$83,2,0))</f>
        <v/>
      </c>
      <c r="N21" s="46" t="inlineStr">
        <is>
          <t>JOSE MARIA JERONIMO DE SOUZA</t>
        </is>
      </c>
      <c r="O21" s="41" t="n"/>
    </row>
    <row r="22" ht="15" customFormat="1" customHeight="1" s="25">
      <c r="A22" s="56" t="n">
        <v>372709</v>
      </c>
      <c r="B22" s="40" t="inlineStr">
        <is>
          <t>GCO3325</t>
        </is>
      </c>
      <c r="C22" s="36">
        <f>VLOOKUP(D22,BASE!$A$3:$B$13,2,FALSE)</f>
        <v/>
      </c>
      <c r="D22" s="41" t="inlineStr">
        <is>
          <t>ROTA</t>
        </is>
      </c>
      <c r="E22" s="36">
        <f>VLOOKUP(F22,BASE!$E$3:$F$19,2,0)</f>
        <v/>
      </c>
      <c r="F22" s="41" t="inlineStr">
        <is>
          <t>SJCAMPOS</t>
        </is>
      </c>
      <c r="G22" s="36">
        <f>VLOOKUP(H22,BASE!$C$3:$D$15,2,0)</f>
        <v/>
      </c>
      <c r="H22" s="41" t="inlineStr">
        <is>
          <t>SJCAMPOS</t>
        </is>
      </c>
      <c r="I22" s="36">
        <f>IF(J22=0,"",VLOOKUP(J22,BASE!$H$3:$I$83,2,FALSE))</f>
        <v/>
      </c>
      <c r="J22" s="46" t="inlineStr">
        <is>
          <t>153-MAURO ROQUE DOS SANTOS</t>
        </is>
      </c>
      <c r="K22" s="36">
        <f>IF(L22=0,"",VLOOKUP(L22,BASE!$J$3:$K$83,2,0))</f>
        <v/>
      </c>
      <c r="L22" s="47" t="inlineStr">
        <is>
          <t>MILTON DE JESUS SANTANA</t>
        </is>
      </c>
      <c r="M22" s="36">
        <f>IF(N22=0,"",VLOOKUP(N22,BASE!$J$3:$K$83,2,0))</f>
        <v/>
      </c>
      <c r="N22" s="46" t="n"/>
      <c r="O22" s="41" t="n"/>
    </row>
    <row r="23" ht="15" customFormat="1" customHeight="1" s="25">
      <c r="A23" s="56" t="n">
        <v>372711</v>
      </c>
      <c r="B23" s="40" t="inlineStr">
        <is>
          <t>FUV7C96</t>
        </is>
      </c>
      <c r="C23" s="36">
        <f>VLOOKUP(D23,BASE!$A$3:$B$13,2,FALSE)</f>
        <v/>
      </c>
      <c r="D23" s="41" t="inlineStr">
        <is>
          <t>ROTA</t>
        </is>
      </c>
      <c r="E23" s="36">
        <f>VLOOKUP(F23,BASE!$E$3:$F$19,2,0)</f>
        <v/>
      </c>
      <c r="F23" s="41" t="inlineStr">
        <is>
          <t>SJCAMPOS</t>
        </is>
      </c>
      <c r="G23" s="36">
        <f>VLOOKUP(H23,BASE!$C$3:$D$15,2,0)</f>
        <v/>
      </c>
      <c r="H23" s="41" t="inlineStr">
        <is>
          <t>SJCAMPOS</t>
        </is>
      </c>
      <c r="I23" s="36">
        <f>IF(J23=0,"",VLOOKUP(J23,BASE!$H$3:$I$83,2,FALSE))</f>
        <v/>
      </c>
      <c r="J23" s="46" t="inlineStr">
        <is>
          <t>195-DIOGO VINICIUS DE SOUSA</t>
        </is>
      </c>
      <c r="K23" s="36">
        <f>IF(L23=0,"",VLOOKUP(L23,BASE!$J$3:$K$83,2,0))</f>
        <v/>
      </c>
      <c r="L23" s="47" t="inlineStr">
        <is>
          <t>DAVID VALERIO SILVA</t>
        </is>
      </c>
      <c r="M23" s="36">
        <f>IF(N23=0,"",VLOOKUP(N23,BASE!$J$3:$K$83,2,0))</f>
        <v/>
      </c>
      <c r="N23" s="46" t="inlineStr">
        <is>
          <t>ADEILDO DE ARAUJO</t>
        </is>
      </c>
      <c r="O23" s="41" t="n"/>
    </row>
    <row r="24" ht="15" customFormat="1" customHeight="1" s="25">
      <c r="A24" s="56" t="n">
        <v>372712</v>
      </c>
      <c r="B24" s="40" t="inlineStr">
        <is>
          <t>JBP9G62</t>
        </is>
      </c>
      <c r="C24" s="36">
        <f>VLOOKUP(D24,BASE!$A$3:$B$13,2,FALSE)</f>
        <v/>
      </c>
      <c r="D24" s="41" t="inlineStr">
        <is>
          <t>ROTA</t>
        </is>
      </c>
      <c r="E24" s="36">
        <f>VLOOKUP(F24,BASE!$E$3:$F$19,2,0)</f>
        <v/>
      </c>
      <c r="F24" s="41" t="inlineStr">
        <is>
          <t>SJCAMPOS</t>
        </is>
      </c>
      <c r="G24" s="36">
        <f>VLOOKUP(H24,BASE!$C$3:$D$15,2,0)</f>
        <v/>
      </c>
      <c r="H24" s="41" t="inlineStr">
        <is>
          <t>SJCAMPOS</t>
        </is>
      </c>
      <c r="I24" s="36">
        <f>IF(J24=0,"",VLOOKUP(J24,BASE!$H$3:$I$83,2,FALSE))</f>
        <v/>
      </c>
      <c r="J24" s="46" t="inlineStr">
        <is>
          <t>98-GERSON APARECIDO DE MOURA</t>
        </is>
      </c>
      <c r="K24" s="36">
        <f>IF(L24=0,"",VLOOKUP(L24,BASE!$J$3:$K$83,2,0))</f>
        <v/>
      </c>
      <c r="L24" s="47" t="inlineStr">
        <is>
          <t>CARLOS ALEXANDRE DA SILVA SANTOS</t>
        </is>
      </c>
      <c r="M24" s="36">
        <f>IF(N24=0,"",VLOOKUP(N24,BASE!$J$3:$K$83,2,0))</f>
        <v/>
      </c>
      <c r="N24" s="46" t="n"/>
      <c r="O24" s="41" t="n"/>
    </row>
    <row r="25" ht="15" customFormat="1" customHeight="1" s="25">
      <c r="A25" s="56" t="n">
        <v>372713</v>
      </c>
      <c r="B25" s="40" t="inlineStr">
        <is>
          <t>PPV6501</t>
        </is>
      </c>
      <c r="C25" s="36">
        <f>VLOOKUP(D25,[2]BASE!$A$3:$B$13,2,FALSE)</f>
        <v/>
      </c>
      <c r="D25" s="41" t="inlineStr">
        <is>
          <t>ROTA</t>
        </is>
      </c>
      <c r="E25" s="36">
        <f>VLOOKUP(F25,[2]BASE!$E$3:$F$19,2,0)</f>
        <v/>
      </c>
      <c r="F25" s="41" t="inlineStr">
        <is>
          <t>SJCAMPOS</t>
        </is>
      </c>
      <c r="G25" s="36">
        <f>VLOOKUP(H25,[2]BASE!$C$3:$D$15,2,0)</f>
        <v/>
      </c>
      <c r="H25" s="41" t="inlineStr">
        <is>
          <t>SJCAMPOS</t>
        </is>
      </c>
      <c r="I25" s="36">
        <f>IF(J25=0,"",VLOOKUP(J25,BASE!$H$3:$I$83,2,FALSE))</f>
        <v/>
      </c>
      <c r="J25" s="46" t="inlineStr">
        <is>
          <t>23-ANDERSON DE SOUZA</t>
        </is>
      </c>
      <c r="K25" s="36">
        <f>IF(L25=0,"",VLOOKUP(L25,BASE!$J$3:$K$83,2,0))</f>
        <v/>
      </c>
      <c r="L25" s="47" t="inlineStr">
        <is>
          <t>WENDEL FELIPE FERREIRA DOS SANTOS</t>
        </is>
      </c>
      <c r="M25" s="36">
        <f>IF(N25=0,"",VLOOKUP(N25,BASE!$J$3:$K$83,2,0))</f>
        <v/>
      </c>
      <c r="N25" s="46" t="n"/>
      <c r="O25" s="41" t="n"/>
    </row>
    <row r="26" ht="15" customFormat="1" customHeight="1" s="25">
      <c r="A26" s="56" t="n">
        <v>372715</v>
      </c>
      <c r="B26" s="40" t="inlineStr">
        <is>
          <t>FQI0G15</t>
        </is>
      </c>
      <c r="C26" s="36">
        <f>VLOOKUP(D26,BASE!$A$3:$B$13,2,FALSE)</f>
        <v/>
      </c>
      <c r="D26" s="41" t="inlineStr">
        <is>
          <t>ROTA</t>
        </is>
      </c>
      <c r="E26" s="36">
        <f>VLOOKUP(F26,BASE!$E$3:$F$19,2,0)</f>
        <v/>
      </c>
      <c r="F26" s="41" t="inlineStr">
        <is>
          <t>SJCAMPOS</t>
        </is>
      </c>
      <c r="G26" s="36">
        <f>VLOOKUP(H26,BASE!$C$3:$D$15,2,0)</f>
        <v/>
      </c>
      <c r="H26" s="41" t="inlineStr">
        <is>
          <t>SJCAMPOS</t>
        </is>
      </c>
      <c r="I26" s="36">
        <f>IF(J26=0,"",VLOOKUP(J26,BASE!$H$3:$I$83,2,FALSE))</f>
        <v/>
      </c>
      <c r="J26" s="46" t="inlineStr">
        <is>
          <t>89-ERIVELTON LANDIM MEDEIROS</t>
        </is>
      </c>
      <c r="K26" s="36">
        <f>IF(L26=0,"",VLOOKUP(L26,BASE!$J$3:$K$83,2,0))</f>
        <v/>
      </c>
      <c r="L26" s="47" t="inlineStr">
        <is>
          <t>AMAURI DA SILVA SANTOS</t>
        </is>
      </c>
      <c r="M26" s="36">
        <f>IF(N26=0,"",VLOOKUP(N26,BASE!$J$3:$K$83,2,0))</f>
        <v/>
      </c>
      <c r="N26" s="46" t="inlineStr">
        <is>
          <t>MARCOS BRITO DE JESUS</t>
        </is>
      </c>
      <c r="O26" s="41" t="n"/>
    </row>
    <row r="27" ht="15" customFormat="1" customHeight="1" s="25">
      <c r="A27" s="56" t="n">
        <v>372716</v>
      </c>
      <c r="B27" s="40" t="inlineStr">
        <is>
          <t>JBP3F04</t>
        </is>
      </c>
      <c r="C27" s="36" t="n">
        <v>1</v>
      </c>
      <c r="D27" s="41" t="inlineStr">
        <is>
          <t>ROTA</t>
        </is>
      </c>
      <c r="E27" s="36" t="n">
        <v>3549904</v>
      </c>
      <c r="F27" s="41" t="inlineStr">
        <is>
          <t>SJCAMPOS</t>
        </is>
      </c>
      <c r="G27" s="36" t="n">
        <v>558</v>
      </c>
      <c r="H27" s="41" t="inlineStr">
        <is>
          <t>SJCAMPOS</t>
        </is>
      </c>
      <c r="I27" s="36">
        <f>IF(J27=0,"",VLOOKUP(J27,BASE!$H$3:$I$83,2,FALSE))</f>
        <v/>
      </c>
      <c r="J27" s="46" t="inlineStr">
        <is>
          <t>168-RODRIGO CAETANO MARQUES</t>
        </is>
      </c>
      <c r="K27" s="36">
        <f>IF(L27=0,"",VLOOKUP(L27,BASE!$J$3:$K$83,2,0))</f>
        <v/>
      </c>
      <c r="L27" s="47" t="inlineStr">
        <is>
          <t>VANDERLEI DONISETE BELMIRO</t>
        </is>
      </c>
      <c r="M27" s="36">
        <f>IF(N27=0,"",VLOOKUP(N27,BASE!$J$3:$K$83,2,0))</f>
        <v/>
      </c>
      <c r="N27" s="46" t="n"/>
      <c r="O27" s="41" t="n"/>
    </row>
    <row r="28" ht="15" customFormat="1" customHeight="1" s="25">
      <c r="A28" s="56" t="n">
        <v>372718</v>
      </c>
      <c r="B28" s="40" t="inlineStr">
        <is>
          <t>PPV6512</t>
        </is>
      </c>
      <c r="C28" s="36">
        <f>VLOOKUP(D28,BASE!$A$3:$B$13,2,FALSE)</f>
        <v/>
      </c>
      <c r="D28" s="41" t="inlineStr">
        <is>
          <t>ROTA</t>
        </is>
      </c>
      <c r="E28" s="36">
        <f>VLOOKUP(F28,BASE!$E$3:$F$19,2,0)</f>
        <v/>
      </c>
      <c r="F28" s="41" t="inlineStr">
        <is>
          <t>SJCAMPOS</t>
        </is>
      </c>
      <c r="G28" s="36">
        <f>VLOOKUP(H28,BASE!$C$3:$D$15,2,0)</f>
        <v/>
      </c>
      <c r="H28" s="41" t="inlineStr">
        <is>
          <t>SJCAMPOS</t>
        </is>
      </c>
      <c r="I28" s="36">
        <f>IF(J28=0,"",VLOOKUP(J28,BASE!$H$3:$I$83,2,FALSE))</f>
        <v/>
      </c>
      <c r="J28" s="46" t="inlineStr">
        <is>
          <t>187-ALEXANDRE LUIS FRANKLIN DOS SANTOS</t>
        </is>
      </c>
      <c r="K28" s="36">
        <f>IF(L28=0,"",VLOOKUP(L28,BASE!$J$3:$K$83,2,0))</f>
        <v/>
      </c>
      <c r="L28" s="47" t="inlineStr">
        <is>
          <t>CLAUDIO DE JESUS SOUSA</t>
        </is>
      </c>
      <c r="M28" s="36">
        <f>IF(N28=0,"",VLOOKUP(N28,BASE!$J$3:$K$83,2,0))</f>
        <v/>
      </c>
      <c r="N28" s="46" t="n"/>
      <c r="O28" s="41" t="n"/>
    </row>
    <row r="29" ht="15" customFormat="1" customHeight="1" s="25">
      <c r="A29" s="39" t="n"/>
      <c r="B29" s="40" t="n"/>
      <c r="C29" s="36">
        <f>VLOOKUP(D29,[3]BASE!$A$3:$B$13,2,FALSE)</f>
        <v/>
      </c>
      <c r="D29" s="41" t="inlineStr">
        <is>
          <t>ROTA</t>
        </is>
      </c>
      <c r="E29" s="36">
        <f>VLOOKUP(F29,[3]BASE!$E$3:$F$19,2,0)</f>
        <v/>
      </c>
      <c r="F29" s="41" t="inlineStr">
        <is>
          <t>SJCAMPOS</t>
        </is>
      </c>
      <c r="G29" s="36">
        <f>VLOOKUP(H29,[3]BASE!$C$3:$D$15,2,0)</f>
        <v/>
      </c>
      <c r="H29" s="41" t="inlineStr">
        <is>
          <t>SJCAMPOS</t>
        </is>
      </c>
      <c r="I29" s="36">
        <f>IF(J29=0,"",VLOOKUP(J29,[3]BASE!$H$3:$I$83,2,FALSE))</f>
        <v/>
      </c>
      <c r="J29" s="46" t="n"/>
      <c r="K29" s="36">
        <f>IF(L29=0,"",VLOOKUP(L29,[3]BASE!$J$3:$K$83,2,0))</f>
        <v/>
      </c>
      <c r="L29" s="47" t="n"/>
      <c r="M29" s="36" t="n"/>
      <c r="N29" s="46" t="n"/>
      <c r="O29" s="41" t="n"/>
    </row>
    <row r="30" ht="15" customFormat="1" customHeight="1" s="26">
      <c r="A30" s="34" t="n"/>
      <c r="B30" s="35" t="n"/>
      <c r="C30" s="36">
        <f>VLOOKUP(D30,[1]BASE!$A$3:$B$13,2,FALSE)</f>
        <v/>
      </c>
      <c r="D30" s="41" t="inlineStr">
        <is>
          <t>ROTA</t>
        </is>
      </c>
      <c r="E30" s="36">
        <f>VLOOKUP(F30,[1]BASE!$E$3:$F$19,2,0)</f>
        <v/>
      </c>
      <c r="F30" s="38" t="inlineStr">
        <is>
          <t>SJCAMPOS</t>
        </is>
      </c>
      <c r="G30" s="36">
        <f>VLOOKUP(H30,[1]BASE!$C$3:$D$15,2,0)</f>
        <v/>
      </c>
      <c r="H30" s="38" t="inlineStr">
        <is>
          <t>SJCAMPOS</t>
        </is>
      </c>
      <c r="I30" s="36">
        <f>IF(J30=0,"",VLOOKUP(J30,BASE!$H$3:$I$83,2,FALSE))</f>
        <v/>
      </c>
      <c r="J30" s="35" t="n"/>
      <c r="K30" s="36">
        <f>IF(L30=0,"",VLOOKUP(L30,BASE!$J$3:$K$83,2,0))</f>
        <v/>
      </c>
      <c r="L30" s="47" t="n"/>
      <c r="M30" s="36" t="n"/>
      <c r="N30" s="47" t="n"/>
      <c r="O30" s="38" t="n"/>
    </row>
    <row r="31" ht="15" customFormat="1" customHeight="1" s="25">
      <c r="A31" s="39" t="n"/>
      <c r="B31" s="42" t="n"/>
      <c r="C31" s="36">
        <f>VLOOKUP(D31,BASE!$A$3:$B$13,2,FALSE)</f>
        <v/>
      </c>
      <c r="D31" s="41" t="inlineStr">
        <is>
          <t>ROTA</t>
        </is>
      </c>
      <c r="E31" s="36">
        <f>VLOOKUP(F31,BASE!$E$3:$F$19,2,0)</f>
        <v/>
      </c>
      <c r="F31" s="41" t="inlineStr">
        <is>
          <t>SJCAMPOS</t>
        </is>
      </c>
      <c r="G31" s="36">
        <f>VLOOKUP(H31,BASE!$C$3:$D$15,2,0)</f>
        <v/>
      </c>
      <c r="H31" s="41" t="inlineStr">
        <is>
          <t>SJCAMPOS</t>
        </is>
      </c>
      <c r="I31" s="36">
        <f>IF(J31=0,"",VLOOKUP(J31,BASE!$H$3:$I$83,2,FALSE))</f>
        <v/>
      </c>
      <c r="J31" s="46" t="n"/>
      <c r="K31" s="36">
        <f>IF(L31=0,"",VLOOKUP(L31,BASE!$J$3:$K$83,2,0))</f>
        <v/>
      </c>
      <c r="L31" s="47" t="n"/>
      <c r="M31" s="36" t="n"/>
      <c r="N31" s="46" t="n"/>
      <c r="O31" s="41" t="n"/>
    </row>
    <row r="32" ht="15" customFormat="1" customHeight="1" s="25">
      <c r="A32" s="43" t="n"/>
      <c r="B32" s="44" t="n"/>
      <c r="C32" s="36">
        <f>VLOOKUP(D32,BASE!$A$3:$B$13,2,FALSE)</f>
        <v/>
      </c>
      <c r="D32" s="41" t="inlineStr">
        <is>
          <t>ROTA</t>
        </is>
      </c>
      <c r="E32" s="36">
        <f>VLOOKUP(F32,BASE!$E$3:$F$19,2,0)</f>
        <v/>
      </c>
      <c r="F32" s="41" t="inlineStr">
        <is>
          <t>SJCAMPOS</t>
        </is>
      </c>
      <c r="G32" s="36">
        <f>VLOOKUP(H32,BASE!$C$3:$D$15,2,0)</f>
        <v/>
      </c>
      <c r="H32" s="41" t="inlineStr">
        <is>
          <t>SJCAMPOS</t>
        </is>
      </c>
      <c r="I32" s="36">
        <f>IF(J32=0,"",VLOOKUP(J32,BASE!$H$3:$I$83,2,FALSE))</f>
        <v/>
      </c>
      <c r="J32" s="46" t="n"/>
      <c r="K32" s="36">
        <f>IF(L32=0,"",VLOOKUP(L32,BASE!$J$3:$K$83,2,0))</f>
        <v/>
      </c>
      <c r="L32" s="47" t="n"/>
      <c r="M32" s="36" t="n"/>
      <c r="N32" s="46" t="n"/>
      <c r="O32" s="41" t="n"/>
    </row>
    <row r="33" ht="15" customFormat="1" customHeight="1" s="25">
      <c r="A33" s="39" t="n"/>
      <c r="B33" s="40" t="n"/>
      <c r="C33" s="36">
        <f>VLOOKUP(D33,BASE!$A$3:$B$13,2,FALSE)</f>
        <v/>
      </c>
      <c r="D33" s="41" t="inlineStr">
        <is>
          <t>ROTA</t>
        </is>
      </c>
      <c r="E33" s="36">
        <f>VLOOKUP(F33,BASE!$E$3:$F$19,2,0)</f>
        <v/>
      </c>
      <c r="F33" s="41" t="inlineStr">
        <is>
          <t>SJCAMPOS</t>
        </is>
      </c>
      <c r="G33" s="36">
        <f>VLOOKUP(H33,BASE!$C$3:$D$15,2,0)</f>
        <v/>
      </c>
      <c r="H33" s="41" t="inlineStr">
        <is>
          <t>SJCAMPOS</t>
        </is>
      </c>
      <c r="I33" s="36">
        <f>IF(J33=0,"",VLOOKUP(J33,BASE!$H$3:$I$83,2,FALSE))</f>
        <v/>
      </c>
      <c r="J33" s="46" t="n"/>
      <c r="K33" s="36">
        <f>IF(L33=0,"",VLOOKUP(L33,BASE!$J$3:$K$83,2,0))</f>
        <v/>
      </c>
      <c r="L33" s="47" t="n"/>
      <c r="M33" s="36" t="n"/>
      <c r="N33" s="46" t="n"/>
      <c r="O33" s="41" t="n"/>
    </row>
    <row r="34" ht="15" customFormat="1" customHeight="1" s="25">
      <c r="A34" s="39" t="n"/>
      <c r="B34" s="40" t="n"/>
      <c r="C34" s="36">
        <f>VLOOKUP(D34,BASE!$A$3:$B$13,2,FALSE)</f>
        <v/>
      </c>
      <c r="D34" s="41" t="inlineStr">
        <is>
          <t>ROTA</t>
        </is>
      </c>
      <c r="E34" s="36">
        <f>VLOOKUP(F34,BASE!$E$3:$F$19,2,0)</f>
        <v/>
      </c>
      <c r="F34" s="41" t="inlineStr">
        <is>
          <t>SJCAMPOS</t>
        </is>
      </c>
      <c r="G34" s="36">
        <f>VLOOKUP(H34,BASE!$C$3:$D$15,2,0)</f>
        <v/>
      </c>
      <c r="H34" s="41" t="inlineStr">
        <is>
          <t>SJCAMPOS</t>
        </is>
      </c>
      <c r="I34" s="36">
        <f>IF(J34=0,"",VLOOKUP(J34,BASE!$H$3:$I$83,2,FALSE))</f>
        <v/>
      </c>
      <c r="J34" s="46" t="n"/>
      <c r="K34" s="36">
        <f>IF(L34=0,"",VLOOKUP(L34,BASE!$J$3:$K$83,2,0))</f>
        <v/>
      </c>
      <c r="L34" s="47" t="n"/>
      <c r="M34" s="36" t="n"/>
      <c r="N34" s="46" t="n"/>
      <c r="O34" s="41" t="n"/>
    </row>
    <row r="35" ht="15" customFormat="1" customHeight="1" s="25">
      <c r="A35" s="39" t="n"/>
      <c r="B35" s="40" t="n"/>
      <c r="C35" s="36">
        <f>VLOOKUP(D35,BASE!$A$3:$B$13,2,FALSE)</f>
        <v/>
      </c>
      <c r="D35" s="41" t="inlineStr">
        <is>
          <t>ROTA</t>
        </is>
      </c>
      <c r="E35" s="36">
        <f>VLOOKUP(F35,BASE!$E$3:$F$19,2,0)</f>
        <v/>
      </c>
      <c r="F35" s="41" t="inlineStr">
        <is>
          <t>SJCAMPOS</t>
        </is>
      </c>
      <c r="G35" s="36">
        <f>VLOOKUP(H35,BASE!$C$3:$D$15,2,0)</f>
        <v/>
      </c>
      <c r="H35" s="41" t="inlineStr">
        <is>
          <t>SJCAMPOS</t>
        </is>
      </c>
      <c r="I35" s="36">
        <f>IF(J35=0,"",VLOOKUP(J35,BASE!$H$3:$I$83,2,FALSE))</f>
        <v/>
      </c>
      <c r="J35" s="46" t="n"/>
      <c r="K35" s="36">
        <f>IF(L35=0,"",VLOOKUP(L35,BASE!$J$3:$K$83,2,0))</f>
        <v/>
      </c>
      <c r="L35" s="47" t="n"/>
      <c r="M35" s="36" t="n"/>
      <c r="N35" s="46" t="n"/>
      <c r="O35" s="41" t="n"/>
    </row>
    <row r="36" ht="15" customFormat="1" customHeight="1" s="25">
      <c r="A36" s="39" t="n"/>
      <c r="B36" s="40" t="n"/>
      <c r="C36" s="36">
        <f>VLOOKUP(D36,BASE!$A$3:$B$13,2,FALSE)</f>
        <v/>
      </c>
      <c r="D36" s="41" t="inlineStr">
        <is>
          <t>ROTA</t>
        </is>
      </c>
      <c r="E36" s="36">
        <f>VLOOKUP(F36,BASE!$E$3:$F$19,2,0)</f>
        <v/>
      </c>
      <c r="F36" s="41" t="inlineStr">
        <is>
          <t>SJCAMPOS</t>
        </is>
      </c>
      <c r="G36" s="36">
        <f>VLOOKUP(H36,BASE!$C$3:$D$15,2,0)</f>
        <v/>
      </c>
      <c r="H36" s="41" t="inlineStr">
        <is>
          <t>SJCAMPOS</t>
        </is>
      </c>
      <c r="I36" s="36">
        <f>IF(J36=0,"",VLOOKUP(J36,BASE!$H$3:$I$83,2,FALSE))</f>
        <v/>
      </c>
      <c r="J36" s="46" t="n"/>
      <c r="K36" s="36">
        <f>IF(L36=0,"",VLOOKUP(L36,BASE!$J$3:$K$83,2,0))</f>
        <v/>
      </c>
      <c r="L36" s="47" t="n"/>
      <c r="M36" s="36" t="n"/>
      <c r="N36" s="46" t="n"/>
      <c r="O36" s="41" t="n"/>
    </row>
    <row r="37" ht="15" customFormat="1" customHeight="1" s="25">
      <c r="A37" s="39" t="n"/>
      <c r="B37" s="40" t="n"/>
      <c r="C37" s="36">
        <f>VLOOKUP(D37,BASE!$A$3:$B$13,2,FALSE)</f>
        <v/>
      </c>
      <c r="D37" s="41" t="inlineStr">
        <is>
          <t>ROTA</t>
        </is>
      </c>
      <c r="E37" s="36">
        <f>VLOOKUP(F37,BASE!$E$3:$F$19,2,0)</f>
        <v/>
      </c>
      <c r="F37" s="41" t="inlineStr">
        <is>
          <t>SJCAMPOS</t>
        </is>
      </c>
      <c r="G37" s="36">
        <f>VLOOKUP(H37,BASE!$C$3:$D$15,2,0)</f>
        <v/>
      </c>
      <c r="H37" s="41" t="inlineStr">
        <is>
          <t>SJCAMPOS</t>
        </is>
      </c>
      <c r="I37" s="36">
        <f>IF(J37=0,"",VLOOKUP(J37,BASE!$H$3:$I$83,2,FALSE))</f>
        <v/>
      </c>
      <c r="J37" s="46" t="n"/>
      <c r="K37" s="36">
        <f>IF(L37=0,"",VLOOKUP(L37,BASE!$J$3:$K$83,2,0))</f>
        <v/>
      </c>
      <c r="L37" s="47" t="n"/>
      <c r="M37" s="36" t="n"/>
      <c r="N37" s="46" t="n"/>
      <c r="O37" s="41" t="n"/>
    </row>
    <row r="38" ht="15" customFormat="1" customHeight="1" s="25">
      <c r="A38" s="39" t="n"/>
      <c r="B38" s="40" t="n"/>
      <c r="C38" s="36">
        <f>VLOOKUP(D38,BASE!$A$3:$B$13,2,FALSE)</f>
        <v/>
      </c>
      <c r="D38" s="41" t="inlineStr">
        <is>
          <t>ROTA</t>
        </is>
      </c>
      <c r="E38" s="36">
        <f>VLOOKUP(F38,BASE!$E$3:$F$19,2,0)</f>
        <v/>
      </c>
      <c r="F38" s="41" t="inlineStr">
        <is>
          <t>SJCAMPOS</t>
        </is>
      </c>
      <c r="G38" s="36">
        <f>VLOOKUP(H38,BASE!$C$3:$D$15,2,0)</f>
        <v/>
      </c>
      <c r="H38" s="41" t="inlineStr">
        <is>
          <t>SJCAMPOS</t>
        </is>
      </c>
      <c r="I38" s="36">
        <f>IF(J38=0,"",VLOOKUP(J38,BASE!$H$3:$I$83,2,FALSE))</f>
        <v/>
      </c>
      <c r="J38" s="46" t="n"/>
      <c r="K38" s="36">
        <f>IF(L38=0,"",VLOOKUP(L38,BASE!$J$3:$K$83,2,0))</f>
        <v/>
      </c>
      <c r="L38" s="47" t="n"/>
      <c r="M38" s="36" t="n"/>
      <c r="N38" s="46" t="n"/>
      <c r="O38" s="41" t="n"/>
    </row>
    <row r="39" ht="15" customFormat="1" customHeight="1" s="25">
      <c r="A39" s="39" t="n"/>
      <c r="B39" s="40" t="n"/>
      <c r="C39" s="36">
        <f>VLOOKUP(D39,BASE!$A$3:$B$13,2,FALSE)</f>
        <v/>
      </c>
      <c r="D39" s="41" t="inlineStr">
        <is>
          <t>ROTA</t>
        </is>
      </c>
      <c r="E39" s="36">
        <f>VLOOKUP(F39,BASE!$E$3:$F$19,2,0)</f>
        <v/>
      </c>
      <c r="F39" s="41" t="inlineStr">
        <is>
          <t>SJCAMPOS</t>
        </is>
      </c>
      <c r="G39" s="36">
        <f>VLOOKUP(H39,BASE!$C$3:$D$15,2,0)</f>
        <v/>
      </c>
      <c r="H39" s="41" t="inlineStr">
        <is>
          <t>SJCAMPOS</t>
        </is>
      </c>
      <c r="I39" s="36">
        <f>IF(J39=0,"",VLOOKUP(J39,BASE!$H$3:$I$83,2,FALSE))</f>
        <v/>
      </c>
      <c r="J39" s="46" t="n"/>
      <c r="K39" s="36">
        <f>IF(L39=0,"",VLOOKUP(L39,BASE!$J$3:$K$83,2,0))</f>
        <v/>
      </c>
      <c r="L39" s="47" t="n"/>
      <c r="M39" s="36" t="n"/>
      <c r="N39" s="46" t="n"/>
      <c r="O39" s="41" t="n"/>
    </row>
  </sheetData>
  <autoFilter ref="A2:O39">
    <sortState ref="A2:O39">
      <sortCondition ref="A2:A5"/>
    </sortState>
  </autoFilter>
  <printOptions horizontalCentered="1" verticalCentered="1"/>
  <pageMargins left="0.236220472440945" right="0.236220472440945" top="0.748031496062992" bottom="0.748031496062992" header="0.31496062992126" footer="0.31496062992126"/>
  <pageSetup orientation="landscape" paperSize="9" scale="5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7"/>
  <sheetViews>
    <sheetView workbookViewId="0">
      <selection activeCell="A4" sqref="A4"/>
    </sheetView>
  </sheetViews>
  <sheetFormatPr baseColWidth="8" defaultColWidth="9.09523809523809" defaultRowHeight="12.75"/>
  <cols>
    <col width="19" customWidth="1" min="1" max="1"/>
    <col width="7" customWidth="1" min="2" max="2"/>
    <col width="9.09523809523809" customWidth="1" min="3" max="3"/>
    <col width="4.4" customWidth="1" min="4" max="4"/>
    <col width="19.2952380952381" customWidth="1" min="5" max="5"/>
    <col width="8" customWidth="1" min="6" max="6"/>
    <col width="25.6952380952381" customWidth="1" min="7" max="7"/>
    <col width="35.0952380952381" customWidth="1" min="8" max="8"/>
    <col width="9.09523809523809" customWidth="1" min="9" max="9"/>
    <col width="40" customWidth="1" min="10" max="10"/>
    <col width="9.09523809523809" customWidth="1" min="11" max="11"/>
    <col width="32.0952380952381" customWidth="1" min="12" max="12"/>
    <col width="9.09523809523809" customWidth="1" min="13" max="13"/>
  </cols>
  <sheetData>
    <row r="1">
      <c r="A1" s="1" t="inlineStr">
        <is>
          <t>ROTA</t>
        </is>
      </c>
      <c r="B1" s="57" t="n"/>
      <c r="C1" s="1" t="inlineStr">
        <is>
          <t>ÁREA</t>
        </is>
      </c>
      <c r="D1" s="57" t="n"/>
      <c r="E1" s="1" t="inlineStr">
        <is>
          <t>CIDADE</t>
        </is>
      </c>
      <c r="F1" s="57" t="n"/>
      <c r="G1" s="2" t="inlineStr">
        <is>
          <t>PLACA</t>
        </is>
      </c>
      <c r="H1" s="3" t="inlineStr">
        <is>
          <t>MOTORISTA</t>
        </is>
      </c>
      <c r="I1" s="57" t="n"/>
      <c r="J1" s="3" t="inlineStr">
        <is>
          <t>AJUDANTE</t>
        </is>
      </c>
      <c r="K1" s="57" t="n"/>
      <c r="L1" s="15" t="inlineStr">
        <is>
          <t>SUPERVISOR</t>
        </is>
      </c>
      <c r="M1" s="57" t="n"/>
    </row>
    <row r="2">
      <c r="A2" s="4" t="inlineStr">
        <is>
          <t>DESC</t>
        </is>
      </c>
      <c r="B2" s="4" t="inlineStr">
        <is>
          <t>COD</t>
        </is>
      </c>
      <c r="C2" s="4" t="inlineStr">
        <is>
          <t>DESC</t>
        </is>
      </c>
      <c r="D2" s="4" t="inlineStr">
        <is>
          <t>COD</t>
        </is>
      </c>
      <c r="E2" s="4" t="inlineStr">
        <is>
          <t>DESC</t>
        </is>
      </c>
      <c r="F2" s="4" t="inlineStr">
        <is>
          <t>COD</t>
        </is>
      </c>
      <c r="G2" s="5" t="inlineStr">
        <is>
          <t>DESC</t>
        </is>
      </c>
      <c r="H2" s="6" t="inlineStr">
        <is>
          <t>DESC</t>
        </is>
      </c>
      <c r="I2" s="6" t="inlineStr">
        <is>
          <t>COD</t>
        </is>
      </c>
      <c r="J2" s="6" t="inlineStr">
        <is>
          <t>DESC</t>
        </is>
      </c>
      <c r="K2" s="6" t="inlineStr">
        <is>
          <t>COD</t>
        </is>
      </c>
      <c r="L2" s="16" t="inlineStr">
        <is>
          <t>DESC</t>
        </is>
      </c>
      <c r="M2" s="16" t="inlineStr">
        <is>
          <t>COD</t>
        </is>
      </c>
    </row>
    <row r="3">
      <c r="A3" s="7" t="inlineStr">
        <is>
          <t>ROTA</t>
        </is>
      </c>
      <c r="B3" s="8" t="n">
        <v>1</v>
      </c>
      <c r="C3" s="7" t="inlineStr">
        <is>
          <t>SJCAMPOS</t>
        </is>
      </c>
      <c r="D3" s="8" t="n">
        <v>558</v>
      </c>
      <c r="E3" s="7" t="inlineStr">
        <is>
          <t>SJCAMPOS</t>
        </is>
      </c>
      <c r="F3" s="8" t="n">
        <v>3549904</v>
      </c>
      <c r="G3" s="8" t="inlineStr">
        <is>
          <t>DTC-9072</t>
        </is>
      </c>
      <c r="H3" t="inlineStr">
        <is>
          <t>37-GILSON CURSINO DE FREITAS</t>
        </is>
      </c>
      <c r="I3" s="48" t="inlineStr">
        <is>
          <t>000243</t>
        </is>
      </c>
      <c r="J3" t="inlineStr">
        <is>
          <t>ADEILDO DE ARAUJO</t>
        </is>
      </c>
      <c r="K3" s="8" t="inlineStr">
        <is>
          <t>002685</t>
        </is>
      </c>
      <c r="M3" s="8" t="n"/>
    </row>
    <row r="4">
      <c r="A4" s="7" t="inlineStr">
        <is>
          <t>RECARGA</t>
        </is>
      </c>
      <c r="B4" s="8" t="n">
        <v>2</v>
      </c>
      <c r="C4" s="7" t="n"/>
      <c r="D4" s="8" t="n"/>
      <c r="E4" s="7" t="n"/>
      <c r="F4" s="8" t="n"/>
      <c r="G4" s="8" t="inlineStr">
        <is>
          <t>DTD-4867</t>
        </is>
      </c>
      <c r="I4" s="8" t="n"/>
      <c r="J4" t="inlineStr">
        <is>
          <t>ADAILTON ALVES FERNANDES</t>
        </is>
      </c>
      <c r="K4" s="48" t="inlineStr">
        <is>
          <t>003090</t>
        </is>
      </c>
      <c r="M4" s="8" t="n"/>
    </row>
    <row r="5">
      <c r="A5" s="7" t="inlineStr">
        <is>
          <t>TRUCK ATE 2 ENTREGAS</t>
        </is>
      </c>
      <c r="B5" s="8" t="n">
        <v>20005</v>
      </c>
      <c r="C5" s="7" t="n"/>
      <c r="D5" s="8" t="n"/>
      <c r="E5" s="7" t="n"/>
      <c r="F5" s="8" t="n"/>
      <c r="G5" s="8" t="inlineStr">
        <is>
          <t>DTD-4934</t>
        </is>
      </c>
      <c r="H5" t="inlineStr">
        <is>
          <t>2-ANTONIO DA SILVA FERREIRA</t>
        </is>
      </c>
      <c r="I5" s="8" t="inlineStr">
        <is>
          <t>002676</t>
        </is>
      </c>
      <c r="J5" t="inlineStr">
        <is>
          <t>JOAO VITOR PEDROSO DE OLIVEIRA</t>
        </is>
      </c>
      <c r="K5" s="48" t="inlineStr">
        <is>
          <t>000195</t>
        </is>
      </c>
      <c r="M5" s="8" t="n"/>
    </row>
    <row r="6">
      <c r="A6" s="7" t="inlineStr">
        <is>
          <t>TRANSFERENCIA FILIAL</t>
        </is>
      </c>
      <c r="B6" s="8" t="n">
        <v>92</v>
      </c>
      <c r="C6" s="7" t="n"/>
      <c r="D6" s="8" t="n"/>
      <c r="E6" s="7" t="n"/>
      <c r="F6" s="8" t="n"/>
      <c r="G6" s="8" t="inlineStr">
        <is>
          <t>ECT-4282</t>
        </is>
      </c>
      <c r="H6" t="inlineStr">
        <is>
          <t>35-LEDSON LUIS DOS SANTOS CARDOSO</t>
        </is>
      </c>
      <c r="I6" s="48" t="inlineStr">
        <is>
          <t>000242</t>
        </is>
      </c>
      <c r="J6" t="inlineStr">
        <is>
          <t>EDNALDO FELIX DE OLIVEIRA</t>
        </is>
      </c>
      <c r="K6" s="48" t="inlineStr">
        <is>
          <t>002689</t>
        </is>
      </c>
      <c r="M6" s="8" t="n"/>
    </row>
    <row r="7">
      <c r="A7" s="7" t="inlineStr">
        <is>
          <t>TRANSFERENCIA GUARULHOS</t>
        </is>
      </c>
      <c r="B7" s="8" t="n">
        <v>20008</v>
      </c>
      <c r="C7" s="7" t="n"/>
      <c r="D7" s="8" t="n"/>
      <c r="E7" s="7" t="n"/>
      <c r="F7" s="8" t="n"/>
      <c r="G7" s="8" t="inlineStr">
        <is>
          <t>FQH-2500</t>
        </is>
      </c>
      <c r="H7" t="inlineStr">
        <is>
          <t>23-ANDERSON DE SOUZA</t>
        </is>
      </c>
      <c r="I7" s="48" t="inlineStr">
        <is>
          <t>000228</t>
        </is>
      </c>
      <c r="J7" t="inlineStr">
        <is>
          <t>AMAURI DA SILVA SANTOS</t>
        </is>
      </c>
      <c r="K7" s="48" t="inlineStr">
        <is>
          <t>003089</t>
        </is>
      </c>
      <c r="M7" s="8" t="n"/>
    </row>
    <row r="8">
      <c r="A8" s="7" t="inlineStr">
        <is>
          <t>TRANSFERENCIA MOOCA</t>
        </is>
      </c>
      <c r="B8" s="8" t="n">
        <v>20009</v>
      </c>
      <c r="C8" s="7" t="n"/>
      <c r="D8" s="8" t="n"/>
      <c r="E8" s="7" t="n"/>
      <c r="F8" s="8" t="n"/>
      <c r="G8" s="8" t="inlineStr">
        <is>
          <t>FQI-0615</t>
        </is>
      </c>
      <c r="H8" t="inlineStr">
        <is>
          <t xml:space="preserve">5-BENEDITO ROGERIO DE ANDRADE   </t>
        </is>
      </c>
      <c r="I8" s="8" t="inlineStr">
        <is>
          <t>002677</t>
        </is>
      </c>
      <c r="J8" t="inlineStr">
        <is>
          <t>JOÃO VICTOR SOUZA LANDIM</t>
        </is>
      </c>
      <c r="K8" s="48" t="inlineStr">
        <is>
          <t>000238</t>
        </is>
      </c>
      <c r="M8" s="8" t="n"/>
    </row>
    <row r="9">
      <c r="A9" s="7" t="inlineStr">
        <is>
          <t>TRANSFERENCIA PAULINIA</t>
        </is>
      </c>
      <c r="B9" s="8" t="n">
        <v>20010</v>
      </c>
      <c r="C9" s="7" t="n"/>
      <c r="D9" s="8" t="n"/>
      <c r="E9" s="7" t="n"/>
      <c r="F9" s="8" t="n"/>
      <c r="G9" s="8" t="inlineStr">
        <is>
          <t>FQJ-4253</t>
        </is>
      </c>
      <c r="I9" s="48" t="inlineStr">
        <is>
          <t>000064</t>
        </is>
      </c>
      <c r="J9" t="inlineStr">
        <is>
          <t>BRENDO ARANTES</t>
        </is>
      </c>
      <c r="K9" s="48" t="inlineStr">
        <is>
          <t>000190</t>
        </is>
      </c>
      <c r="M9" s="8" t="n"/>
    </row>
    <row r="10">
      <c r="A10" s="7" t="inlineStr">
        <is>
          <t>RECOLHA</t>
        </is>
      </c>
      <c r="B10" s="8" t="n">
        <v>9</v>
      </c>
      <c r="C10" s="7" t="n"/>
      <c r="D10" s="8" t="n"/>
      <c r="E10" s="7" t="n"/>
      <c r="F10" s="8" t="n"/>
      <c r="G10" s="8" t="inlineStr">
        <is>
          <t>FQO-4959</t>
        </is>
      </c>
      <c r="H10" t="inlineStr">
        <is>
          <t>98-GERSON APARECIDO DE MOURA</t>
        </is>
      </c>
      <c r="I10" s="8" t="inlineStr">
        <is>
          <t>002692</t>
        </is>
      </c>
      <c r="J10" s="17" t="inlineStr">
        <is>
          <t>CRISTIANO ROLDOLFO DE OLIVEIRA</t>
        </is>
      </c>
      <c r="K10" s="49" t="inlineStr">
        <is>
          <t>003056</t>
        </is>
      </c>
      <c r="M10" s="8" t="n"/>
    </row>
    <row r="11">
      <c r="A11" s="7" t="inlineStr">
        <is>
          <t>FRETEIRO TOCO</t>
        </is>
      </c>
      <c r="B11" s="8" t="n">
        <v>20013</v>
      </c>
      <c r="C11" s="7" t="n"/>
      <c r="D11" s="8" t="n"/>
      <c r="E11" s="7" t="n"/>
      <c r="F11" s="8" t="n"/>
      <c r="G11" s="8" t="inlineStr">
        <is>
          <t>FQU-6352</t>
        </is>
      </c>
      <c r="H11" t="inlineStr">
        <is>
          <t>6-ISAEL DE CARVALHO OLIVEIRA</t>
        </is>
      </c>
      <c r="I11" s="8" t="inlineStr">
        <is>
          <t>002678</t>
        </is>
      </c>
      <c r="J11" s="19" t="inlineStr">
        <is>
          <t>DIOGO VINICIUS DE SOUzA</t>
        </is>
      </c>
      <c r="K11" s="49" t="inlineStr">
        <is>
          <t>003057</t>
        </is>
      </c>
      <c r="M11" s="8" t="n"/>
    </row>
    <row r="12">
      <c r="A12" s="7" t="inlineStr">
        <is>
          <t>NOTURNA</t>
        </is>
      </c>
      <c r="B12" s="8" t="n">
        <v>3</v>
      </c>
      <c r="C12" s="7" t="n"/>
      <c r="D12" s="8" t="n"/>
      <c r="E12" s="7" t="n"/>
      <c r="F12" s="8" t="n"/>
      <c r="G12" s="8" t="inlineStr">
        <is>
          <t>FQZ-9570</t>
        </is>
      </c>
      <c r="H12" t="inlineStr">
        <is>
          <t>7-IVAN PEREIRA DOS SANTOS</t>
        </is>
      </c>
      <c r="I12" s="8" t="inlineStr">
        <is>
          <t>002744</t>
        </is>
      </c>
      <c r="J12" s="17" t="inlineStr">
        <is>
          <t>MARCELO AZEVEDO DOS SANTOS</t>
        </is>
      </c>
      <c r="K12" s="49" t="inlineStr">
        <is>
          <t>002733</t>
        </is>
      </c>
      <c r="M12" s="8" t="n"/>
    </row>
    <row r="13">
      <c r="A13" s="7" t="n"/>
      <c r="B13" s="8" t="n"/>
      <c r="C13" s="7" t="n"/>
      <c r="D13" s="8" t="n"/>
      <c r="E13" s="7" t="n"/>
      <c r="F13" s="8" t="n"/>
      <c r="G13" s="8" t="inlineStr">
        <is>
          <t>FRT-9319</t>
        </is>
      </c>
      <c r="H13" s="50" t="inlineStr">
        <is>
          <t>177-ANDERSON BRAGA MATOS</t>
        </is>
      </c>
      <c r="I13" s="48" t="inlineStr">
        <is>
          <t>000194</t>
        </is>
      </c>
      <c r="K13" s="8" t="n"/>
      <c r="M13" s="8" t="n"/>
    </row>
    <row r="14">
      <c r="A14" s="7" t="n"/>
      <c r="B14" s="8" t="n"/>
      <c r="C14" s="7" t="n"/>
      <c r="D14" s="8" t="n"/>
      <c r="E14" s="7" t="n"/>
      <c r="F14" s="8" t="n"/>
      <c r="G14" s="8" t="inlineStr">
        <is>
          <t>FSG-4417</t>
        </is>
      </c>
      <c r="H14" t="inlineStr">
        <is>
          <t>149-FLAVIO ADRIANO DA SILVA GOMES</t>
        </is>
      </c>
      <c r="I14" s="8" t="inlineStr">
        <is>
          <t>000167</t>
        </is>
      </c>
      <c r="J14" t="inlineStr">
        <is>
          <t>DARCIO COUTO SOUZA</t>
        </is>
      </c>
      <c r="K14" s="48" t="inlineStr">
        <is>
          <t>000251</t>
        </is>
      </c>
      <c r="M14" s="8" t="n"/>
    </row>
    <row r="15">
      <c r="A15" s="7" t="n"/>
      <c r="B15" s="8" t="n"/>
      <c r="C15" s="7" t="n"/>
      <c r="D15" s="8" t="n"/>
      <c r="E15" s="7" t="n"/>
      <c r="F15" s="8" t="n"/>
      <c r="G15" s="8" t="inlineStr">
        <is>
          <t>FSS-9061</t>
        </is>
      </c>
      <c r="H15" t="inlineStr">
        <is>
          <t>11-JOSE MAURO DE ANDRADE</t>
        </is>
      </c>
      <c r="I15" s="8" t="inlineStr">
        <is>
          <t>002680</t>
        </is>
      </c>
      <c r="J15" s="9" t="inlineStr">
        <is>
          <t>DAVID DE ABREU VALéRIO</t>
        </is>
      </c>
      <c r="K15" s="9" t="inlineStr">
        <is>
          <t>000229</t>
        </is>
      </c>
      <c r="M15" s="8" t="n"/>
    </row>
    <row r="16">
      <c r="A16" s="7" t="n"/>
      <c r="B16" s="8" t="n"/>
      <c r="C16" s="7" t="n"/>
      <c r="D16" s="8" t="n"/>
      <c r="E16" s="7" t="n"/>
      <c r="F16" s="8" t="n"/>
      <c r="G16" s="8" t="inlineStr">
        <is>
          <t>FST-7381</t>
        </is>
      </c>
      <c r="H16" t="inlineStr">
        <is>
          <t>13-LAELSON GERMANO DA ROCHA</t>
        </is>
      </c>
      <c r="I16" s="8" t="inlineStr">
        <is>
          <t>002714</t>
        </is>
      </c>
      <c r="J16" s="7" t="inlineStr">
        <is>
          <t>LUIZ OTAVIO MONTEIRO</t>
        </is>
      </c>
      <c r="K16" s="48" t="inlineStr">
        <is>
          <t>000191</t>
        </is>
      </c>
      <c r="M16" s="8" t="n"/>
    </row>
    <row r="17">
      <c r="A17" s="7" t="n"/>
      <c r="B17" s="8" t="n"/>
      <c r="C17" s="7" t="n"/>
      <c r="D17" s="8" t="n"/>
      <c r="E17" s="7" t="n"/>
      <c r="F17" s="8" t="n"/>
      <c r="G17" s="8" t="inlineStr">
        <is>
          <t>FSU-6063</t>
        </is>
      </c>
      <c r="H17" t="inlineStr">
        <is>
          <t>153-MAURO ROQUE DOS SANTOS</t>
        </is>
      </c>
      <c r="I17" s="48" t="inlineStr">
        <is>
          <t>000174</t>
        </is>
      </c>
      <c r="J17" t="inlineStr">
        <is>
          <t>ADEMILSON APARECIDO FELIZENE</t>
        </is>
      </c>
      <c r="K17" s="48" t="inlineStr">
        <is>
          <t>000221</t>
        </is>
      </c>
      <c r="M17" s="8" t="n"/>
    </row>
    <row r="18">
      <c r="A18" s="7" t="n"/>
      <c r="B18" s="8" t="n"/>
      <c r="C18" s="7" t="n"/>
      <c r="D18" s="8" t="n"/>
      <c r="E18" s="7" t="n"/>
      <c r="F18" s="8" t="n"/>
      <c r="G18" s="8" t="inlineStr">
        <is>
          <t>FSU-7242</t>
        </is>
      </c>
      <c r="H18" t="inlineStr">
        <is>
          <t>15-LUIS ALBERTO C DE FREITAS</t>
        </is>
      </c>
      <c r="I18" s="8" t="inlineStr">
        <is>
          <t>002681</t>
        </is>
      </c>
      <c r="J18" t="inlineStr">
        <is>
          <t>WELLINGTON WILLIAM DA SILVA</t>
        </is>
      </c>
      <c r="K18" s="48" t="inlineStr">
        <is>
          <t>000184</t>
        </is>
      </c>
      <c r="M18" s="8" t="n"/>
    </row>
    <row r="19">
      <c r="A19" s="7" t="n"/>
      <c r="B19" s="8" t="n"/>
      <c r="C19" s="7" t="n"/>
      <c r="D19" s="8" t="n"/>
      <c r="E19" s="7" t="n"/>
      <c r="F19" s="8" t="n"/>
      <c r="G19" s="8" t="inlineStr">
        <is>
          <t>FSZ-5173</t>
        </is>
      </c>
      <c r="H19" t="inlineStr">
        <is>
          <t>47-CLAYTON CARLOS GONCALVES DA SILVA</t>
        </is>
      </c>
      <c r="I19" s="48" t="inlineStr">
        <is>
          <t>000254</t>
        </is>
      </c>
      <c r="K19" s="8" t="n"/>
      <c r="M19" s="8" t="n"/>
    </row>
    <row r="20">
      <c r="A20" s="7" t="n"/>
      <c r="B20" s="8" t="n"/>
      <c r="C20" s="7" t="n"/>
      <c r="D20" s="8" t="n"/>
      <c r="E20" s="7" t="n"/>
      <c r="F20" s="8" t="n"/>
      <c r="G20" s="8" t="inlineStr">
        <is>
          <t>FSZ-6688</t>
        </is>
      </c>
      <c r="H20" t="inlineStr">
        <is>
          <t>16-IRAN LINS GUILHERME NEVES</t>
        </is>
      </c>
      <c r="I20" s="48" t="inlineStr">
        <is>
          <t>000232</t>
        </is>
      </c>
      <c r="J20" t="inlineStr">
        <is>
          <t>FRANCISCO DE OLIVEIRA</t>
        </is>
      </c>
      <c r="K20" s="8" t="inlineStr">
        <is>
          <t>002691</t>
        </is>
      </c>
      <c r="M20" s="8" t="n"/>
    </row>
    <row r="21">
      <c r="A21" s="7" t="n"/>
      <c r="B21" s="8" t="n"/>
      <c r="C21" s="7" t="n"/>
      <c r="D21" s="8" t="n"/>
      <c r="E21" s="7" t="n"/>
      <c r="F21" s="8" t="n"/>
      <c r="G21" s="8" t="inlineStr">
        <is>
          <t>FUC-2974</t>
        </is>
      </c>
      <c r="H21" t="inlineStr">
        <is>
          <t xml:space="preserve">19-ROBSON DE SIQUEIRA MANCILHA   </t>
        </is>
      </c>
      <c r="I21" s="8" t="inlineStr">
        <is>
          <t>002682</t>
        </is>
      </c>
      <c r="J21" t="inlineStr">
        <is>
          <t>VANDERLEI DONISETE BELMIRO</t>
        </is>
      </c>
      <c r="K21" s="48" t="inlineStr">
        <is>
          <t>000197</t>
        </is>
      </c>
      <c r="M21" s="8" t="n"/>
    </row>
    <row r="22">
      <c r="A22" s="7" t="n"/>
      <c r="B22" s="8" t="n"/>
      <c r="C22" s="7" t="n"/>
      <c r="D22" s="8" t="n"/>
      <c r="E22" s="7" t="n"/>
      <c r="F22" s="8" t="n"/>
      <c r="G22" s="8" t="inlineStr">
        <is>
          <t>FUE-0618</t>
        </is>
      </c>
      <c r="H22" t="inlineStr">
        <is>
          <t xml:space="preserve">21-SAMUEL APARECIDO DOS S LEITE  </t>
        </is>
      </c>
      <c r="I22" s="8" t="inlineStr">
        <is>
          <t>002683</t>
        </is>
      </c>
      <c r="J22" t="inlineStr">
        <is>
          <t>GILMAR DE GODOY</t>
        </is>
      </c>
      <c r="K22" s="8" t="inlineStr">
        <is>
          <t>002693</t>
        </is>
      </c>
      <c r="M22" s="8" t="n"/>
    </row>
    <row r="23">
      <c r="A23" s="7" t="n"/>
      <c r="B23" s="8" t="n"/>
      <c r="C23" s="7" t="n"/>
      <c r="D23" s="8" t="n"/>
      <c r="E23" s="7" t="n"/>
      <c r="F23" s="8" t="n"/>
      <c r="G23" s="8" t="inlineStr">
        <is>
          <t>FUF-9105</t>
        </is>
      </c>
      <c r="H23" t="inlineStr">
        <is>
          <t>191-JOSE WILSON DE SOUZA</t>
        </is>
      </c>
      <c r="I23" s="48" t="inlineStr">
        <is>
          <t>000219</t>
        </is>
      </c>
      <c r="J23" t="inlineStr">
        <is>
          <t xml:space="preserve">EDSON RODRIGO </t>
        </is>
      </c>
      <c r="K23" s="48" t="inlineStr">
        <is>
          <t>000207</t>
        </is>
      </c>
      <c r="M23" s="8" t="n"/>
    </row>
    <row r="24">
      <c r="A24" s="7" t="n"/>
      <c r="B24" s="8" t="n"/>
      <c r="C24" s="7" t="n"/>
      <c r="D24" s="8" t="n"/>
      <c r="E24" s="7" t="n"/>
      <c r="F24" s="8" t="n"/>
      <c r="G24" s="8" t="inlineStr">
        <is>
          <t>FUI-1836</t>
        </is>
      </c>
      <c r="H24" t="inlineStr">
        <is>
          <t>187-ALEXANDRE LUIS FRANKLIN DOS SANTOS</t>
        </is>
      </c>
      <c r="I24" s="48" t="inlineStr">
        <is>
          <t>000215</t>
        </is>
      </c>
      <c r="J24" t="inlineStr">
        <is>
          <t>PAULO HENRIQUE APARECIDO PEREIRA CIPRIANO</t>
        </is>
      </c>
      <c r="K24" s="48" t="inlineStr">
        <is>
          <t>000204</t>
        </is>
      </c>
      <c r="M24" s="8" t="n"/>
    </row>
    <row r="25">
      <c r="A25" s="7" t="n"/>
      <c r="B25" s="8" t="n"/>
      <c r="C25" s="7" t="n"/>
      <c r="D25" s="8" t="n"/>
      <c r="E25" s="7" t="n"/>
      <c r="F25" s="8" t="n"/>
      <c r="G25" s="8" t="inlineStr">
        <is>
          <t>FUV-7296</t>
        </is>
      </c>
      <c r="I25" s="8" t="n"/>
      <c r="J25" s="9" t="inlineStr">
        <is>
          <t>DAILTON LIMA DE OLIVEIRA</t>
        </is>
      </c>
      <c r="K25" s="51" t="inlineStr">
        <is>
          <t>000231</t>
        </is>
      </c>
      <c r="M25" s="8" t="n"/>
    </row>
    <row r="26">
      <c r="A26" s="7" t="n"/>
      <c r="B26" s="8" t="n"/>
      <c r="C26" s="7" t="n"/>
      <c r="D26" s="8" t="n"/>
      <c r="E26" s="7" t="n"/>
      <c r="F26" s="8" t="n"/>
      <c r="G26" s="8" t="inlineStr">
        <is>
          <t>FUY-0558</t>
        </is>
      </c>
      <c r="H26" t="inlineStr">
        <is>
          <t>48-JADER JUNIO DA CONCEICAO</t>
        </is>
      </c>
      <c r="I26" s="48" t="inlineStr">
        <is>
          <t>000255</t>
        </is>
      </c>
      <c r="J26" t="inlineStr">
        <is>
          <t>JOAO BATISTA DA SILVA</t>
        </is>
      </c>
      <c r="K26" s="8" t="inlineStr">
        <is>
          <t>002716</t>
        </is>
      </c>
      <c r="M26" s="8" t="n"/>
    </row>
    <row r="27">
      <c r="A27" s="7" t="n"/>
      <c r="B27" s="8" t="n"/>
      <c r="C27" s="7" t="n"/>
      <c r="D27" s="8" t="n"/>
      <c r="E27" s="7" t="n"/>
      <c r="F27" s="8" t="n"/>
      <c r="G27" s="8" t="inlineStr">
        <is>
          <t>BWP-1216</t>
        </is>
      </c>
      <c r="H27" s="9" t="inlineStr">
        <is>
          <t>04-CICERO CLEBERSON Correia DA SILVA</t>
        </is>
      </c>
      <c r="I27" s="49" t="inlineStr">
        <is>
          <t>000233</t>
        </is>
      </c>
      <c r="J27" t="inlineStr">
        <is>
          <t>MARCOS KAIQUE GOMES</t>
        </is>
      </c>
      <c r="K27" s="48" t="inlineStr">
        <is>
          <t>000213</t>
        </is>
      </c>
      <c r="M27" s="8" t="n"/>
    </row>
    <row r="28">
      <c r="A28" s="7" t="n"/>
      <c r="B28" s="8" t="n"/>
      <c r="C28" s="7" t="n"/>
      <c r="D28" s="8" t="n"/>
      <c r="E28" s="7" t="n"/>
      <c r="F28" s="8" t="n"/>
      <c r="G28" s="8" t="inlineStr">
        <is>
          <t>BXC-8557</t>
        </is>
      </c>
      <c r="H28" s="9" t="inlineStr">
        <is>
          <t>56-ANDERSON NOGUEIRA MANOEL</t>
        </is>
      </c>
      <c r="I28" s="49" t="inlineStr">
        <is>
          <t>002748</t>
        </is>
      </c>
      <c r="J28" t="inlineStr">
        <is>
          <t>JOSE LEONARDO MOISES VIEIRA</t>
        </is>
      </c>
      <c r="K28" s="48" t="inlineStr">
        <is>
          <t>003088</t>
        </is>
      </c>
      <c r="M28" s="8" t="n"/>
    </row>
    <row r="29">
      <c r="A29" s="7" t="n"/>
      <c r="B29" s="8" t="n"/>
      <c r="C29" s="7" t="n"/>
      <c r="D29" s="8" t="n"/>
      <c r="E29" s="7" t="n"/>
      <c r="F29" s="8" t="n"/>
      <c r="G29" s="8" t="inlineStr">
        <is>
          <t>BXI-9242</t>
        </is>
      </c>
      <c r="H29" s="9" t="inlineStr">
        <is>
          <t>138-GILBERTO DONIZETE MARCONDES</t>
        </is>
      </c>
      <c r="I29" s="49" t="inlineStr">
        <is>
          <t>000136</t>
        </is>
      </c>
      <c r="J29" t="inlineStr">
        <is>
          <t>BRUNO CESAR DA COSTA</t>
        </is>
      </c>
      <c r="K29" s="48" t="inlineStr">
        <is>
          <t>000223</t>
        </is>
      </c>
      <c r="M29" s="8" t="n"/>
    </row>
    <row r="30">
      <c r="A30" s="7" t="n"/>
      <c r="B30" s="8" t="n"/>
      <c r="C30" s="7" t="n"/>
      <c r="D30" s="8" t="n"/>
      <c r="E30" s="7" t="n"/>
      <c r="F30" s="8" t="n"/>
      <c r="G30" s="8" t="inlineStr">
        <is>
          <t>BZX-7547</t>
        </is>
      </c>
      <c r="H30" t="inlineStr">
        <is>
          <t>168-RODRIGO CAETANO MARQUES</t>
        </is>
      </c>
      <c r="I30" s="50" t="inlineStr">
        <is>
          <t>000189</t>
        </is>
      </c>
      <c r="J30" t="inlineStr">
        <is>
          <t>CLAUDIO DE JESUS SOUSA</t>
        </is>
      </c>
      <c r="K30" s="8" t="inlineStr">
        <is>
          <t>000239</t>
        </is>
      </c>
      <c r="M30" s="8" t="n"/>
    </row>
    <row r="31">
      <c r="A31" s="7" t="n"/>
      <c r="B31" s="8" t="n"/>
      <c r="C31" s="7" t="n"/>
      <c r="D31" s="8" t="n"/>
      <c r="E31" s="7" t="n"/>
      <c r="F31" s="8" t="n"/>
      <c r="G31" s="8" t="inlineStr">
        <is>
          <t>CLK-2911</t>
        </is>
      </c>
      <c r="H31" s="9" t="inlineStr">
        <is>
          <t>12-MARCO SOARES HENRIQUE DA SILVA</t>
        </is>
      </c>
      <c r="I31" s="49" t="inlineStr">
        <is>
          <t>000237</t>
        </is>
      </c>
      <c r="J31" t="inlineStr">
        <is>
          <t>ALEXANDER ARMANDO BENEDITO</t>
        </is>
      </c>
      <c r="K31" s="48" t="inlineStr">
        <is>
          <t>000216</t>
        </is>
      </c>
      <c r="M31" s="8" t="n"/>
    </row>
    <row r="32">
      <c r="A32" s="7" t="n"/>
      <c r="B32" s="8" t="n"/>
      <c r="C32" s="7" t="n"/>
      <c r="D32" s="8" t="n"/>
      <c r="E32" s="7" t="n"/>
      <c r="F32" s="8" t="n"/>
      <c r="G32" s="8" t="inlineStr">
        <is>
          <t>GLI-2936</t>
        </is>
      </c>
      <c r="H32" s="9" t="inlineStr">
        <is>
          <t>51-AMANDO JARDIM DE JESUS</t>
        </is>
      </c>
      <c r="I32" s="49" t="inlineStr">
        <is>
          <t>000257</t>
        </is>
      </c>
      <c r="J32" t="inlineStr">
        <is>
          <t>PAULO CESAR NOGUEIRA</t>
        </is>
      </c>
      <c r="K32" s="48" t="inlineStr">
        <is>
          <t>003085</t>
        </is>
      </c>
      <c r="M32" s="8" t="n"/>
    </row>
    <row r="33">
      <c r="A33" s="7" t="n"/>
      <c r="B33" s="8" t="n"/>
      <c r="C33" s="7" t="n"/>
      <c r="D33" s="8" t="n"/>
      <c r="E33" s="7" t="n"/>
      <c r="F33" s="8" t="n"/>
      <c r="G33" s="8" t="inlineStr">
        <is>
          <t>GRM4434</t>
        </is>
      </c>
      <c r="H33" s="9" t="inlineStr">
        <is>
          <t>120-EDSON FONTES DE SOUZA</t>
        </is>
      </c>
      <c r="I33" s="49" t="inlineStr">
        <is>
          <t>003075</t>
        </is>
      </c>
      <c r="J33" t="inlineStr">
        <is>
          <t>PAULO CESAR CABRAL BASILIO</t>
        </is>
      </c>
      <c r="K33" s="8" t="inlineStr">
        <is>
          <t>002698</t>
        </is>
      </c>
      <c r="M33" s="8" t="n"/>
    </row>
    <row r="34">
      <c r="A34" s="7" t="n"/>
      <c r="B34" s="8" t="n"/>
      <c r="C34" s="7" t="n"/>
      <c r="D34" s="8" t="n"/>
      <c r="E34" s="7" t="n"/>
      <c r="F34" s="8" t="n"/>
      <c r="G34" s="8" t="inlineStr">
        <is>
          <t>LZB-4066</t>
        </is>
      </c>
      <c r="H34" s="9" t="inlineStr">
        <is>
          <t>182-RENATO ORTEGA GONCALVES</t>
        </is>
      </c>
      <c r="I34" s="49" t="inlineStr">
        <is>
          <t>000209</t>
        </is>
      </c>
      <c r="J34" t="inlineStr">
        <is>
          <t>PAULO CESAR DE OLIVEIRA</t>
        </is>
      </c>
      <c r="K34" s="8" t="inlineStr">
        <is>
          <t>002699</t>
        </is>
      </c>
      <c r="M34" s="8" t="n"/>
    </row>
    <row r="35">
      <c r="A35" s="7" t="n"/>
      <c r="B35" s="8" t="n"/>
      <c r="C35" s="7" t="n"/>
      <c r="D35" s="8" t="n"/>
      <c r="E35" s="7" t="n"/>
      <c r="F35" s="8" t="n"/>
      <c r="G35" s="8" t="n"/>
      <c r="H35" s="9" t="inlineStr">
        <is>
          <t>29-FERNANDO HENRIQUE DA COSTA</t>
        </is>
      </c>
      <c r="I35" s="49" t="inlineStr">
        <is>
          <t>000234</t>
        </is>
      </c>
      <c r="J35" t="inlineStr">
        <is>
          <t>RIAN SANTOS FRANCA DE SILVA</t>
        </is>
      </c>
      <c r="K35" s="48" t="inlineStr">
        <is>
          <t>000244</t>
        </is>
      </c>
      <c r="M35" s="8" t="n"/>
    </row>
    <row r="36">
      <c r="A36" s="7" t="n"/>
      <c r="B36" s="8" t="n"/>
      <c r="C36" s="7" t="n"/>
      <c r="D36" s="8" t="n"/>
      <c r="E36" s="7" t="n"/>
      <c r="F36" s="8" t="n"/>
      <c r="G36" s="8" t="n"/>
      <c r="H36" s="9" t="inlineStr">
        <is>
          <t>44-VALDEVINO HENRIQUE DOS SANTOS</t>
        </is>
      </c>
      <c r="I36" s="49" t="inlineStr">
        <is>
          <t>000259</t>
        </is>
      </c>
      <c r="J36" t="inlineStr">
        <is>
          <t>RICARDO DE SOUZA DE BARROS</t>
        </is>
      </c>
      <c r="K36" s="8" t="inlineStr">
        <is>
          <t>002700</t>
        </is>
      </c>
      <c r="M36" s="8" t="n"/>
    </row>
    <row r="37">
      <c r="A37" s="7" t="n"/>
      <c r="B37" s="8" t="n"/>
      <c r="C37" s="7" t="n"/>
      <c r="D37" s="8" t="n"/>
      <c r="E37" s="7" t="n"/>
      <c r="F37" s="8" t="n"/>
      <c r="G37" s="8" t="n"/>
      <c r="H37" t="inlineStr">
        <is>
          <t>MARCILON ADAMILTON LANDIM</t>
        </is>
      </c>
      <c r="I37" s="48" t="inlineStr">
        <is>
          <t>003115</t>
        </is>
      </c>
      <c r="J37" t="inlineStr">
        <is>
          <t>RICARDO RODRIGO GONÇALVES</t>
        </is>
      </c>
      <c r="K37" s="8" t="inlineStr">
        <is>
          <t>002701</t>
        </is>
      </c>
      <c r="M37" s="8" t="n"/>
    </row>
    <row r="38">
      <c r="A38" s="7" t="n"/>
      <c r="B38" s="8" t="n"/>
      <c r="C38" s="7" t="n"/>
      <c r="D38" s="8" t="n"/>
      <c r="E38" s="7" t="n"/>
      <c r="F38" s="8" t="n"/>
      <c r="G38" s="8" t="n"/>
      <c r="H38" t="inlineStr">
        <is>
          <t>127-MARCOS MARTINS DE SOUZA BENEDITO</t>
        </is>
      </c>
      <c r="I38" s="48" t="inlineStr">
        <is>
          <t>003120</t>
        </is>
      </c>
      <c r="J38" t="inlineStr">
        <is>
          <t>RODOLFO ADILSON LOPES</t>
        </is>
      </c>
      <c r="K38" s="8" t="inlineStr">
        <is>
          <t>002715</t>
        </is>
      </c>
      <c r="M38" s="8" t="n"/>
    </row>
    <row r="39">
      <c r="A39" s="7" t="n"/>
      <c r="B39" s="8" t="n"/>
      <c r="C39" s="7" t="n"/>
      <c r="D39" s="8" t="n"/>
      <c r="E39" s="7" t="n"/>
      <c r="F39" s="8" t="n"/>
      <c r="G39" s="8" t="n"/>
      <c r="H39" t="inlineStr">
        <is>
          <t>ALEXANDRE DE SOUSA</t>
        </is>
      </c>
      <c r="I39" s="48" t="inlineStr">
        <is>
          <t>003119</t>
        </is>
      </c>
      <c r="J39" t="inlineStr">
        <is>
          <t>ANTONIO FRANCISCO PEREIRA DA SILVA</t>
        </is>
      </c>
      <c r="K39" s="48" t="inlineStr">
        <is>
          <t>000140</t>
        </is>
      </c>
      <c r="M39" s="8" t="n"/>
    </row>
    <row r="40">
      <c r="A40" s="7" t="n"/>
      <c r="B40" s="8" t="n"/>
      <c r="C40" s="7" t="n"/>
      <c r="D40" s="8" t="n"/>
      <c r="E40" s="7" t="n"/>
      <c r="F40" s="8" t="n"/>
      <c r="G40" s="8" t="n"/>
      <c r="H40" t="inlineStr">
        <is>
          <t>MARCIO ANTONIOLANDIM</t>
        </is>
      </c>
      <c r="I40" s="48" t="inlineStr">
        <is>
          <t>003121</t>
        </is>
      </c>
      <c r="J40" t="inlineStr">
        <is>
          <t>CARLOS ALEXANDRE DA SILVA SANTOS</t>
        </is>
      </c>
      <c r="K40" s="48" t="inlineStr">
        <is>
          <t>000139</t>
        </is>
      </c>
      <c r="M40" s="8" t="n"/>
    </row>
    <row r="41">
      <c r="A41" s="7" t="n"/>
      <c r="B41" s="8" t="n"/>
      <c r="C41" s="7" t="n"/>
      <c r="D41" s="8" t="n"/>
      <c r="E41" s="7" t="n"/>
      <c r="F41" s="8" t="n"/>
      <c r="G41" s="8" t="n"/>
      <c r="H41" t="inlineStr">
        <is>
          <t>RODRIGO DA SILVA PEDROSO</t>
        </is>
      </c>
      <c r="I41" s="48" t="inlineStr">
        <is>
          <t>003118</t>
        </is>
      </c>
      <c r="J41" t="inlineStr">
        <is>
          <t>EDSON CANDIDO DE SOUZA</t>
        </is>
      </c>
      <c r="K41" s="48" t="inlineStr">
        <is>
          <t>000144</t>
        </is>
      </c>
      <c r="M41" s="8" t="n"/>
    </row>
    <row r="42">
      <c r="A42" s="7" t="n"/>
      <c r="B42" s="8" t="n"/>
      <c r="C42" s="7" t="n"/>
      <c r="D42" s="8" t="n"/>
      <c r="E42" s="7" t="n"/>
      <c r="F42" s="8" t="n"/>
      <c r="G42" s="8" t="n"/>
      <c r="H42" t="inlineStr">
        <is>
          <t>VALDIR DA SILVA</t>
        </is>
      </c>
      <c r="I42" s="48" t="inlineStr">
        <is>
          <t>003117</t>
        </is>
      </c>
      <c r="J42" t="inlineStr">
        <is>
          <t>GABRIEL CURSINO FERREIRA</t>
        </is>
      </c>
      <c r="K42" s="48" t="inlineStr">
        <is>
          <t>000143</t>
        </is>
      </c>
      <c r="M42" s="8" t="n"/>
    </row>
    <row r="43">
      <c r="A43" s="7" t="n"/>
      <c r="B43" s="8" t="n"/>
      <c r="C43" s="7" t="n"/>
      <c r="D43" s="8" t="n"/>
      <c r="E43" s="7" t="n"/>
      <c r="F43" s="8" t="n"/>
      <c r="G43" s="8" t="n"/>
      <c r="H43" t="inlineStr">
        <is>
          <t>136-FRANCISCO DONIZETE DE JESUS</t>
        </is>
      </c>
      <c r="I43" s="52" t="inlineStr">
        <is>
          <t>000133</t>
        </is>
      </c>
      <c r="K43" s="8" t="n"/>
      <c r="M43" s="8" t="n"/>
    </row>
    <row r="44">
      <c r="A44" s="7" t="n"/>
      <c r="B44" s="8" t="n"/>
      <c r="C44" s="7" t="n"/>
      <c r="D44" s="8" t="n"/>
      <c r="E44" s="7" t="n"/>
      <c r="F44" s="8" t="n"/>
      <c r="G44" s="8" t="n"/>
      <c r="H44" t="inlineStr">
        <is>
          <t>9-FABIO LUIZ FERREIRA</t>
        </is>
      </c>
      <c r="I44" s="8" t="inlineStr">
        <is>
          <t>002690</t>
        </is>
      </c>
      <c r="K44" s="8" t="n"/>
      <c r="M44" s="8" t="n"/>
    </row>
    <row r="45">
      <c r="A45" s="7" t="n"/>
      <c r="B45" s="8" t="n"/>
      <c r="C45" s="7" t="n"/>
      <c r="D45" s="8" t="n"/>
      <c r="E45" s="7" t="n"/>
      <c r="F45" s="8" t="n"/>
      <c r="G45" s="8" t="n"/>
      <c r="H45" t="inlineStr">
        <is>
          <t>03-ADAILTON ALVES FERNANDES</t>
        </is>
      </c>
      <c r="I45" s="48" t="inlineStr">
        <is>
          <t>000104</t>
        </is>
      </c>
      <c r="J45" s="12" t="inlineStr">
        <is>
          <t>FABIANO GONCALVES IZAIAS</t>
        </is>
      </c>
      <c r="K45" s="20" t="inlineStr">
        <is>
          <t>000235</t>
        </is>
      </c>
      <c r="M45" s="8" t="n"/>
    </row>
    <row r="46">
      <c r="A46" s="7" t="n"/>
      <c r="B46" s="8" t="n"/>
      <c r="C46" s="7" t="n"/>
      <c r="D46" s="8" t="n"/>
      <c r="E46" s="7" t="n"/>
      <c r="F46" s="8" t="n"/>
      <c r="G46" s="8" t="n"/>
      <c r="H46" s="10" t="inlineStr">
        <is>
          <t>183-WAGNER BATISTA DA SILVA</t>
        </is>
      </c>
      <c r="I46" s="48" t="inlineStr">
        <is>
          <t>000205</t>
        </is>
      </c>
      <c r="J46" s="10" t="inlineStr">
        <is>
          <t>JOSEMAR JOSE DA SILVA</t>
        </is>
      </c>
      <c r="K46" s="8" t="inlineStr">
        <is>
          <t>002732</t>
        </is>
      </c>
      <c r="M46" s="8" t="n"/>
    </row>
    <row r="47">
      <c r="A47" s="7" t="n"/>
      <c r="B47" s="8" t="n"/>
      <c r="C47" s="7" t="n"/>
      <c r="D47" s="8" t="n"/>
      <c r="E47" s="7" t="n"/>
      <c r="F47" s="8" t="n"/>
      <c r="G47" s="8" t="n"/>
      <c r="H47" t="inlineStr">
        <is>
          <t>20-FABIO APARECIDO PASCOTTI</t>
        </is>
      </c>
      <c r="I47" s="8" t="inlineStr">
        <is>
          <t>002735</t>
        </is>
      </c>
      <c r="J47" t="inlineStr">
        <is>
          <t>DANIEL DE PAULA DA SILVA</t>
        </is>
      </c>
      <c r="K47" s="48" t="inlineStr">
        <is>
          <t>000249</t>
        </is>
      </c>
      <c r="M47" s="8" t="n"/>
    </row>
    <row r="48" ht="12" customHeight="1">
      <c r="A48" s="7" t="n"/>
      <c r="B48" s="8" t="n"/>
      <c r="C48" s="7" t="n"/>
      <c r="D48" s="8" t="n"/>
      <c r="E48" s="7" t="n"/>
      <c r="F48" s="8" t="n"/>
      <c r="G48" s="8" t="n"/>
      <c r="H48" t="inlineStr">
        <is>
          <t>26-JOSEMAR MOREIRA DA SILVA</t>
        </is>
      </c>
      <c r="I48" s="8" t="inlineStr">
        <is>
          <t>002734</t>
        </is>
      </c>
      <c r="J48" t="inlineStr">
        <is>
          <t>EVERTON LIMA DE OLIVEIRA</t>
        </is>
      </c>
      <c r="K48" s="48" t="inlineStr">
        <is>
          <t>000250</t>
        </is>
      </c>
      <c r="M48" s="8" t="n"/>
    </row>
    <row r="49">
      <c r="A49" s="7" t="n"/>
      <c r="B49" s="8" t="n"/>
      <c r="C49" s="7" t="n"/>
      <c r="D49" s="8" t="n"/>
      <c r="E49" s="7" t="n"/>
      <c r="F49" s="8" t="n"/>
      <c r="G49" s="8" t="n"/>
      <c r="H49" s="9" t="inlineStr">
        <is>
          <t>111-CELIO DE LIMA JUNIOR</t>
        </is>
      </c>
      <c r="I49" s="49" t="inlineStr">
        <is>
          <t>002956</t>
        </is>
      </c>
      <c r="K49" s="8" t="n"/>
      <c r="M49" s="8" t="n"/>
    </row>
    <row r="50">
      <c r="A50" s="7" t="n"/>
      <c r="B50" s="8" t="n"/>
      <c r="C50" s="7" t="n"/>
      <c r="D50" s="8" t="n"/>
      <c r="E50" s="7" t="n"/>
      <c r="F50" s="8" t="n"/>
      <c r="G50" s="8" t="n"/>
      <c r="H50" s="9" t="inlineStr">
        <is>
          <t>109-CELSO JOSE CANDIDO</t>
        </is>
      </c>
      <c r="I50" s="49" t="inlineStr">
        <is>
          <t>002954</t>
        </is>
      </c>
      <c r="J50" t="inlineStr">
        <is>
          <t>DANIEL ALEXANDRE FERREIRA ROQUE</t>
        </is>
      </c>
      <c r="K50" s="48" t="inlineStr">
        <is>
          <t>000252</t>
        </is>
      </c>
      <c r="M50" s="8" t="n"/>
    </row>
    <row r="51">
      <c r="A51" s="7" t="n"/>
      <c r="B51" s="8" t="n"/>
      <c r="C51" s="7" t="n"/>
      <c r="D51" s="8" t="n"/>
      <c r="E51" s="7" t="n"/>
      <c r="F51" s="8" t="n"/>
      <c r="G51" s="8" t="n"/>
      <c r="H51" s="9" t="inlineStr">
        <is>
          <t>108-PAULO ROBERTO FERREIRA SILVA</t>
        </is>
      </c>
      <c r="I51" s="49" t="inlineStr">
        <is>
          <t>002955</t>
        </is>
      </c>
      <c r="J51" t="inlineStr">
        <is>
          <t>IVANILSON FERNANDES SOUZA</t>
        </is>
      </c>
      <c r="K51" s="8" t="inlineStr">
        <is>
          <t>002737</t>
        </is>
      </c>
      <c r="M51" s="8" t="n"/>
    </row>
    <row r="52">
      <c r="A52" s="7" t="n"/>
      <c r="B52" s="8" t="n"/>
      <c r="C52" s="7" t="n"/>
      <c r="D52" s="8" t="n"/>
      <c r="E52" s="7" t="n"/>
      <c r="F52" s="8" t="n"/>
      <c r="G52" s="8" t="n"/>
      <c r="H52" s="9" t="inlineStr">
        <is>
          <t>110-ROGERIO SOARES DOS SANTOS</t>
        </is>
      </c>
      <c r="I52" s="49" t="inlineStr">
        <is>
          <t>002953</t>
        </is>
      </c>
      <c r="J52" t="inlineStr">
        <is>
          <t>LEONARDO DOS SANTOS OLIVEIRA</t>
        </is>
      </c>
      <c r="K52" s="48" t="inlineStr">
        <is>
          <t>000262</t>
        </is>
      </c>
      <c r="M52" s="8" t="n"/>
    </row>
    <row r="53">
      <c r="A53" s="7" t="n"/>
      <c r="B53" s="8" t="n"/>
      <c r="C53" s="7" t="n"/>
      <c r="D53" s="8" t="n"/>
      <c r="E53" s="7" t="n"/>
      <c r="F53" s="8" t="n"/>
      <c r="G53" s="8" t="n"/>
      <c r="H53" s="9" t="inlineStr">
        <is>
          <t>WILLIAN HENRIQUE DA SILVA</t>
        </is>
      </c>
      <c r="I53" s="49" t="inlineStr">
        <is>
          <t>000155</t>
        </is>
      </c>
      <c r="J53" t="inlineStr">
        <is>
          <t>MICHAEL ERIX BARROS</t>
        </is>
      </c>
      <c r="K53" s="48" t="inlineStr">
        <is>
          <t>000261</t>
        </is>
      </c>
      <c r="M53" s="8" t="n"/>
    </row>
    <row r="54">
      <c r="A54" s="7" t="n"/>
      <c r="B54" s="8" t="n"/>
      <c r="C54" s="7" t="n"/>
      <c r="D54" s="8" t="n"/>
      <c r="E54" s="7" t="n"/>
      <c r="F54" s="8" t="n"/>
      <c r="G54" s="8" t="n"/>
      <c r="H54" t="inlineStr">
        <is>
          <t>50-LEANDRO APARECIDO LOPES OLIVEI</t>
        </is>
      </c>
      <c r="I54" s="8" t="inlineStr">
        <is>
          <t>002750</t>
        </is>
      </c>
      <c r="J54" t="inlineStr">
        <is>
          <t>MARCOS BRITO DE JESUS</t>
        </is>
      </c>
      <c r="K54" s="48" t="inlineStr">
        <is>
          <t>000153</t>
        </is>
      </c>
      <c r="M54" s="8" t="n"/>
    </row>
    <row r="55">
      <c r="A55" s="7" t="n"/>
      <c r="B55" s="8" t="n"/>
      <c r="C55" s="7" t="n"/>
      <c r="D55" s="8" t="n"/>
      <c r="E55" s="7" t="n"/>
      <c r="F55" s="8" t="n"/>
      <c r="G55" s="8" t="n"/>
      <c r="H55" t="inlineStr">
        <is>
          <t>FABIO LUIZ FERREIRA</t>
        </is>
      </c>
      <c r="I55" s="8" t="inlineStr">
        <is>
          <t>002690</t>
        </is>
      </c>
      <c r="J55" s="21" t="inlineStr">
        <is>
          <t>JEAN ALEXANDRE MARTINS</t>
        </is>
      </c>
      <c r="K55" s="48" t="inlineStr">
        <is>
          <t>000265</t>
        </is>
      </c>
      <c r="M55" s="8" t="n"/>
    </row>
    <row r="56">
      <c r="A56" s="7" t="n"/>
      <c r="B56" s="8" t="n"/>
      <c r="C56" s="7" t="n"/>
      <c r="D56" s="8" t="n"/>
      <c r="E56" s="7" t="n"/>
      <c r="F56" s="8" t="n"/>
      <c r="G56" s="8" t="n"/>
      <c r="H56" t="inlineStr">
        <is>
          <t>55-ADRIANO DOS SANTOS ALVES</t>
        </is>
      </c>
      <c r="I56" s="48" t="inlineStr">
        <is>
          <t>002760</t>
        </is>
      </c>
      <c r="J56" t="inlineStr">
        <is>
          <t>REINALDO DA SILVA</t>
        </is>
      </c>
      <c r="K56" s="8" t="inlineStr">
        <is>
          <t>002747</t>
        </is>
      </c>
      <c r="M56" s="8" t="n"/>
    </row>
    <row r="57">
      <c r="A57" s="7" t="n"/>
      <c r="B57" s="8" t="n"/>
      <c r="C57" s="7" t="n"/>
      <c r="D57" s="8" t="n"/>
      <c r="E57" s="7" t="n"/>
      <c r="F57" s="8" t="n"/>
      <c r="G57" s="8" t="n"/>
      <c r="H57" t="inlineStr">
        <is>
          <t>103-VALDIR FRANCISCO SANTOS</t>
        </is>
      </c>
      <c r="I57" s="48" t="inlineStr">
        <is>
          <t>002941</t>
        </is>
      </c>
      <c r="J57" t="inlineStr">
        <is>
          <t>DAVID VALERIO SILVA</t>
        </is>
      </c>
      <c r="K57" s="48" t="inlineStr">
        <is>
          <t>000152</t>
        </is>
      </c>
      <c r="M57" s="8" t="n"/>
    </row>
    <row r="58">
      <c r="A58" s="7" t="n"/>
      <c r="B58" s="8" t="n"/>
      <c r="C58" s="7" t="n"/>
      <c r="D58" s="8" t="n"/>
      <c r="E58" s="7" t="n"/>
      <c r="F58" s="8" t="n"/>
      <c r="G58" s="8" t="n"/>
      <c r="H58" t="inlineStr">
        <is>
          <t>63-WILLIAM DOS SANTOS BEZERRA</t>
        </is>
      </c>
      <c r="I58" s="8" t="inlineStr">
        <is>
          <t>002777</t>
        </is>
      </c>
      <c r="J58" t="inlineStr">
        <is>
          <t>ANTONIO LEANDRO DA SILVA GOMES</t>
        </is>
      </c>
      <c r="K58" s="48" t="inlineStr">
        <is>
          <t>000210</t>
        </is>
      </c>
      <c r="M58" s="8" t="n"/>
    </row>
    <row r="59">
      <c r="A59" s="7" t="n"/>
      <c r="B59" s="8" t="n"/>
      <c r="C59" s="7" t="n"/>
      <c r="D59" s="8" t="n"/>
      <c r="E59" s="7" t="n"/>
      <c r="F59" s="8" t="n"/>
      <c r="G59" s="8" t="n"/>
      <c r="H59" t="inlineStr">
        <is>
          <t>161-CLAUDIO ARANTES</t>
        </is>
      </c>
      <c r="I59" s="8" t="inlineStr">
        <is>
          <t>002781</t>
        </is>
      </c>
      <c r="J59" t="inlineStr">
        <is>
          <t>FELIPE DA SILVA SANTOS</t>
        </is>
      </c>
      <c r="K59" s="8" t="inlineStr">
        <is>
          <t>002746</t>
        </is>
      </c>
      <c r="M59" s="8" t="n"/>
    </row>
    <row r="60">
      <c r="A60" s="7" t="n"/>
      <c r="B60" s="8" t="n"/>
      <c r="C60" s="7" t="n"/>
      <c r="D60" s="8" t="n"/>
      <c r="E60" s="7" t="n"/>
      <c r="F60" s="8" t="n"/>
      <c r="G60" s="8" t="n"/>
      <c r="H60" t="inlineStr">
        <is>
          <t>89-ERIVELTON LANDIM MEDEIROS</t>
        </is>
      </c>
      <c r="I60" s="48" t="inlineStr">
        <is>
          <t>002739</t>
        </is>
      </c>
      <c r="J60" t="inlineStr">
        <is>
          <t>JOSE MARIA JERONIMO DE SOUZA</t>
        </is>
      </c>
      <c r="K60" s="48" t="inlineStr">
        <is>
          <t>000248</t>
        </is>
      </c>
      <c r="M60" s="8" t="n"/>
    </row>
    <row r="61">
      <c r="A61" s="7" t="n"/>
      <c r="B61" s="8" t="n"/>
      <c r="C61" s="7" t="n"/>
      <c r="D61" s="8" t="n"/>
      <c r="E61" s="7" t="n"/>
      <c r="F61" s="8" t="n"/>
      <c r="G61" s="8" t="n"/>
      <c r="H61" t="inlineStr">
        <is>
          <t>134-RAUL FRANCIS FERREIRA</t>
        </is>
      </c>
      <c r="I61" s="48" t="inlineStr">
        <is>
          <t>002726</t>
        </is>
      </c>
      <c r="J61" t="inlineStr">
        <is>
          <t>BRUNO HENRIQUE G SILVA DIAS</t>
        </is>
      </c>
      <c r="K61" s="48" t="inlineStr">
        <is>
          <t>002757</t>
        </is>
      </c>
      <c r="M61" s="8" t="n"/>
    </row>
    <row r="62">
      <c r="H62" t="inlineStr">
        <is>
          <t>90- FABIANO JOSÉ DA SILVA</t>
        </is>
      </c>
      <c r="I62" s="8" t="inlineStr">
        <is>
          <t>002749</t>
        </is>
      </c>
      <c r="J62" t="inlineStr">
        <is>
          <t>ALBERT OLIVEIRA DE ANDRADE</t>
        </is>
      </c>
      <c r="K62" s="48" t="inlineStr">
        <is>
          <t>000225</t>
        </is>
      </c>
    </row>
    <row r="63">
      <c r="H63" s="11" t="inlineStr">
        <is>
          <t>145-WILLIAM HENRIQUE DA SILVA</t>
        </is>
      </c>
      <c r="I63" s="48" t="inlineStr">
        <is>
          <t>000155</t>
        </is>
      </c>
      <c r="J63" t="inlineStr">
        <is>
          <t>WENDEL CORREA BAHIA</t>
        </is>
      </c>
      <c r="K63" s="48" t="inlineStr">
        <is>
          <t>002759</t>
        </is>
      </c>
    </row>
    <row r="64">
      <c r="H64" s="12" t="inlineStr">
        <is>
          <t>93-DOGLIMAR DOS SANTOS</t>
        </is>
      </c>
      <c r="I64" s="48" t="inlineStr">
        <is>
          <t>002719</t>
        </is>
      </c>
      <c r="K64" s="8" t="n"/>
    </row>
    <row r="65">
      <c r="H65" t="inlineStr">
        <is>
          <t>900-FABRICIO STHFANO S NOGUEIRA</t>
        </is>
      </c>
      <c r="I65" s="48" t="inlineStr">
        <is>
          <t>000211</t>
        </is>
      </c>
      <c r="J65" s="22" t="inlineStr">
        <is>
          <t>MILTON DE JESUS SANTANA</t>
        </is>
      </c>
      <c r="K65" s="53" t="inlineStr">
        <is>
          <t>000263</t>
        </is>
      </c>
    </row>
    <row r="66">
      <c r="H66" t="inlineStr">
        <is>
          <t>102-FABIANO MARTINS DOS SANTOS</t>
        </is>
      </c>
      <c r="I66" s="50" t="inlineStr">
        <is>
          <t>002906</t>
        </is>
      </c>
      <c r="J66" s="22" t="n"/>
      <c r="K66" s="8" t="n"/>
    </row>
    <row r="67">
      <c r="J67" t="inlineStr">
        <is>
          <t>WENDEL FELIPE FERREIRA DOS SANTOS</t>
        </is>
      </c>
      <c r="K67" s="48" t="inlineStr">
        <is>
          <t>000246</t>
        </is>
      </c>
    </row>
    <row r="68">
      <c r="H68" t="inlineStr">
        <is>
          <t>105-MARCUS VINICIUS BONES</t>
        </is>
      </c>
      <c r="I68" s="50" t="inlineStr">
        <is>
          <t>003097</t>
        </is>
      </c>
      <c r="J68" s="23" t="n"/>
      <c r="K68" s="48" t="inlineStr">
        <is>
          <t>000258</t>
        </is>
      </c>
    </row>
    <row r="69">
      <c r="H69" t="inlineStr">
        <is>
          <t>106-TIAGO NUNES DA SILVA</t>
        </is>
      </c>
      <c r="I69" s="50" t="inlineStr">
        <is>
          <t>003084</t>
        </is>
      </c>
      <c r="J69" t="inlineStr">
        <is>
          <t>MICHAEL DIEGO DOS SANTOS AUGUSTO</t>
        </is>
      </c>
      <c r="K69" s="48" t="inlineStr">
        <is>
          <t>003114</t>
        </is>
      </c>
    </row>
    <row r="70">
      <c r="H70" t="inlineStr">
        <is>
          <t>126-MARCILON ADAMILTON LANDIM</t>
        </is>
      </c>
      <c r="I70" s="50" t="inlineStr">
        <is>
          <t>003115</t>
        </is>
      </c>
      <c r="J70" t="inlineStr">
        <is>
          <t>GLAUBER FELIPE GODOY DA SILVA</t>
        </is>
      </c>
      <c r="K70" s="50" t="inlineStr">
        <is>
          <t>003125</t>
        </is>
      </c>
    </row>
    <row r="71">
      <c r="H71" t="inlineStr">
        <is>
          <t>127-MARCOS MARTINS DE SOUZA BENEDITO</t>
        </is>
      </c>
      <c r="I71" s="50" t="inlineStr">
        <is>
          <t>003120</t>
        </is>
      </c>
      <c r="J71" t="inlineStr">
        <is>
          <t>JEAN APARECIDO LAIA</t>
        </is>
      </c>
      <c r="K71" s="48" t="inlineStr">
        <is>
          <t>003122</t>
        </is>
      </c>
    </row>
    <row r="72">
      <c r="H72" t="inlineStr">
        <is>
          <t>123-ALEXANDRE DE SOUSA</t>
        </is>
      </c>
      <c r="I72" s="50" t="inlineStr">
        <is>
          <t>003119</t>
        </is>
      </c>
      <c r="J72" t="inlineStr">
        <is>
          <t>CARLOS ALBERTO VINHAS MARCONDES FILHO</t>
        </is>
      </c>
      <c r="K72" s="48" t="inlineStr">
        <is>
          <t>003112</t>
        </is>
      </c>
    </row>
    <row r="73">
      <c r="H73" t="inlineStr">
        <is>
          <t>122-MARCIO ANTONIO LANDIM</t>
        </is>
      </c>
      <c r="I73" s="50" t="inlineStr">
        <is>
          <t>003121</t>
        </is>
      </c>
      <c r="J73" t="inlineStr">
        <is>
          <t>WILLIAM AUGUSTO ALMEIDA PIRES</t>
        </is>
      </c>
      <c r="K73" s="48" t="inlineStr">
        <is>
          <t>003116</t>
        </is>
      </c>
    </row>
    <row r="74">
      <c r="H74" t="inlineStr">
        <is>
          <t>129-RODRIGO DA SILVA PEDROSO</t>
        </is>
      </c>
      <c r="I74" s="50" t="inlineStr">
        <is>
          <t>003118</t>
        </is>
      </c>
      <c r="J74" t="inlineStr">
        <is>
          <t>DENILSON FERREIRA RODRIGUES</t>
        </is>
      </c>
      <c r="K74" s="48" t="inlineStr">
        <is>
          <t>003126</t>
        </is>
      </c>
    </row>
    <row r="75">
      <c r="H75" t="inlineStr">
        <is>
          <t>128-VALDIR DA SILVA</t>
        </is>
      </c>
      <c r="I75" s="50" t="inlineStr">
        <is>
          <t>003117</t>
        </is>
      </c>
      <c r="J75" s="23" t="n"/>
      <c r="K75" s="48" t="inlineStr">
        <is>
          <t>000260</t>
        </is>
      </c>
    </row>
    <row r="76">
      <c r="H76" t="inlineStr">
        <is>
          <t>194-PAULO EDUARDO PRICOLI</t>
        </is>
      </c>
      <c r="I76" s="50" t="inlineStr">
        <is>
          <t>000226</t>
        </is>
      </c>
      <c r="J76" t="inlineStr">
        <is>
          <t>BRENDON WASHINGTON DE OLIVEIRA</t>
        </is>
      </c>
      <c r="K76" s="48" t="inlineStr">
        <is>
          <t>003144</t>
        </is>
      </c>
    </row>
    <row r="77">
      <c r="H77" t="inlineStr">
        <is>
          <t>132-DIOGO DE MOURA SANTOS</t>
        </is>
      </c>
      <c r="I77" s="50" t="inlineStr">
        <is>
          <t>003138</t>
        </is>
      </c>
      <c r="J77" t="inlineStr">
        <is>
          <t>EDGAR PATRICIO DE FREITAS</t>
        </is>
      </c>
      <c r="K77" s="48" t="inlineStr">
        <is>
          <t>003139</t>
        </is>
      </c>
    </row>
    <row r="78">
      <c r="H78" t="inlineStr">
        <is>
          <t>150-GABRIEL CURSINO FERREIRA</t>
        </is>
      </c>
      <c r="I78" s="50" t="inlineStr">
        <is>
          <t>000143</t>
        </is>
      </c>
      <c r="J78" t="inlineStr">
        <is>
          <t>REGINALDO HONORIO DE ARAUJO</t>
        </is>
      </c>
      <c r="K78" s="48" t="inlineStr">
        <is>
          <t>003142</t>
        </is>
      </c>
    </row>
    <row r="79">
      <c r="H79" t="inlineStr">
        <is>
          <t>166-LUIZ FERNANDO RIBEIRO DE ANDRADE THOME</t>
        </is>
      </c>
      <c r="I79" s="50" t="inlineStr">
        <is>
          <t>000185</t>
        </is>
      </c>
      <c r="J79" t="inlineStr">
        <is>
          <t>RODRIGO DA SILVA</t>
        </is>
      </c>
      <c r="K79" s="48" t="inlineStr">
        <is>
          <t>000148</t>
        </is>
      </c>
    </row>
    <row r="80">
      <c r="H80" t="inlineStr">
        <is>
          <t>167-TIAGO GOMES PEREIRA</t>
        </is>
      </c>
      <c r="I80" s="50" t="inlineStr">
        <is>
          <t>000186</t>
        </is>
      </c>
      <c r="J80" t="inlineStr">
        <is>
          <t>WILSON MARQUES VIEIRA SAMPAIO</t>
        </is>
      </c>
      <c r="K80" s="48" t="inlineStr">
        <is>
          <t>003140</t>
        </is>
      </c>
    </row>
    <row r="81">
      <c r="H81" t="inlineStr">
        <is>
          <t>195-DIOGO VINICIUS DE SOUSA</t>
        </is>
      </c>
      <c r="I81" s="50" t="inlineStr">
        <is>
          <t>000092</t>
        </is>
      </c>
      <c r="J81" t="inlineStr">
        <is>
          <t>ALAN GARCIA DE ARAUJO</t>
        </is>
      </c>
      <c r="K81" s="48" t="inlineStr">
        <is>
          <t>003149</t>
        </is>
      </c>
    </row>
    <row r="82">
      <c r="J82" t="inlineStr">
        <is>
          <t>EDER HENRIQUE FLAUZINO</t>
        </is>
      </c>
      <c r="K82" s="48" t="inlineStr">
        <is>
          <t>003150</t>
        </is>
      </c>
    </row>
    <row r="83">
      <c r="K83" s="8" t="n"/>
    </row>
    <row r="84">
      <c r="K84" s="8" t="n"/>
    </row>
    <row r="85">
      <c r="K85" s="8" t="n"/>
    </row>
    <row r="86">
      <c r="K86" s="8" t="n"/>
    </row>
    <row r="87">
      <c r="K87" s="8" t="n"/>
    </row>
  </sheetData>
  <mergeCells count="6">
    <mergeCell ref="C1:D1"/>
    <mergeCell ref="E1:F1"/>
    <mergeCell ref="H1:I1"/>
    <mergeCell ref="L1:M1"/>
    <mergeCell ref="J1:K1"/>
    <mergeCell ref="A1:B1"/>
  </mergeCell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Danilo</dc:creator>
  <dcterms:created xsi:type="dcterms:W3CDTF">2010-05-27T18:13:00Z</dcterms:created>
  <dcterms:modified xsi:type="dcterms:W3CDTF">2025-09-19T20:51:48Z</dcterms:modified>
  <cp:lastModifiedBy>FADEL TI</cp:lastModifiedBy>
  <cp:lastPrinted>2017-03-08T18:55:00Z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0x0101007027F54E018D4746A30DEFA9C651EDB1</vt:lpwstr>
  </property>
  <property name="ICV" fmtid="{D5CDD505-2E9C-101B-9397-08002B2CF9AE}" pid="3">
    <vt:lpwstr>47734A87F19242C198774E9BBA0C8558_13</vt:lpwstr>
  </property>
  <property name="KSOProductBuildVer" fmtid="{D5CDD505-2E9C-101B-9397-08002B2CF9AE}" pid="4">
    <vt:lpwstr>1046-12.2.0.22549</vt:lpwstr>
  </property>
</Properties>
</file>