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200" yWindow="0" windowWidth="25360" windowHeight="16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60" i="1" l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60" i="1"/>
  <c r="B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M56" i="1"/>
  <c r="M55" i="1"/>
  <c r="M53" i="1"/>
  <c r="M52" i="1"/>
  <c r="M51" i="1"/>
  <c r="M50" i="1"/>
  <c r="M49" i="1"/>
  <c r="M48" i="1"/>
  <c r="M47" i="1"/>
  <c r="M46" i="1"/>
  <c r="M4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<sst xmlns="http://schemas.openxmlformats.org/spreadsheetml/2006/main" count="454" uniqueCount="104">
  <si>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</si>
  <si>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</si>
  <si>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</si>
  <si>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</si>
  <si>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</si>
  <si>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</si>
  <si>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</si>
  <si>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</si>
  <si>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</si>
  <si>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</si>
  <si>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</si>
  <si>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</si>
  <si>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</si>
  <si>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</si>
  <si>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</si>
  <si>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</si>
  <si>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</si>
  <si>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</si>
  <si>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</si>
  <si>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</si>
  <si>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</si>
  <si>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</si>
  <si>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</si>
  <si>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</si>
  <si>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</si>
  <si>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</si>
  <si>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</si>
  <si>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</si>
  <si>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</si>
  <si>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</si>
  <si>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</si>
  <si>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</si>
  <si>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ABC7</t>
  </si>
  <si>
    <t>-</t>
  </si>
  <si>
    <t>hmzdcy</t>
  </si>
  <si>
    <t>ABCD1</t>
  </si>
  <si>
    <t>ACOX1</t>
  </si>
  <si>
    <t>hmzdc</t>
  </si>
  <si>
    <t>AGA</t>
  </si>
  <si>
    <t>AGPS</t>
  </si>
  <si>
    <t>AGXT</t>
  </si>
  <si>
    <t>AHI1</t>
  </si>
  <si>
    <t xml:space="preserve">hmz </t>
  </si>
  <si>
    <t>ALG1</t>
  </si>
  <si>
    <t>ALG11</t>
  </si>
  <si>
    <t>ALG12</t>
  </si>
  <si>
    <t>ALG2</t>
  </si>
  <si>
    <t>ALG3</t>
  </si>
  <si>
    <t>ALG6</t>
  </si>
  <si>
    <t>ALG8</t>
  </si>
  <si>
    <t>ALG9</t>
  </si>
  <si>
    <t>AMACR</t>
  </si>
  <si>
    <t>ARFGEF2</t>
  </si>
  <si>
    <t>hmzy</t>
  </si>
  <si>
    <t>ARSA</t>
  </si>
  <si>
    <t>hmz</t>
  </si>
  <si>
    <t>ARSB</t>
  </si>
  <si>
    <t>ARSE</t>
  </si>
  <si>
    <t>h</t>
  </si>
  <si>
    <t>ASAH1</t>
  </si>
  <si>
    <t>hmzc</t>
  </si>
  <si>
    <t>ATL1</t>
  </si>
  <si>
    <t>ATP6AP2</t>
  </si>
  <si>
    <t>ATP6V0A2</t>
  </si>
  <si>
    <t>ATP6V0A4</t>
  </si>
  <si>
    <t>hmdy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</si>
  <si>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</si>
  <si>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</si>
  <si>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</si>
  <si>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</si>
  <si>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</si>
  <si>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</si>
  <si>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</si>
  <si>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</si>
  <si>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</si>
  <si>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</si>
  <si>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</si>
  <si>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</si>
  <si>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</si>
  <si>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</si>
  <si>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</si>
  <si>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</si>
  <si>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</si>
  <si>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</si>
  <si>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COG4</t>
  </si>
  <si>
    <t>DDOST</t>
  </si>
  <si>
    <t>DHDDS</t>
  </si>
  <si>
    <t>DOLK</t>
  </si>
  <si>
    <t>DPAGT1</t>
  </si>
  <si>
    <t>DPM1</t>
  </si>
  <si>
    <t>INPP5E</t>
  </si>
  <si>
    <t>MPI</t>
  </si>
  <si>
    <t>PIGA</t>
  </si>
  <si>
    <t>PIGM</t>
  </si>
  <si>
    <t>RFT1</t>
  </si>
  <si>
    <t>SPTLC1</t>
  </si>
  <si>
    <t>BBS9</t>
  </si>
  <si>
    <t>BCS1L</t>
  </si>
  <si>
    <t>Average</t>
  </si>
  <si>
    <t>Standard Dev</t>
  </si>
  <si>
    <t>Overall p</t>
  </si>
  <si>
    <t>average n</t>
  </si>
  <si>
    <t>pathogenic n</t>
  </si>
  <si>
    <t>benign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</si>
</sst>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8000"/>
      <name val="Calibri"/>
      <scheme val="minor"/>
    </font>
    <font>
      <sz val="12"/>
      <color rgb="FF008000"/>
      <name val="Calibri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  <font>
      <sz val="12"/>
      <color theme="9"/>
      <name val="Calibri"/>
      <scheme val="minor"/>
    </font>
    <font>
      <sz val="11"/>
      <color theme="9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  <font>
      <sz val="12"/>
      <name val="Calibri"/>
      <scheme val="minor"/>
    </font>
    <font>
      <sz val="11"/>
      <color rgb="FFFF66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4">
    <xf numFmtId="0" fontId="0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0" fontId="3" fillId="0" borderId="1" xfId="0" applyFont="1" applyBorder="1"/>
    <xf numFmtId="0" fontId="4" fillId="0" borderId="1" xfId="0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5" fillId="0" borderId="1" xfId="0" applyNumberFormat="1" applyFont="1" applyBorder="1"/>
    <xf numFmtId="0" fontId="6" fillId="0" borderId="1" xfId="0" applyFont="1" applyBorder="1"/>
    <xf numFmtId="0" fontId="6" fillId="0" borderId="1" xfId="0" quotePrefix="1" applyFont="1" applyBorder="1"/>
    <xf numFmtId="0" fontId="2" fillId="0" borderId="1" xfId="0" quotePrefix="1" applyFont="1" applyBorder="1"/>
    <xf numFmtId="11" fontId="6" fillId="0" borderId="1" xfId="0" applyNumberFormat="1" applyFont="1" applyBorder="1"/>
    <xf numFmtId="0" fontId="7" fillId="0" borderId="1" xfId="0" applyFont="1" applyBorder="1"/>
    <xf numFmtId="0" fontId="2" fillId="0" borderId="1" xfId="0" applyFont="1" applyBorder="1"/>
    <xf numFmtId="0" fontId="8" fillId="0" borderId="1" xfId="0" applyFont="1" applyBorder="1"/>
    <xf numFmtId="9" fontId="0" fillId="0" borderId="1" xfId="1" quotePrefix="1" applyFont="1" applyBorder="1"/>
    <xf numFmtId="0" fontId="9" fillId="0" borderId="1" xfId="0" applyFont="1" applyBorder="1"/>
    <xf numFmtId="0" fontId="10" fillId="0" borderId="1" xfId="0" applyFont="1" applyBorder="1"/>
    <xf numFmtId="0" fontId="0" fillId="0" borderId="0" xfId="0" applyBorder="1"/>
    <xf numFmtId="0" fontId="11" fillId="0" borderId="1" xfId="0" applyFont="1" applyFill="1" applyBorder="1" applyAlignment="1" applyProtection="1"/>
    <xf numFmtId="10" fontId="11" fillId="0" borderId="1" xfId="0" applyNumberFormat="1" applyFont="1" applyFill="1" applyBorder="1" applyAlignment="1" applyProtection="1"/>
    <xf numFmtId="0" fontId="12" fillId="0" borderId="1" xfId="0" applyFont="1" applyFill="1" applyBorder="1" applyAlignment="1" applyProtection="1"/>
    <xf numFmtId="0" fontId="13" fillId="0" borderId="1" xfId="0" applyFont="1" applyFill="1" applyBorder="1" applyAlignment="1" applyProtection="1"/>
    <xf numFmtId="0" fontId="11" fillId="0" borderId="1" xfId="0" applyFont="1" applyBorder="1"/>
    <xf numFmtId="10" fontId="11" fillId="0" borderId="1" xfId="0" applyNumberFormat="1" applyFont="1" applyBorder="1"/>
    <xf numFmtId="0" fontId="14" fillId="0" borderId="1" xfId="0" applyFont="1" applyBorder="1"/>
    <xf numFmtId="0" fontId="15" fillId="0" borderId="1" xfId="0" applyFont="1" applyBorder="1"/>
    <xf numFmtId="0" fontId="0" fillId="0" borderId="2" xfId="0" applyBorder="1"/>
    <xf numFmtId="0" fontId="0" fillId="0" borderId="2" xfId="0" quotePrefix="1" applyBorder="1"/>
    <xf numFmtId="0" fontId="3" fillId="0" borderId="2" xfId="0" applyFont="1" applyBorder="1"/>
    <xf numFmtId="0" fontId="11" fillId="0" borderId="2" xfId="0" applyFont="1" applyFill="1" applyBorder="1"/>
    <xf numFmtId="0" fontId="16" fillId="0" borderId="1" xfId="0" applyFont="1" applyBorder="1"/>
    <xf numFmtId="0" fontId="17" fillId="0" borderId="1" xfId="0" applyFont="1" applyFill="1" applyBorder="1" applyAlignment="1" applyProtection="1"/>
    <xf numFmtId="0" fontId="15" fillId="0" borderId="1" xfId="0" applyNumberFormat="1" applyFont="1" applyBorder="1"/>
    <xf numFmtId="0" fontId="0" fillId="0" borderId="1" xfId="0" applyFill="1" applyBorder="1"/>
    <xf numFmtId="0" fontId="18" fillId="0" borderId="1" xfId="0" applyFont="1" applyBorder="1"/>
    <xf numFmtId="0" fontId="19" fillId="0" borderId="1" xfId="0" applyFont="1" applyBorder="1"/>
    <xf numFmtId="0" fontId="5" fillId="0" borderId="1" xfId="0" applyFont="1" applyBorder="1"/>
    <xf numFmtId="9" fontId="3" fillId="0" borderId="1" xfId="1" applyFont="1" applyBorder="1"/>
    <xf numFmtId="0" fontId="0" fillId="2" borderId="3" xfId="0" applyFill="1" applyBorder="1"/>
    <xf numFmtId="0" fontId="0" fillId="2" borderId="0" xfId="0" applyFill="1"/>
    <xf numFmtId="0" fontId="0" fillId="3" borderId="0" xfId="0" applyFill="1"/>
    <xf numFmtId="11" fontId="0" fillId="3" borderId="0" xfId="0" applyNumberFormat="1" applyFill="1"/>
  </cellXfs>
  <cellStyles count="2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tabSelected="1" topLeftCell="V27" workbookViewId="0">
      <selection activeCell="AF61" sqref="AF61"/>
    </sheetView>
  </sheetViews>
  <sheetFormatPr baseColWidth="10" defaultRowHeight="15" x14ac:dyDescent="0"/>
  <cols>
    <col min="1" max="1" width="12.1640625" bestFit="1" customWidth="1"/>
    <col min="32" max="32" width="13.1640625" bestFit="1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4">
      <c r="A2" s="3" t="s">
        <v>32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6" t="s">
        <v>33</v>
      </c>
      <c r="U2" s="3">
        <v>0.24324670200436499</v>
      </c>
      <c r="V2" s="3">
        <v>9.7515245075948095E-2</v>
      </c>
      <c r="W2" s="6" t="s">
        <v>33</v>
      </c>
      <c r="X2" s="3">
        <v>1.77181924575774</v>
      </c>
      <c r="Y2" s="3">
        <v>0.72351127763613099</v>
      </c>
      <c r="Z2" s="6" t="s">
        <v>33</v>
      </c>
      <c r="AA2" s="7">
        <v>7.4793289999999998E-2</v>
      </c>
      <c r="AB2" s="6" t="s">
        <v>33</v>
      </c>
      <c r="AC2" s="7">
        <v>7.0871290000000003E-2</v>
      </c>
      <c r="AD2" s="6" t="s">
        <v>33</v>
      </c>
      <c r="AE2" s="7">
        <v>6.148551E-2</v>
      </c>
      <c r="AF2" s="6" t="s">
        <v>33</v>
      </c>
      <c r="AG2">
        <f>AVERAGE(AA2,AB2,AC2,AD2,AE2,AF2)</f>
        <v>6.9050029999999998E-2</v>
      </c>
      <c r="AH2">
        <f>AVERAGE(B2, E2, H2)</f>
        <v>1.2512188962765964</v>
      </c>
    </row>
    <row r="3" spans="1:34">
      <c r="A3" s="3" t="s">
        <v>35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8">
        <v>0.53125</v>
      </c>
      <c r="P3" s="9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10">
        <v>3.9915269999999997E-8</v>
      </c>
      <c r="AB3" s="4" t="s">
        <v>33</v>
      </c>
      <c r="AC3" s="10">
        <v>3.1309329999999999E-8</v>
      </c>
      <c r="AD3" s="4" t="s">
        <v>33</v>
      </c>
      <c r="AE3" s="10">
        <v>8.6986890000000002E-6</v>
      </c>
      <c r="AF3" s="4" t="s">
        <v>33</v>
      </c>
      <c r="AG3">
        <f t="shared" ref="AG3:AG58" si="1">AVERAGE(AA3,AB3,AC3,AD3,AE3,AF3)</f>
        <v>2.9233045333333336E-6</v>
      </c>
      <c r="AH3">
        <f t="shared" ref="AH3:AH58" si="2">AVERAGE(B3, E3, H3)</f>
        <v>0.97453625950782852</v>
      </c>
    </row>
    <row r="4" spans="1:34">
      <c r="A4" s="3" t="s">
        <v>36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8">
        <v>1.7241379310299999E-2</v>
      </c>
      <c r="Q4" s="5" t="s">
        <v>37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1">
        <v>2.7222629999999999E-3</v>
      </c>
      <c r="AB4" s="4" t="s">
        <v>33</v>
      </c>
      <c r="AC4" s="11">
        <v>6.4122629999999996E-3</v>
      </c>
      <c r="AD4" s="4" t="s">
        <v>33</v>
      </c>
      <c r="AE4" s="11">
        <v>2.3773590000000001E-2</v>
      </c>
      <c r="AF4" s="4" t="s">
        <v>33</v>
      </c>
      <c r="AG4">
        <f t="shared" si="1"/>
        <v>1.0969372E-2</v>
      </c>
      <c r="AH4">
        <f t="shared" si="2"/>
        <v>1.2539301161616165</v>
      </c>
    </row>
    <row r="5" spans="1:34">
      <c r="A5" s="3" t="s">
        <v>38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8">
        <v>0.58823529411800002</v>
      </c>
      <c r="P5" s="8">
        <v>8.2644628099199993E-2</v>
      </c>
      <c r="Q5" s="5" t="s">
        <v>37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1">
        <v>1.122831E-2</v>
      </c>
      <c r="AB5" s="12">
        <v>4.5953090000000002E-2</v>
      </c>
      <c r="AC5" s="11">
        <v>4.8844149999999996E-3</v>
      </c>
      <c r="AD5" s="12">
        <v>3.8429430000000001E-2</v>
      </c>
      <c r="AE5" s="11">
        <v>5.6150000000000002E-3</v>
      </c>
      <c r="AF5" s="13">
        <v>9.6048620000000001E-2</v>
      </c>
      <c r="AG5">
        <f t="shared" si="1"/>
        <v>3.3693144166666668E-2</v>
      </c>
      <c r="AH5">
        <f t="shared" si="2"/>
        <v>1.3205874951830436</v>
      </c>
    </row>
    <row r="6" spans="1:34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8">
        <v>9.0497737556600004E-3</v>
      </c>
      <c r="Q6" s="5" t="s">
        <v>37</v>
      </c>
      <c r="R6" s="3">
        <v>0.127740536748049</v>
      </c>
      <c r="S6" s="3">
        <v>4.3132801902960101E-2</v>
      </c>
      <c r="T6" s="6" t="s">
        <v>33</v>
      </c>
      <c r="U6" s="3">
        <v>0.23288292051492901</v>
      </c>
      <c r="V6" s="3">
        <v>8.0202953966795998E-2</v>
      </c>
      <c r="W6" s="6" t="s">
        <v>33</v>
      </c>
      <c r="X6" s="3">
        <v>1.733539556</v>
      </c>
      <c r="Y6" s="3">
        <v>0.60553219018479898</v>
      </c>
      <c r="Z6" s="6" t="s">
        <v>33</v>
      </c>
      <c r="AA6" s="14">
        <v>1.55852E-2</v>
      </c>
      <c r="AB6" s="6" t="s">
        <v>33</v>
      </c>
      <c r="AC6" s="11">
        <v>4.1456119999999999E-3</v>
      </c>
      <c r="AD6" s="6" t="s">
        <v>33</v>
      </c>
      <c r="AE6" s="11">
        <v>1.0832100000000001E-2</v>
      </c>
      <c r="AF6" s="6" t="s">
        <v>33</v>
      </c>
      <c r="AG6">
        <f t="shared" si="1"/>
        <v>1.0187637333333334E-2</v>
      </c>
      <c r="AH6">
        <f t="shared" si="2"/>
        <v>1.4631378723404236</v>
      </c>
    </row>
    <row r="7" spans="1:34">
      <c r="A7" s="3" t="s">
        <v>40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8">
        <v>8.6956521739099998E-2</v>
      </c>
      <c r="P7" s="8">
        <v>5.1282051282099998E-2</v>
      </c>
      <c r="Q7" s="5" t="s">
        <v>34</v>
      </c>
      <c r="R7" s="3">
        <v>7.6941854055752795E-2</v>
      </c>
      <c r="S7" s="15">
        <v>6.0599379602966803E-2</v>
      </c>
      <c r="T7" s="3">
        <v>0</v>
      </c>
      <c r="U7" s="15">
        <v>0.15924905142170001</v>
      </c>
      <c r="V7" s="15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1">
        <v>4.9764170000000003E-2</v>
      </c>
      <c r="AB7" s="6" t="s">
        <v>33</v>
      </c>
      <c r="AC7" s="11">
        <v>2.368284E-2</v>
      </c>
      <c r="AD7" s="6" t="s">
        <v>33</v>
      </c>
      <c r="AE7" s="16">
        <v>0.14701310000000001</v>
      </c>
      <c r="AF7" s="6" t="s">
        <v>33</v>
      </c>
      <c r="AG7">
        <f t="shared" si="1"/>
        <v>7.3486703333333334E-2</v>
      </c>
      <c r="AH7">
        <f t="shared" si="2"/>
        <v>0.97487090136054577</v>
      </c>
    </row>
    <row r="8" spans="1:34">
      <c r="A8" s="3" t="s">
        <v>41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8">
        <v>0.38888888888899997</v>
      </c>
      <c r="P8" s="8">
        <v>1.8867924528299999E-2</v>
      </c>
      <c r="Q8" s="5" t="s">
        <v>42</v>
      </c>
      <c r="R8" s="17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1">
        <v>4.3984779999999999E-3</v>
      </c>
      <c r="AB8" s="16">
        <v>0.15428790000000001</v>
      </c>
      <c r="AC8" s="11">
        <v>5.583714E-3</v>
      </c>
      <c r="AD8" s="11">
        <v>4.7184660000000003E-2</v>
      </c>
      <c r="AE8" s="11">
        <v>1.8022050000000001E-3</v>
      </c>
      <c r="AF8" s="11">
        <v>1.3222920000000001E-2</v>
      </c>
      <c r="AG8">
        <f t="shared" si="1"/>
        <v>3.7746646166666668E-2</v>
      </c>
      <c r="AH8">
        <f t="shared" si="2"/>
        <v>1.2591885702341097</v>
      </c>
    </row>
    <row r="9" spans="1:34">
      <c r="A9" s="3" t="s">
        <v>43</v>
      </c>
      <c r="B9" s="6">
        <v>0.65538053900000004</v>
      </c>
      <c r="C9" s="6">
        <v>0.67276571399999996</v>
      </c>
      <c r="D9" s="4" t="s">
        <v>33</v>
      </c>
      <c r="E9" s="6">
        <v>0.49831120699999998</v>
      </c>
      <c r="F9" s="16">
        <v>0.481942857</v>
      </c>
      <c r="G9" s="4" t="s">
        <v>33</v>
      </c>
      <c r="H9" s="6">
        <v>2.0068338149999998</v>
      </c>
      <c r="I9" s="6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18">
        <v>0.14000000000000001</v>
      </c>
      <c r="P9" s="18">
        <v>0.01</v>
      </c>
      <c r="Q9" s="5" t="s">
        <v>34</v>
      </c>
      <c r="R9" s="3">
        <v>0.11455966817084501</v>
      </c>
      <c r="S9" s="6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6">
        <v>0.33848529999999999</v>
      </c>
      <c r="AB9" s="4" t="s">
        <v>33</v>
      </c>
      <c r="AC9" s="19">
        <v>0.437191</v>
      </c>
      <c r="AD9" s="4" t="s">
        <v>33</v>
      </c>
      <c r="AE9" s="16">
        <v>0.39510489999999998</v>
      </c>
      <c r="AF9" s="4" t="s">
        <v>33</v>
      </c>
      <c r="AG9">
        <f t="shared" si="1"/>
        <v>0.39026040000000001</v>
      </c>
      <c r="AH9">
        <f t="shared" si="2"/>
        <v>1.0535085203333334</v>
      </c>
    </row>
    <row r="10" spans="1:34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8">
        <v>0.33333333333300003</v>
      </c>
      <c r="P10" s="8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1">
        <v>4.25846E-2</v>
      </c>
      <c r="AB10" s="4" t="s">
        <v>33</v>
      </c>
      <c r="AC10" s="11">
        <v>3.6553139999999998E-2</v>
      </c>
      <c r="AD10" s="4" t="s">
        <v>33</v>
      </c>
      <c r="AE10" s="11">
        <v>3.3501660000000003E-2</v>
      </c>
      <c r="AF10" s="4" t="s">
        <v>33</v>
      </c>
      <c r="AG10">
        <f t="shared" si="1"/>
        <v>3.7546466666666667E-2</v>
      </c>
      <c r="AH10">
        <f t="shared" si="2"/>
        <v>1.0427738211382114</v>
      </c>
    </row>
    <row r="11" spans="1:34">
      <c r="A11" s="3" t="s">
        <v>45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8">
        <v>0.555555555556</v>
      </c>
      <c r="P11" s="8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1">
        <v>1.6924089999999999E-2</v>
      </c>
      <c r="AB11" s="16">
        <v>0.14268819999999999</v>
      </c>
      <c r="AC11" s="11">
        <v>8.4364609999999993E-3</v>
      </c>
      <c r="AD11" s="16">
        <v>0.1116207</v>
      </c>
      <c r="AE11" s="16">
        <v>6.8420220000000004E-2</v>
      </c>
      <c r="AF11" s="16">
        <v>0.22330990000000001</v>
      </c>
      <c r="AG11">
        <f t="shared" si="1"/>
        <v>9.5233261833333319E-2</v>
      </c>
      <c r="AH11">
        <f t="shared" si="2"/>
        <v>0.983061509562842</v>
      </c>
    </row>
    <row r="12" spans="1:34">
      <c r="A12" s="3" t="s">
        <v>46</v>
      </c>
      <c r="B12" s="3">
        <v>0.67923312499999999</v>
      </c>
      <c r="C12" s="7">
        <v>0.63912666666666695</v>
      </c>
      <c r="D12" s="3">
        <v>0.28504000000000002</v>
      </c>
      <c r="E12" s="3">
        <v>0.56868713942307703</v>
      </c>
      <c r="F12" s="7">
        <v>0.43662000000000001</v>
      </c>
      <c r="G12" s="3">
        <v>0.18634999999999999</v>
      </c>
      <c r="H12" s="3">
        <v>2.30864</v>
      </c>
      <c r="I12" s="7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20">
        <v>8.7316210000000005E-2</v>
      </c>
      <c r="AB12" s="7">
        <v>6.9233669999999997E-2</v>
      </c>
      <c r="AC12" s="20">
        <v>7.5466649999999996E-2</v>
      </c>
      <c r="AD12" s="7">
        <v>7.9768900000000004E-2</v>
      </c>
      <c r="AE12" s="20">
        <v>8.7111469999999996E-2</v>
      </c>
      <c r="AF12" s="7">
        <v>0.14438999999999999</v>
      </c>
      <c r="AG12">
        <f t="shared" si="1"/>
        <v>9.054781666666667E-2</v>
      </c>
      <c r="AH12">
        <f t="shared" si="2"/>
        <v>1.1855200881410257</v>
      </c>
    </row>
    <row r="13" spans="1:34">
      <c r="A13" s="3" t="s">
        <v>47</v>
      </c>
      <c r="B13" s="21">
        <v>0.67105563926940603</v>
      </c>
      <c r="C13" s="3">
        <v>0.74437750000000003</v>
      </c>
      <c r="D13" s="3">
        <v>0.58906999999999998</v>
      </c>
      <c r="E13" s="21">
        <v>0.54708287671232803</v>
      </c>
      <c r="F13" s="3">
        <v>0.67698499999999995</v>
      </c>
      <c r="G13" s="3">
        <v>0.29509999999999997</v>
      </c>
      <c r="H13" s="21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8">
        <v>1.1111111111100001E-2</v>
      </c>
      <c r="Q13" s="5" t="s">
        <v>34</v>
      </c>
      <c r="R13" s="21">
        <v>0.113027282611526</v>
      </c>
      <c r="S13" s="3">
        <v>0.10319678783154999</v>
      </c>
      <c r="T13" s="3">
        <v>0</v>
      </c>
      <c r="U13" s="21">
        <v>0.21791111920565201</v>
      </c>
      <c r="V13" s="3">
        <v>0.23820884707541801</v>
      </c>
      <c r="W13" s="3">
        <v>0</v>
      </c>
      <c r="X13" s="21">
        <v>2.0691162440945998</v>
      </c>
      <c r="Y13" s="3">
        <v>2.3549487416860599</v>
      </c>
      <c r="Z13" s="3">
        <v>0</v>
      </c>
      <c r="AA13" s="16">
        <v>0.12623000000000001</v>
      </c>
      <c r="AB13" s="4" t="s">
        <v>33</v>
      </c>
      <c r="AC13" s="16">
        <v>0.17837649999999999</v>
      </c>
      <c r="AD13" s="4" t="s">
        <v>33</v>
      </c>
      <c r="AE13" s="16">
        <v>0.14223379999999999</v>
      </c>
      <c r="AF13" s="4" t="s">
        <v>33</v>
      </c>
      <c r="AG13">
        <f t="shared" si="1"/>
        <v>0.14894676666666665</v>
      </c>
      <c r="AH13">
        <f t="shared" si="2"/>
        <v>1.0558778158295279</v>
      </c>
    </row>
    <row r="14" spans="1:34">
      <c r="A14" s="3" t="s">
        <v>48</v>
      </c>
      <c r="B14" s="3">
        <v>0.65760674556213095</v>
      </c>
      <c r="C14" s="7">
        <v>0.63862666666666701</v>
      </c>
      <c r="D14" s="3">
        <v>0.56434499999999999</v>
      </c>
      <c r="E14" s="3">
        <v>0.50536321499013803</v>
      </c>
      <c r="F14" s="7">
        <v>0.43989666666666699</v>
      </c>
      <c r="G14" s="3">
        <v>0.29643999999999998</v>
      </c>
      <c r="H14" s="3">
        <v>1.9624507100591699</v>
      </c>
      <c r="I14" s="7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6">
        <v>1.996519111</v>
      </c>
      <c r="Y14" s="6">
        <v>0.53513918999999999</v>
      </c>
      <c r="Z14" s="3">
        <v>0.35376999999999997</v>
      </c>
      <c r="AA14" s="19">
        <v>0.3039907</v>
      </c>
      <c r="AB14" s="16">
        <v>0.1342525</v>
      </c>
      <c r="AC14" s="19">
        <v>0.2330642</v>
      </c>
      <c r="AD14" s="16">
        <v>0.15517710000000001</v>
      </c>
      <c r="AE14" s="19">
        <v>0.1093452</v>
      </c>
      <c r="AF14" s="16">
        <v>5.4670839999999998E-2</v>
      </c>
      <c r="AG14">
        <f t="shared" si="1"/>
        <v>0.16508342333333334</v>
      </c>
      <c r="AH14">
        <f t="shared" si="2"/>
        <v>1.0418068902038129</v>
      </c>
    </row>
    <row r="15" spans="1:34">
      <c r="A15" s="22" t="s">
        <v>49</v>
      </c>
      <c r="B15" s="22">
        <v>0.66487494296577943</v>
      </c>
      <c r="C15" s="22">
        <v>0.80957999999999997</v>
      </c>
      <c r="D15" s="22">
        <v>0.66318333333333335</v>
      </c>
      <c r="E15" s="22">
        <v>0.5357635931558935</v>
      </c>
      <c r="F15" s="22">
        <v>0.88361666666666672</v>
      </c>
      <c r="G15" s="22">
        <v>0.51050666666666666</v>
      </c>
      <c r="H15" s="17">
        <v>1.6717064070000001</v>
      </c>
      <c r="I15" s="22">
        <v>4.6089733333333331</v>
      </c>
      <c r="J15" s="22">
        <v>2.3890799999999999</v>
      </c>
      <c r="K15" s="22">
        <v>6</v>
      </c>
      <c r="L15" s="22">
        <v>3</v>
      </c>
      <c r="M15" s="23">
        <v>0.5</v>
      </c>
      <c r="N15" s="22">
        <v>4</v>
      </c>
      <c r="O15" s="23">
        <v>0.66666666666666663</v>
      </c>
      <c r="P15" s="23">
        <v>3.7383177570093455E-2</v>
      </c>
      <c r="Q15" s="22" t="s">
        <v>34</v>
      </c>
      <c r="R15" s="22">
        <v>0.11527419975840089</v>
      </c>
      <c r="S15" s="22">
        <v>2.6991859266576393E-2</v>
      </c>
      <c r="T15" s="22">
        <v>0.10438111238256767</v>
      </c>
      <c r="U15" s="22">
        <v>0.22725027016388938</v>
      </c>
      <c r="V15" s="22">
        <v>6.4256702028314169E-2</v>
      </c>
      <c r="W15" s="22">
        <v>0.26815106890623341</v>
      </c>
      <c r="X15" s="22">
        <v>2.2290811074914059</v>
      </c>
      <c r="Y15" s="22">
        <v>0.79768072837584725</v>
      </c>
      <c r="Z15" s="22">
        <v>1.6770296575990142</v>
      </c>
      <c r="AA15" s="24">
        <v>6.2817491906650702E-3</v>
      </c>
      <c r="AB15" s="25">
        <v>7.1501940485968002E-2</v>
      </c>
      <c r="AC15" s="24">
        <v>5.9836833125518699E-3</v>
      </c>
      <c r="AD15" s="25">
        <v>7.1901201676300194E-2</v>
      </c>
      <c r="AE15" s="24">
        <v>1.23650940618078E-2</v>
      </c>
      <c r="AF15" s="25">
        <v>8.7122869470292602E-2</v>
      </c>
      <c r="AG15">
        <f t="shared" si="1"/>
        <v>4.2526089699597591E-2</v>
      </c>
      <c r="AH15">
        <f t="shared" si="2"/>
        <v>0.95744831437389111</v>
      </c>
    </row>
    <row r="16" spans="1:34">
      <c r="A16" s="26" t="s">
        <v>50</v>
      </c>
      <c r="B16" s="26">
        <v>0.63693150499999995</v>
      </c>
      <c r="C16" s="26">
        <v>0.75378500000000004</v>
      </c>
      <c r="D16" s="26">
        <v>0.60209999999999997</v>
      </c>
      <c r="E16" s="26">
        <v>0.46250440100000001</v>
      </c>
      <c r="F16" s="26">
        <v>0.66664000000000001</v>
      </c>
      <c r="G16" s="26">
        <v>0.33379500000000001</v>
      </c>
      <c r="H16" s="17">
        <v>1.789029709</v>
      </c>
      <c r="I16" s="26">
        <v>3.6575000000000002</v>
      </c>
      <c r="J16" s="26">
        <v>0.29530000000000001</v>
      </c>
      <c r="K16" s="26">
        <v>4</v>
      </c>
      <c r="L16" s="26">
        <v>2</v>
      </c>
      <c r="M16" s="27">
        <v>0.5</v>
      </c>
      <c r="N16" s="26">
        <v>1</v>
      </c>
      <c r="O16" s="27">
        <v>0.25</v>
      </c>
      <c r="P16" s="27">
        <v>1.37E-2</v>
      </c>
      <c r="Q16" s="26" t="s">
        <v>34</v>
      </c>
      <c r="R16" s="26">
        <v>0.11500616</v>
      </c>
      <c r="S16" s="26">
        <v>6.0394999999999997E-2</v>
      </c>
      <c r="T16" s="26">
        <v>5.772E-2</v>
      </c>
      <c r="U16" s="26">
        <v>0.20285244499999999</v>
      </c>
      <c r="V16" s="26">
        <v>0.18260000000000001</v>
      </c>
      <c r="W16" s="26">
        <v>4.8314999999999997E-2</v>
      </c>
      <c r="X16" s="26">
        <v>1.876841223</v>
      </c>
      <c r="Y16" s="26">
        <v>1.30227</v>
      </c>
      <c r="Z16" s="26">
        <v>0.70552999999999999</v>
      </c>
      <c r="AA16" s="28">
        <v>0.112130666</v>
      </c>
      <c r="AB16" s="28">
        <v>0.11821151100000001</v>
      </c>
      <c r="AC16" s="28">
        <v>0.17980750000000001</v>
      </c>
      <c r="AD16" s="28">
        <v>0.121467547</v>
      </c>
      <c r="AE16" s="28">
        <v>0.14617657100000001</v>
      </c>
      <c r="AF16" s="28">
        <v>9.6119098E-2</v>
      </c>
      <c r="AG16">
        <f t="shared" si="1"/>
        <v>0.12898548216666667</v>
      </c>
      <c r="AH16">
        <f t="shared" si="2"/>
        <v>0.96282187166666677</v>
      </c>
    </row>
    <row r="17" spans="1:34">
      <c r="A17" s="22" t="s">
        <v>51</v>
      </c>
      <c r="B17" s="22">
        <v>0.69587013089005245</v>
      </c>
      <c r="C17" s="22">
        <v>0.70308000000000004</v>
      </c>
      <c r="D17" s="22">
        <v>0.68860399999999999</v>
      </c>
      <c r="E17" s="22">
        <v>0.55289787958115177</v>
      </c>
      <c r="F17" s="25">
        <v>0.48802000000000001</v>
      </c>
      <c r="G17" s="22">
        <v>0.5144740000000001</v>
      </c>
      <c r="H17" s="17">
        <v>2.5091357849999998</v>
      </c>
      <c r="I17" s="25">
        <v>1.90201</v>
      </c>
      <c r="J17" s="22">
        <v>2.6925599999999998</v>
      </c>
      <c r="K17" s="22">
        <v>6</v>
      </c>
      <c r="L17" s="22">
        <v>5</v>
      </c>
      <c r="M17" s="23">
        <v>0.83333333333333337</v>
      </c>
      <c r="N17" s="22">
        <v>0</v>
      </c>
      <c r="O17" s="23">
        <v>0</v>
      </c>
      <c r="P17" s="23">
        <v>0</v>
      </c>
      <c r="Q17" s="22" t="s">
        <v>37</v>
      </c>
      <c r="R17" s="22">
        <v>8.9650612412876515E-2</v>
      </c>
      <c r="S17" s="22">
        <v>0</v>
      </c>
      <c r="T17" s="22">
        <v>5.7913270879825111E-2</v>
      </c>
      <c r="U17" s="22">
        <v>0.23213026068144985</v>
      </c>
      <c r="V17" s="22">
        <v>0</v>
      </c>
      <c r="W17" s="22">
        <v>0.18736930961072576</v>
      </c>
      <c r="X17" s="22">
        <v>1.7629716461194838</v>
      </c>
      <c r="Y17" s="22">
        <v>0</v>
      </c>
      <c r="Z17" s="22">
        <v>1.1868716788600191</v>
      </c>
      <c r="AA17" s="22" t="s">
        <v>33</v>
      </c>
      <c r="AB17" s="22" t="s">
        <v>33</v>
      </c>
      <c r="AC17" s="22" t="s">
        <v>33</v>
      </c>
      <c r="AD17" s="22" t="s">
        <v>33</v>
      </c>
      <c r="AE17" s="22" t="s">
        <v>33</v>
      </c>
      <c r="AF17" s="22" t="s">
        <v>33</v>
      </c>
      <c r="AG17" t="e">
        <f t="shared" si="1"/>
        <v>#DIV/0!</v>
      </c>
      <c r="AH17">
        <f t="shared" si="2"/>
        <v>1.2526345984904015</v>
      </c>
    </row>
    <row r="18" spans="1:34">
      <c r="A18" s="26" t="s">
        <v>52</v>
      </c>
      <c r="B18" s="26">
        <v>0.74087628000000005</v>
      </c>
      <c r="C18" s="28">
        <v>0.73963999999999996</v>
      </c>
      <c r="D18" s="26">
        <v>0.73678999999999994</v>
      </c>
      <c r="E18" s="26">
        <v>0.57522230299999999</v>
      </c>
      <c r="F18" s="26">
        <v>0.65695000000000003</v>
      </c>
      <c r="G18" s="26">
        <v>0.44971</v>
      </c>
      <c r="H18" s="17">
        <v>2.0240890079999998</v>
      </c>
      <c r="I18" s="26">
        <v>3.2662300000000002</v>
      </c>
      <c r="J18" s="26">
        <v>1.0164800000000001</v>
      </c>
      <c r="K18" s="26">
        <v>2</v>
      </c>
      <c r="L18" s="26">
        <v>1</v>
      </c>
      <c r="M18" s="27">
        <v>0.5</v>
      </c>
      <c r="N18" s="26">
        <v>1</v>
      </c>
      <c r="O18" s="27">
        <v>0.5</v>
      </c>
      <c r="P18" s="27">
        <v>2.3E-3</v>
      </c>
      <c r="Q18" s="26" t="s">
        <v>53</v>
      </c>
      <c r="R18" s="26">
        <v>6.1540091999999998E-2</v>
      </c>
      <c r="S18" s="26">
        <v>0</v>
      </c>
      <c r="T18" s="26">
        <v>0</v>
      </c>
      <c r="U18" s="26">
        <v>0.182186232</v>
      </c>
      <c r="V18" s="26">
        <v>0</v>
      </c>
      <c r="W18" s="26">
        <v>0</v>
      </c>
      <c r="X18" s="26">
        <v>1.753617711</v>
      </c>
      <c r="Y18" s="26">
        <v>0</v>
      </c>
      <c r="Z18" s="26">
        <v>0</v>
      </c>
      <c r="AA18" s="26" t="s">
        <v>33</v>
      </c>
      <c r="AB18" s="26" t="s">
        <v>33</v>
      </c>
      <c r="AC18" s="26" t="s">
        <v>33</v>
      </c>
      <c r="AD18" s="26" t="s">
        <v>33</v>
      </c>
      <c r="AE18" s="26" t="s">
        <v>33</v>
      </c>
      <c r="AF18" s="26" t="s">
        <v>33</v>
      </c>
      <c r="AG18" t="e">
        <f t="shared" si="1"/>
        <v>#DIV/0!</v>
      </c>
      <c r="AH18">
        <f t="shared" si="2"/>
        <v>1.1133958636666665</v>
      </c>
    </row>
    <row r="19" spans="1:34">
      <c r="A19" s="26" t="s">
        <v>54</v>
      </c>
      <c r="B19" s="26">
        <v>0.77859776000000003</v>
      </c>
      <c r="C19" s="26">
        <v>0.79862651200000001</v>
      </c>
      <c r="D19" s="26">
        <v>0.78641000000000005</v>
      </c>
      <c r="E19" s="26">
        <v>0.67932282899999996</v>
      </c>
      <c r="F19" s="26">
        <v>0.75437209299999997</v>
      </c>
      <c r="G19" s="26">
        <v>0.43254999999999999</v>
      </c>
      <c r="H19" s="17">
        <v>3.5641433199999999</v>
      </c>
      <c r="I19" s="26">
        <v>4.1082848839999997</v>
      </c>
      <c r="J19" s="26">
        <v>2.5537350000000001</v>
      </c>
      <c r="K19" s="26">
        <v>45</v>
      </c>
      <c r="L19" s="26">
        <v>2</v>
      </c>
      <c r="M19" s="27">
        <v>4.4400000000000002E-2</v>
      </c>
      <c r="N19" s="26">
        <v>29</v>
      </c>
      <c r="O19" s="27">
        <v>0.64439999999999997</v>
      </c>
      <c r="P19" s="27">
        <v>0.1074</v>
      </c>
      <c r="Q19" s="26" t="s">
        <v>55</v>
      </c>
      <c r="R19" s="26">
        <v>6.0759753E-2</v>
      </c>
      <c r="S19" s="26">
        <v>3.6055196999999997E-2</v>
      </c>
      <c r="T19" s="26">
        <v>2.0209999999999999E-2</v>
      </c>
      <c r="U19" s="26">
        <v>0.2311849</v>
      </c>
      <c r="V19" s="26">
        <v>0.17006021900000001</v>
      </c>
      <c r="W19" s="26">
        <v>6.3740000000000005E-2</v>
      </c>
      <c r="X19" s="26">
        <v>1.960894887</v>
      </c>
      <c r="Y19" s="26">
        <v>1.5872999860000001</v>
      </c>
      <c r="Z19" s="26">
        <v>0.90064500000000003</v>
      </c>
      <c r="AA19" s="29">
        <v>1.0717680000000001E-3</v>
      </c>
      <c r="AB19" s="28">
        <v>0.28564207000000003</v>
      </c>
      <c r="AC19" s="29">
        <v>5.0859030000000001E-3</v>
      </c>
      <c r="AD19" s="28">
        <v>5.0991438E-2</v>
      </c>
      <c r="AE19" s="29">
        <v>2.0170793999999999E-2</v>
      </c>
      <c r="AF19" s="28">
        <v>0.131478396</v>
      </c>
      <c r="AG19">
        <f t="shared" si="1"/>
        <v>8.2406728166666665E-2</v>
      </c>
      <c r="AH19">
        <f t="shared" si="2"/>
        <v>1.674021303</v>
      </c>
    </row>
    <row r="20" spans="1:34">
      <c r="A20" s="26" t="s">
        <v>56</v>
      </c>
      <c r="B20" s="26">
        <v>0.65834574099999998</v>
      </c>
      <c r="C20" s="26">
        <v>0.71404999999999996</v>
      </c>
      <c r="D20" s="26">
        <v>0.56915499999999997</v>
      </c>
      <c r="E20" s="26">
        <v>0.45652609799999999</v>
      </c>
      <c r="F20" s="26">
        <v>0.57948615400000003</v>
      </c>
      <c r="G20" s="26">
        <v>0.24092</v>
      </c>
      <c r="H20" s="17">
        <v>1.8604690239999999</v>
      </c>
      <c r="I20" s="26">
        <v>2.8862376919999999</v>
      </c>
      <c r="J20" s="26">
        <v>0.37511499999999998</v>
      </c>
      <c r="K20" s="26">
        <v>15</v>
      </c>
      <c r="L20" s="26">
        <v>2</v>
      </c>
      <c r="M20" s="27">
        <v>0.1333</v>
      </c>
      <c r="N20" s="26">
        <v>4</v>
      </c>
      <c r="O20" s="27">
        <v>0.26669999999999999</v>
      </c>
      <c r="P20" s="27">
        <v>4.9399999999999999E-2</v>
      </c>
      <c r="Q20" s="26" t="s">
        <v>37</v>
      </c>
      <c r="R20" s="26">
        <v>0.11349316600000001</v>
      </c>
      <c r="S20" s="26">
        <v>8.1642841999999993E-2</v>
      </c>
      <c r="T20" s="26">
        <v>9.665E-3</v>
      </c>
      <c r="U20" s="26">
        <v>0.207572804</v>
      </c>
      <c r="V20" s="26">
        <v>0.21344745100000001</v>
      </c>
      <c r="W20" s="26">
        <v>7.9119999999999996E-2</v>
      </c>
      <c r="X20" s="26">
        <v>1.902545435</v>
      </c>
      <c r="Y20" s="26">
        <v>1.6631131299999999</v>
      </c>
      <c r="Z20" s="26">
        <v>0.58053500000000002</v>
      </c>
      <c r="AA20" s="29">
        <v>1.6636382000000002E-2</v>
      </c>
      <c r="AB20" s="28">
        <v>5.1506278000000003E-2</v>
      </c>
      <c r="AC20" s="29">
        <v>3.1242645999999999E-2</v>
      </c>
      <c r="AD20" s="28">
        <v>7.5151493E-2</v>
      </c>
      <c r="AE20" s="29">
        <v>2.4541055999999999E-2</v>
      </c>
      <c r="AF20" s="28">
        <v>7.6748453999999994E-2</v>
      </c>
      <c r="AG20">
        <f t="shared" si="1"/>
        <v>4.5971051500000006E-2</v>
      </c>
      <c r="AH20">
        <f t="shared" si="2"/>
        <v>0.9917802876666667</v>
      </c>
    </row>
    <row r="21" spans="1:34">
      <c r="A21" s="30" t="s">
        <v>57</v>
      </c>
      <c r="B21" s="31" t="s">
        <v>33</v>
      </c>
      <c r="C21" s="32" t="s">
        <v>33</v>
      </c>
      <c r="D21" s="32" t="s">
        <v>33</v>
      </c>
      <c r="E21" s="32" t="s">
        <v>33</v>
      </c>
      <c r="F21" s="32" t="s">
        <v>33</v>
      </c>
      <c r="G21" s="32" t="s">
        <v>33</v>
      </c>
      <c r="H21" s="6" t="s">
        <v>33</v>
      </c>
      <c r="I21" s="32" t="s">
        <v>33</v>
      </c>
      <c r="J21" s="32" t="s">
        <v>33</v>
      </c>
      <c r="K21" s="32" t="s">
        <v>33</v>
      </c>
      <c r="L21" s="32" t="s">
        <v>33</v>
      </c>
      <c r="M21" s="32" t="s">
        <v>33</v>
      </c>
      <c r="N21" s="32" t="s">
        <v>33</v>
      </c>
      <c r="O21" s="32" t="s">
        <v>33</v>
      </c>
      <c r="P21" s="32" t="s">
        <v>33</v>
      </c>
      <c r="Q21" s="33" t="s">
        <v>58</v>
      </c>
      <c r="R21" s="32" t="s">
        <v>33</v>
      </c>
      <c r="S21" s="32" t="s">
        <v>33</v>
      </c>
      <c r="T21" s="32" t="s">
        <v>33</v>
      </c>
      <c r="U21" s="32" t="s">
        <v>33</v>
      </c>
      <c r="V21" s="32" t="s">
        <v>33</v>
      </c>
      <c r="W21" s="32" t="s">
        <v>33</v>
      </c>
      <c r="X21" s="32" t="s">
        <v>33</v>
      </c>
      <c r="Y21" s="32" t="s">
        <v>33</v>
      </c>
      <c r="Z21" s="32" t="s">
        <v>33</v>
      </c>
      <c r="AA21" s="32" t="s">
        <v>33</v>
      </c>
      <c r="AB21" s="32" t="s">
        <v>33</v>
      </c>
      <c r="AC21" s="32" t="s">
        <v>33</v>
      </c>
      <c r="AD21" s="32" t="s">
        <v>33</v>
      </c>
      <c r="AE21" s="32" t="s">
        <v>33</v>
      </c>
      <c r="AF21" s="32" t="s">
        <v>33</v>
      </c>
      <c r="AG21" t="e">
        <f t="shared" si="1"/>
        <v>#DIV/0!</v>
      </c>
      <c r="AH21" t="e">
        <f t="shared" si="2"/>
        <v>#DIV/0!</v>
      </c>
    </row>
    <row r="22" spans="1:34">
      <c r="A22" s="22" t="s">
        <v>59</v>
      </c>
      <c r="B22" s="22">
        <v>0.73990724050632906</v>
      </c>
      <c r="C22" s="22">
        <v>0.76858000000000004</v>
      </c>
      <c r="D22" s="6" t="s">
        <v>33</v>
      </c>
      <c r="E22" s="22">
        <v>0.57189260759493676</v>
      </c>
      <c r="F22" s="22">
        <v>0.68284875</v>
      </c>
      <c r="G22" s="6" t="s">
        <v>33</v>
      </c>
      <c r="H22" s="17">
        <v>2.8601209619999999</v>
      </c>
      <c r="I22" s="22">
        <v>3.4672912499999997</v>
      </c>
      <c r="J22" s="6" t="s">
        <v>33</v>
      </c>
      <c r="K22" s="6">
        <v>8</v>
      </c>
      <c r="L22" s="22">
        <v>0</v>
      </c>
      <c r="M22" s="23">
        <v>0</v>
      </c>
      <c r="N22" s="22">
        <v>4</v>
      </c>
      <c r="O22" s="23">
        <v>0.5</v>
      </c>
      <c r="P22" s="23">
        <v>3.4482758620689655E-2</v>
      </c>
      <c r="Q22" s="22" t="s">
        <v>60</v>
      </c>
      <c r="R22" s="22">
        <v>6.1204863046055907E-2</v>
      </c>
      <c r="S22" s="22">
        <v>4.0619586408529557E-2</v>
      </c>
      <c r="T22" s="22" t="s">
        <v>33</v>
      </c>
      <c r="U22" s="22">
        <v>0.20620169348967671</v>
      </c>
      <c r="V22" s="22">
        <v>0.19133607196746125</v>
      </c>
      <c r="W22" s="22" t="s">
        <v>33</v>
      </c>
      <c r="X22" s="22">
        <v>1.8466673653775514</v>
      </c>
      <c r="Y22" s="22">
        <v>1.2946313675081171</v>
      </c>
      <c r="Z22" s="22" t="s">
        <v>33</v>
      </c>
      <c r="AA22" s="24">
        <v>4.5936971736499799E-2</v>
      </c>
      <c r="AB22" s="22" t="s">
        <v>33</v>
      </c>
      <c r="AC22" s="25">
        <v>7.4497099710607598E-2</v>
      </c>
      <c r="AD22" s="22" t="s">
        <v>33</v>
      </c>
      <c r="AE22" s="25">
        <v>0.117385203947941</v>
      </c>
      <c r="AF22" s="22" t="s">
        <v>33</v>
      </c>
      <c r="AG22">
        <f t="shared" si="1"/>
        <v>7.927309179834946E-2</v>
      </c>
      <c r="AH22">
        <f t="shared" si="2"/>
        <v>1.3906402700337555</v>
      </c>
    </row>
    <row r="23" spans="1:34">
      <c r="A23" s="26" t="s">
        <v>61</v>
      </c>
      <c r="B23" s="26">
        <v>0.73674157699999998</v>
      </c>
      <c r="C23" s="26">
        <v>0.78398307700000003</v>
      </c>
      <c r="D23" s="26">
        <v>0.75888999999999995</v>
      </c>
      <c r="E23" s="26">
        <v>0.65470971300000003</v>
      </c>
      <c r="F23" s="34">
        <v>0.73560307700000005</v>
      </c>
      <c r="G23" s="26">
        <v>0.78774500000000003</v>
      </c>
      <c r="H23" s="17">
        <v>3.074440466</v>
      </c>
      <c r="I23" s="34">
        <v>3.5102292309999998</v>
      </c>
      <c r="J23" s="26">
        <v>4.3617850000000002</v>
      </c>
      <c r="K23" s="26">
        <v>15</v>
      </c>
      <c r="L23" s="26">
        <v>2</v>
      </c>
      <c r="M23" s="27">
        <v>0.1333</v>
      </c>
      <c r="N23" s="26">
        <v>6</v>
      </c>
      <c r="O23" s="27">
        <v>0.4</v>
      </c>
      <c r="P23" s="27">
        <v>2.7099999999999999E-2</v>
      </c>
      <c r="Q23" s="26" t="s">
        <v>37</v>
      </c>
      <c r="R23" s="26">
        <v>8.5031195000000004E-2</v>
      </c>
      <c r="S23" s="26">
        <v>4.9537932999999999E-2</v>
      </c>
      <c r="T23" s="26">
        <v>9.3710000000000002E-2</v>
      </c>
      <c r="U23" s="26">
        <v>0.23727041600000001</v>
      </c>
      <c r="V23" s="26">
        <v>0.19115561</v>
      </c>
      <c r="W23" s="26">
        <v>0.21223500000000001</v>
      </c>
      <c r="X23" s="26">
        <v>1.7839012569999999</v>
      </c>
      <c r="Y23" s="26">
        <v>1.2597388329999999</v>
      </c>
      <c r="Z23" s="26">
        <v>1.138215</v>
      </c>
      <c r="AA23" s="29">
        <v>3.0205219999999999E-3</v>
      </c>
      <c r="AB23" s="28">
        <v>0.38697279600000001</v>
      </c>
      <c r="AC23" s="28">
        <v>7.9839812999999996E-2</v>
      </c>
      <c r="AD23" s="34">
        <v>0.39922830100000001</v>
      </c>
      <c r="AE23" s="28">
        <v>0.12310758300000001</v>
      </c>
      <c r="AF23" s="34">
        <v>0.25475857200000002</v>
      </c>
      <c r="AG23">
        <f t="shared" si="1"/>
        <v>0.20782126450000002</v>
      </c>
      <c r="AH23">
        <f t="shared" si="2"/>
        <v>1.4886305853333333</v>
      </c>
    </row>
    <row r="24" spans="1:34">
      <c r="A24" s="22" t="s">
        <v>62</v>
      </c>
      <c r="B24" s="22">
        <v>0.64953479999999997</v>
      </c>
      <c r="C24" s="22">
        <v>0.65465499999999999</v>
      </c>
      <c r="D24" s="22">
        <v>0.55614000000000008</v>
      </c>
      <c r="E24" s="22">
        <v>0.43938997142857145</v>
      </c>
      <c r="F24" s="25">
        <v>0.412605</v>
      </c>
      <c r="G24" s="22">
        <v>0.22313</v>
      </c>
      <c r="H24" s="17">
        <v>1.5534441999999999</v>
      </c>
      <c r="I24" s="22">
        <v>1.7195550000000002</v>
      </c>
      <c r="J24" s="22">
        <v>-0.54547000000000001</v>
      </c>
      <c r="K24" s="22">
        <v>4</v>
      </c>
      <c r="L24" s="22">
        <v>2</v>
      </c>
      <c r="M24" s="23">
        <v>0.5</v>
      </c>
      <c r="N24" s="22">
        <v>0</v>
      </c>
      <c r="O24" s="23">
        <v>0</v>
      </c>
      <c r="P24" s="23">
        <v>0</v>
      </c>
      <c r="Q24" s="22" t="s">
        <v>37</v>
      </c>
      <c r="R24" s="22">
        <v>8.2212642787486509E-2</v>
      </c>
      <c r="S24" s="22">
        <v>6.773499999999999E-2</v>
      </c>
      <c r="T24" s="22">
        <v>2.2820000000000007E-2</v>
      </c>
      <c r="U24" s="22">
        <v>0.15195161028150392</v>
      </c>
      <c r="V24" s="22">
        <v>0.15378499999999998</v>
      </c>
      <c r="W24" s="22">
        <v>3.0339999999999992E-2</v>
      </c>
      <c r="X24" s="22">
        <v>1.3166067257028859</v>
      </c>
      <c r="Y24" s="22">
        <v>0.78913500000000003</v>
      </c>
      <c r="Z24" s="22">
        <v>0.22094000000000003</v>
      </c>
      <c r="AA24" s="25">
        <v>0.46624127657895598</v>
      </c>
      <c r="AB24" s="25">
        <v>0.15088393805962</v>
      </c>
      <c r="AC24" s="35">
        <v>0.423330935215189</v>
      </c>
      <c r="AD24" s="25">
        <v>0.16848136806886199</v>
      </c>
      <c r="AE24" s="25">
        <v>0.40858652988696298</v>
      </c>
      <c r="AF24" s="25">
        <v>7.9723170466190194E-2</v>
      </c>
      <c r="AG24">
        <f t="shared" si="1"/>
        <v>0.28287453637929671</v>
      </c>
      <c r="AH24">
        <f t="shared" si="2"/>
        <v>0.88078965714285717</v>
      </c>
    </row>
    <row r="25" spans="1:34">
      <c r="A25" s="26" t="s">
        <v>63</v>
      </c>
      <c r="B25" s="26">
        <v>0.799075058</v>
      </c>
      <c r="C25" s="26">
        <v>0.82250000000000001</v>
      </c>
      <c r="D25" s="26">
        <v>0.79733799999999999</v>
      </c>
      <c r="E25" s="26">
        <v>0.77977698600000001</v>
      </c>
      <c r="F25" s="26">
        <v>0.87401249999999997</v>
      </c>
      <c r="G25" s="26">
        <v>0.77423600000000004</v>
      </c>
      <c r="H25" s="17">
        <v>4.0545223830000001</v>
      </c>
      <c r="I25" s="26">
        <v>4.3608399999999996</v>
      </c>
      <c r="J25" s="26">
        <v>4.0069520000000001</v>
      </c>
      <c r="K25" s="26">
        <v>9</v>
      </c>
      <c r="L25" s="26">
        <v>5</v>
      </c>
      <c r="M25" s="27">
        <v>0.55559999999999998</v>
      </c>
      <c r="N25" s="26">
        <v>4</v>
      </c>
      <c r="O25" s="27">
        <v>0.44440000000000002</v>
      </c>
      <c r="P25" s="27">
        <v>7.0000000000000001E-3</v>
      </c>
      <c r="Q25" s="26" t="s">
        <v>55</v>
      </c>
      <c r="R25" s="26">
        <v>5.3717834999999999E-2</v>
      </c>
      <c r="S25" s="26">
        <v>3.4380955999999997E-2</v>
      </c>
      <c r="T25" s="26">
        <v>3.6098443000000001E-2</v>
      </c>
      <c r="U25" s="26">
        <v>0.211387507</v>
      </c>
      <c r="V25" s="26">
        <v>0.104791176</v>
      </c>
      <c r="W25" s="26">
        <v>0.23460507999999999</v>
      </c>
      <c r="X25" s="26">
        <v>1.6442855350000001</v>
      </c>
      <c r="Y25" s="26">
        <v>0.52577241200000002</v>
      </c>
      <c r="Z25" s="26">
        <v>1.1003198240000001</v>
      </c>
      <c r="AA25" s="28">
        <v>0.13421562100000001</v>
      </c>
      <c r="AB25" s="28">
        <v>0.18211149200000001</v>
      </c>
      <c r="AC25" s="28">
        <v>8.6412957999999998E-2</v>
      </c>
      <c r="AD25" s="28">
        <v>0.22869972899999999</v>
      </c>
      <c r="AE25" s="28">
        <v>0.168627003</v>
      </c>
      <c r="AF25" s="28">
        <v>0.28546735299999998</v>
      </c>
      <c r="AG25">
        <f t="shared" si="1"/>
        <v>0.18092235933333334</v>
      </c>
      <c r="AH25">
        <f t="shared" si="2"/>
        <v>1.8777914756666665</v>
      </c>
    </row>
    <row r="26" spans="1:34">
      <c r="A26" s="26" t="s">
        <v>64</v>
      </c>
      <c r="B26" s="26">
        <v>0.72662822599999999</v>
      </c>
      <c r="C26" s="26">
        <v>0.74305166700000003</v>
      </c>
      <c r="D26" s="26" t="s">
        <v>33</v>
      </c>
      <c r="E26" s="26">
        <v>0.54828389300000002</v>
      </c>
      <c r="F26" s="26">
        <v>0.61207833300000003</v>
      </c>
      <c r="G26" s="26" t="s">
        <v>33</v>
      </c>
      <c r="H26" s="17">
        <v>2.4518593449999999</v>
      </c>
      <c r="I26" s="26">
        <v>3.5295416670000002</v>
      </c>
      <c r="J26" s="26" t="s">
        <v>33</v>
      </c>
      <c r="K26" s="26">
        <v>6</v>
      </c>
      <c r="L26" s="26">
        <v>0</v>
      </c>
      <c r="M26" s="27">
        <v>0</v>
      </c>
      <c r="N26" s="26">
        <v>2</v>
      </c>
      <c r="O26" s="27">
        <v>0.33329999999999999</v>
      </c>
      <c r="P26" s="27">
        <v>8.2000000000000007E-3</v>
      </c>
      <c r="Q26" s="26" t="s">
        <v>65</v>
      </c>
      <c r="R26" s="26">
        <v>7.7518787000000006E-2</v>
      </c>
      <c r="S26" s="26">
        <v>9.8361331999999996E-2</v>
      </c>
      <c r="T26" s="26" t="s">
        <v>33</v>
      </c>
      <c r="U26" s="26">
        <v>0.23042527800000001</v>
      </c>
      <c r="V26" s="26">
        <v>0.250000271</v>
      </c>
      <c r="W26" s="26" t="s">
        <v>33</v>
      </c>
      <c r="X26" s="26">
        <v>1.9295613439999999</v>
      </c>
      <c r="Y26" s="26">
        <v>1.494372995</v>
      </c>
      <c r="Z26" s="26" t="s">
        <v>33</v>
      </c>
      <c r="AA26" s="28">
        <v>0.350048321</v>
      </c>
      <c r="AB26" s="26" t="s">
        <v>33</v>
      </c>
      <c r="AC26" s="28">
        <v>0.28024736900000002</v>
      </c>
      <c r="AD26" s="26" t="s">
        <v>33</v>
      </c>
      <c r="AE26" s="28">
        <v>6.9715649000000005E-2</v>
      </c>
      <c r="AF26" s="26" t="s">
        <v>33</v>
      </c>
      <c r="AG26">
        <f t="shared" si="1"/>
        <v>0.23333711300000004</v>
      </c>
      <c r="AH26">
        <f t="shared" si="2"/>
        <v>1.2422571546666668</v>
      </c>
    </row>
    <row r="27" spans="1:34">
      <c r="A27" s="26" t="s">
        <v>66</v>
      </c>
      <c r="B27" s="26">
        <v>0.60894402000000003</v>
      </c>
      <c r="C27" s="26">
        <v>0.72085714300000003</v>
      </c>
      <c r="D27" s="26">
        <v>0.67098666699999998</v>
      </c>
      <c r="E27" s="26">
        <v>0.476499167</v>
      </c>
      <c r="F27" s="26">
        <v>0.64039714299999995</v>
      </c>
      <c r="G27" s="26">
        <v>0.498496667</v>
      </c>
      <c r="H27" s="17">
        <v>2.0323883469999999</v>
      </c>
      <c r="I27" s="26">
        <v>3.0253742859999999</v>
      </c>
      <c r="J27" s="26">
        <v>1.9075233330000001</v>
      </c>
      <c r="K27" s="26">
        <v>10</v>
      </c>
      <c r="L27" s="26">
        <v>3</v>
      </c>
      <c r="M27" s="27">
        <v>0.3</v>
      </c>
      <c r="N27" s="26">
        <v>3</v>
      </c>
      <c r="O27" s="27">
        <v>0.3</v>
      </c>
      <c r="P27" s="27">
        <v>1.3599999999999999E-2</v>
      </c>
      <c r="Q27" s="26" t="s">
        <v>34</v>
      </c>
      <c r="R27" s="26">
        <v>0.14939259599999999</v>
      </c>
      <c r="S27" s="26">
        <v>9.1033788000000004E-2</v>
      </c>
      <c r="T27" s="26">
        <v>5.9868750999999998E-2</v>
      </c>
      <c r="U27" s="26">
        <v>0.23851054399999999</v>
      </c>
      <c r="V27" s="26">
        <v>0.26002924599999999</v>
      </c>
      <c r="W27" s="26">
        <v>7.4877543000000005E-2</v>
      </c>
      <c r="X27" s="26">
        <v>1.5738658860000001</v>
      </c>
      <c r="Y27" s="26">
        <v>2.093847652</v>
      </c>
      <c r="Z27" s="26">
        <v>1.5326484659999999</v>
      </c>
      <c r="AA27" s="29">
        <v>8.9290849999999998E-3</v>
      </c>
      <c r="AB27" s="28">
        <v>0.20703596399999999</v>
      </c>
      <c r="AC27" s="28">
        <v>7.3547383999999993E-2</v>
      </c>
      <c r="AD27" s="28">
        <v>0.15860945200000001</v>
      </c>
      <c r="AE27" s="28">
        <v>0.128400183</v>
      </c>
      <c r="AF27" s="28">
        <v>0.222890539</v>
      </c>
      <c r="AG27">
        <f t="shared" si="1"/>
        <v>0.1332354345</v>
      </c>
      <c r="AH27">
        <f t="shared" si="2"/>
        <v>1.0392771780000001</v>
      </c>
    </row>
    <row r="28" spans="1:34">
      <c r="A28" s="26" t="s">
        <v>67</v>
      </c>
      <c r="B28" s="26">
        <v>0.65288343999999998</v>
      </c>
      <c r="C28" s="26">
        <v>0.73110633300000005</v>
      </c>
      <c r="D28" s="26">
        <v>0.64500866700000004</v>
      </c>
      <c r="E28" s="26">
        <v>0.51883184999999998</v>
      </c>
      <c r="F28" s="26">
        <v>0.71235400000000004</v>
      </c>
      <c r="G28" s="26">
        <v>0.53350933300000003</v>
      </c>
      <c r="H28" s="17">
        <v>2.2924344909999999</v>
      </c>
      <c r="I28" s="26">
        <v>3.6768518330000002</v>
      </c>
      <c r="J28" s="26">
        <v>2.4622893330000002</v>
      </c>
      <c r="K28" s="26">
        <v>75</v>
      </c>
      <c r="L28" s="26">
        <v>15</v>
      </c>
      <c r="M28" s="27">
        <v>0.2</v>
      </c>
      <c r="N28" s="26">
        <v>28</v>
      </c>
      <c r="O28" s="27">
        <v>0.37330000000000002</v>
      </c>
      <c r="P28" s="27">
        <v>7.7600000000000002E-2</v>
      </c>
      <c r="Q28" s="26" t="s">
        <v>37</v>
      </c>
      <c r="R28" s="26">
        <v>0.147619367</v>
      </c>
      <c r="S28" s="26">
        <v>0.115156572</v>
      </c>
      <c r="T28" s="26">
        <v>0.15930813699999999</v>
      </c>
      <c r="U28" s="26">
        <v>0.26846617299999997</v>
      </c>
      <c r="V28" s="26">
        <v>0.235409011</v>
      </c>
      <c r="W28" s="26">
        <v>0.27300622499999999</v>
      </c>
      <c r="X28" s="26">
        <v>1.8015638009999999</v>
      </c>
      <c r="Y28" s="26">
        <v>1.632649064</v>
      </c>
      <c r="Z28" s="26">
        <v>1.9307627409999999</v>
      </c>
      <c r="AA28" s="36">
        <v>1.93972E-6</v>
      </c>
      <c r="AB28" s="29">
        <v>3.4567434000000001E-2</v>
      </c>
      <c r="AC28" s="36">
        <v>2.9510800000000001E-8</v>
      </c>
      <c r="AD28" s="29">
        <v>1.7645896000000001E-2</v>
      </c>
      <c r="AE28" s="36">
        <v>1.33514E-8</v>
      </c>
      <c r="AF28" s="29">
        <v>2.0760173E-2</v>
      </c>
      <c r="AG28">
        <f t="shared" si="1"/>
        <v>1.2162580930366665E-2</v>
      </c>
      <c r="AH28">
        <f t="shared" si="2"/>
        <v>1.1547165936666666</v>
      </c>
    </row>
    <row r="29" spans="1:34">
      <c r="A29" s="26" t="s">
        <v>68</v>
      </c>
      <c r="B29" s="26">
        <v>0.63026685100000002</v>
      </c>
      <c r="C29" s="26">
        <v>0.79091999999999996</v>
      </c>
      <c r="D29" s="26">
        <v>0.47766999999999998</v>
      </c>
      <c r="E29" s="26">
        <v>0.43330917000000002</v>
      </c>
      <c r="F29" s="26">
        <v>0.69686999999999999</v>
      </c>
      <c r="G29" s="26">
        <v>0.13303000000000001</v>
      </c>
      <c r="H29" s="17">
        <v>1.279469585</v>
      </c>
      <c r="I29" s="26">
        <v>5.0522099999999996</v>
      </c>
      <c r="J29" s="26">
        <v>-0.58682000000000001</v>
      </c>
      <c r="K29" s="26">
        <v>3</v>
      </c>
      <c r="L29" s="26">
        <v>2</v>
      </c>
      <c r="M29" s="27">
        <v>0.66669999999999996</v>
      </c>
      <c r="N29" s="26">
        <v>0</v>
      </c>
      <c r="O29" s="27">
        <v>0</v>
      </c>
      <c r="P29" s="27">
        <v>0</v>
      </c>
      <c r="Q29" s="26" t="s">
        <v>34</v>
      </c>
      <c r="R29" s="26">
        <v>9.2615160000000002E-2</v>
      </c>
      <c r="S29" s="26">
        <v>0</v>
      </c>
      <c r="T29" s="26">
        <v>2.2599999999999999E-3</v>
      </c>
      <c r="U29" s="26">
        <v>0.18037450999999999</v>
      </c>
      <c r="V29" s="26">
        <v>0</v>
      </c>
      <c r="W29" s="26">
        <v>4.9209999999999997E-2</v>
      </c>
      <c r="X29" s="26">
        <v>1.5510974239999999</v>
      </c>
      <c r="Y29" s="26">
        <v>0</v>
      </c>
      <c r="Z29" s="26">
        <v>0.40309</v>
      </c>
      <c r="AA29" s="26" t="s">
        <v>33</v>
      </c>
      <c r="AB29" s="26" t="s">
        <v>33</v>
      </c>
      <c r="AC29" s="26" t="s">
        <v>33</v>
      </c>
      <c r="AD29" s="26" t="s">
        <v>33</v>
      </c>
      <c r="AE29" s="26" t="s">
        <v>33</v>
      </c>
      <c r="AF29" s="26" t="s">
        <v>33</v>
      </c>
      <c r="AG29" t="e">
        <f t="shared" si="1"/>
        <v>#DIV/0!</v>
      </c>
      <c r="AH29">
        <f t="shared" si="2"/>
        <v>0.78101520199999996</v>
      </c>
    </row>
    <row r="30" spans="1:34">
      <c r="A30" s="26" t="s">
        <v>69</v>
      </c>
      <c r="B30" s="26">
        <v>0.65461076299999998</v>
      </c>
      <c r="C30" s="26">
        <v>0.767675</v>
      </c>
      <c r="D30" s="26">
        <v>0.71758</v>
      </c>
      <c r="E30" s="26">
        <v>0.47137797199999998</v>
      </c>
      <c r="F30" s="26">
        <v>0.70171499999999998</v>
      </c>
      <c r="G30" s="26">
        <v>0.49972333299999999</v>
      </c>
      <c r="H30" s="17">
        <v>1.8304039160000001</v>
      </c>
      <c r="I30" s="26">
        <v>4.1378500000000003</v>
      </c>
      <c r="J30" s="26">
        <v>2.3572333329999999</v>
      </c>
      <c r="K30" s="26">
        <v>5</v>
      </c>
      <c r="L30" s="26">
        <v>3</v>
      </c>
      <c r="M30" s="27">
        <v>0.6</v>
      </c>
      <c r="N30" s="26">
        <v>1</v>
      </c>
      <c r="O30" s="27">
        <v>0.2</v>
      </c>
      <c r="P30" s="27">
        <v>1.11E-2</v>
      </c>
      <c r="Q30" s="26" t="s">
        <v>37</v>
      </c>
      <c r="R30" s="26">
        <v>0.13869271</v>
      </c>
      <c r="S30" s="26">
        <v>2.3449999999999999E-3</v>
      </c>
      <c r="T30" s="26">
        <v>6.7005965000000001E-2</v>
      </c>
      <c r="U30" s="26">
        <v>0.216336158</v>
      </c>
      <c r="V30" s="26">
        <v>0.142065</v>
      </c>
      <c r="W30" s="26">
        <v>0.16505823</v>
      </c>
      <c r="X30" s="26">
        <v>2.0269125529999998</v>
      </c>
      <c r="Y30" s="26">
        <v>0.96662000000000003</v>
      </c>
      <c r="Z30" s="26">
        <v>1.409781843</v>
      </c>
      <c r="AA30" s="29">
        <v>1.8089553000000001E-2</v>
      </c>
      <c r="AB30" s="28">
        <v>0.20945882900000001</v>
      </c>
      <c r="AC30" s="28">
        <v>0.13144751900000001</v>
      </c>
      <c r="AD30" s="28">
        <v>0.19128133</v>
      </c>
      <c r="AE30" s="28">
        <v>9.2429001999999996E-2</v>
      </c>
      <c r="AF30" s="28">
        <v>0.17129566700000001</v>
      </c>
      <c r="AG30">
        <f t="shared" si="1"/>
        <v>0.13566698333333335</v>
      </c>
      <c r="AH30">
        <f t="shared" si="2"/>
        <v>0.98546421699999998</v>
      </c>
    </row>
    <row r="31" spans="1:34">
      <c r="A31" s="26" t="s">
        <v>70</v>
      </c>
      <c r="B31" s="26">
        <v>0.70860512600000003</v>
      </c>
      <c r="C31" s="26" t="s">
        <v>33</v>
      </c>
      <c r="D31" s="26" t="s">
        <v>33</v>
      </c>
      <c r="E31" s="26">
        <v>0.53364889400000004</v>
      </c>
      <c r="F31" s="26" t="s">
        <v>33</v>
      </c>
      <c r="G31" s="26" t="s">
        <v>33</v>
      </c>
      <c r="H31" s="17">
        <v>2.474384497</v>
      </c>
      <c r="I31" s="26" t="s">
        <v>33</v>
      </c>
      <c r="J31" s="26" t="s">
        <v>33</v>
      </c>
      <c r="K31" s="26">
        <v>0</v>
      </c>
      <c r="L31" s="26">
        <v>0</v>
      </c>
      <c r="M31" s="26" t="s">
        <v>33</v>
      </c>
      <c r="N31" s="26" t="s">
        <v>33</v>
      </c>
      <c r="O31" s="26" t="s">
        <v>33</v>
      </c>
      <c r="P31" s="26" t="s">
        <v>33</v>
      </c>
      <c r="Q31" s="26" t="s">
        <v>60</v>
      </c>
      <c r="R31" s="26">
        <v>0.115247091</v>
      </c>
      <c r="S31" s="26" t="s">
        <v>33</v>
      </c>
      <c r="T31" s="26" t="s">
        <v>33</v>
      </c>
      <c r="U31" s="26">
        <v>0.240176419</v>
      </c>
      <c r="V31" s="26" t="s">
        <v>33</v>
      </c>
      <c r="W31" s="26" t="s">
        <v>33</v>
      </c>
      <c r="X31" s="26">
        <v>1.986727774</v>
      </c>
      <c r="Y31" s="26" t="s">
        <v>33</v>
      </c>
      <c r="Z31" s="26" t="s">
        <v>33</v>
      </c>
      <c r="AA31" s="26" t="s">
        <v>33</v>
      </c>
      <c r="AB31" s="26" t="s">
        <v>33</v>
      </c>
      <c r="AC31" s="26" t="s">
        <v>33</v>
      </c>
      <c r="AD31" s="26" t="s">
        <v>33</v>
      </c>
      <c r="AE31" s="26" t="s">
        <v>33</v>
      </c>
      <c r="AF31" s="26" t="s">
        <v>33</v>
      </c>
      <c r="AG31" t="e">
        <f t="shared" si="1"/>
        <v>#DIV/0!</v>
      </c>
      <c r="AH31">
        <f t="shared" si="2"/>
        <v>1.2388795056666666</v>
      </c>
    </row>
    <row r="32" spans="1:34">
      <c r="A32" s="26" t="s">
        <v>71</v>
      </c>
      <c r="B32" s="26">
        <v>0.69890015299999997</v>
      </c>
      <c r="C32" s="26">
        <v>0.71099333300000001</v>
      </c>
      <c r="D32" s="26" t="s">
        <v>33</v>
      </c>
      <c r="E32" s="26">
        <v>0.559832569</v>
      </c>
      <c r="F32" s="26">
        <v>0.57347333300000003</v>
      </c>
      <c r="G32" s="26" t="s">
        <v>33</v>
      </c>
      <c r="H32" s="26">
        <v>2.5651124159999998</v>
      </c>
      <c r="I32" s="28">
        <v>2.443186667</v>
      </c>
      <c r="J32" s="26" t="s">
        <v>33</v>
      </c>
      <c r="K32" s="26">
        <v>3</v>
      </c>
      <c r="L32" s="26">
        <v>0</v>
      </c>
      <c r="M32" s="27">
        <v>0</v>
      </c>
      <c r="N32" s="26">
        <v>0</v>
      </c>
      <c r="O32" s="27">
        <v>0</v>
      </c>
      <c r="P32" s="27">
        <v>0</v>
      </c>
      <c r="Q32" s="26" t="s">
        <v>37</v>
      </c>
      <c r="R32" s="26">
        <v>0.10761229999999999</v>
      </c>
      <c r="S32" s="26">
        <v>1.7319207999999999E-2</v>
      </c>
      <c r="T32" s="26" t="s">
        <v>33</v>
      </c>
      <c r="U32" s="26">
        <v>0.23191753900000001</v>
      </c>
      <c r="V32" s="26">
        <v>0.103433913</v>
      </c>
      <c r="W32" s="26" t="s">
        <v>33</v>
      </c>
      <c r="X32" s="26">
        <v>1.9737750789999999</v>
      </c>
      <c r="Y32" s="26">
        <v>0.48815213099999999</v>
      </c>
      <c r="Z32" s="26" t="s">
        <v>33</v>
      </c>
      <c r="AA32" s="28">
        <v>0.20391252600000001</v>
      </c>
      <c r="AB32" s="26" t="s">
        <v>33</v>
      </c>
      <c r="AC32" s="28">
        <v>0.422007778</v>
      </c>
      <c r="AD32" s="26" t="s">
        <v>33</v>
      </c>
      <c r="AE32" s="34">
        <v>0.36284191399999999</v>
      </c>
      <c r="AF32" s="26" t="s">
        <v>33</v>
      </c>
      <c r="AG32">
        <f t="shared" si="1"/>
        <v>0.32958740599999997</v>
      </c>
      <c r="AH32">
        <f t="shared" si="2"/>
        <v>1.2746150459999999</v>
      </c>
    </row>
    <row r="33" spans="1:34">
      <c r="A33" s="26" t="s">
        <v>72</v>
      </c>
      <c r="B33" s="26">
        <v>0.67743182099999999</v>
      </c>
      <c r="C33" s="28">
        <v>0.67176666699999998</v>
      </c>
      <c r="D33" s="26">
        <v>0.68425000000000002</v>
      </c>
      <c r="E33" s="26">
        <v>0.47642170299999997</v>
      </c>
      <c r="F33" s="28">
        <v>0.417286667</v>
      </c>
      <c r="G33" s="26">
        <v>0.42734</v>
      </c>
      <c r="H33" s="26">
        <v>1.6468579430000001</v>
      </c>
      <c r="I33" s="28">
        <v>1.3206133330000001</v>
      </c>
      <c r="J33" s="26">
        <v>1.50482</v>
      </c>
      <c r="K33" s="26">
        <v>7</v>
      </c>
      <c r="L33" s="26">
        <v>1</v>
      </c>
      <c r="M33" s="27">
        <v>0.1429</v>
      </c>
      <c r="N33" s="26">
        <v>0</v>
      </c>
      <c r="O33" s="27">
        <v>0</v>
      </c>
      <c r="P33" s="27">
        <v>0</v>
      </c>
      <c r="Q33" s="26" t="s">
        <v>37</v>
      </c>
      <c r="R33" s="26">
        <v>7.8424579999999994E-2</v>
      </c>
      <c r="S33" s="26">
        <v>5.0834547000000001E-2</v>
      </c>
      <c r="T33" s="26">
        <v>0</v>
      </c>
      <c r="U33" s="26">
        <v>0.156658514</v>
      </c>
      <c r="V33" s="26">
        <v>0.13992343099999999</v>
      </c>
      <c r="W33" s="26">
        <v>0</v>
      </c>
      <c r="X33" s="26">
        <v>1.580622435</v>
      </c>
      <c r="Y33" s="26">
        <v>1.586627411</v>
      </c>
      <c r="Z33" s="26">
        <v>0</v>
      </c>
      <c r="AA33" s="34">
        <v>0.399065789</v>
      </c>
      <c r="AB33" s="26" t="s">
        <v>33</v>
      </c>
      <c r="AC33" s="34">
        <v>0.17539180400000001</v>
      </c>
      <c r="AD33" s="26" t="s">
        <v>33</v>
      </c>
      <c r="AE33" s="34">
        <v>0.31876993799999997</v>
      </c>
      <c r="AF33" s="26" t="s">
        <v>33</v>
      </c>
      <c r="AG33">
        <f t="shared" si="1"/>
        <v>0.29774251033333332</v>
      </c>
      <c r="AH33">
        <f t="shared" si="2"/>
        <v>0.93357048900000006</v>
      </c>
    </row>
    <row r="34" spans="1:34">
      <c r="A34" s="26" t="s">
        <v>73</v>
      </c>
      <c r="B34" s="26">
        <v>0.69377907299999997</v>
      </c>
      <c r="C34" s="26">
        <v>0.73047285699999998</v>
      </c>
      <c r="D34" s="26">
        <v>0.516625</v>
      </c>
      <c r="E34" s="26">
        <v>0.41124867199999998</v>
      </c>
      <c r="F34" s="26">
        <v>0.46882000000000001</v>
      </c>
      <c r="G34" s="26">
        <v>3.6415000000000003E-2</v>
      </c>
      <c r="H34" s="26">
        <v>2.0263312999999998</v>
      </c>
      <c r="I34" s="26">
        <v>2.093558571</v>
      </c>
      <c r="J34" s="26">
        <v>-0.33877499999999999</v>
      </c>
      <c r="K34" s="26">
        <v>9</v>
      </c>
      <c r="L34" s="26">
        <v>2</v>
      </c>
      <c r="M34" s="27">
        <v>0.22220000000000001</v>
      </c>
      <c r="N34" s="26">
        <v>0</v>
      </c>
      <c r="O34" s="27">
        <v>0</v>
      </c>
      <c r="P34" s="27">
        <v>0</v>
      </c>
      <c r="Q34" s="26" t="s">
        <v>55</v>
      </c>
      <c r="R34" s="26">
        <v>0.104422926</v>
      </c>
      <c r="S34" s="26">
        <v>3.1704679E-2</v>
      </c>
      <c r="T34" s="26">
        <v>2.3885E-2</v>
      </c>
      <c r="U34" s="26">
        <v>0.25160577699999997</v>
      </c>
      <c r="V34" s="26">
        <v>0.15616011799999999</v>
      </c>
      <c r="W34" s="26">
        <v>3.6194999999999998E-2</v>
      </c>
      <c r="X34" s="26">
        <v>1.848154659</v>
      </c>
      <c r="Y34" s="26">
        <v>1.463755956</v>
      </c>
      <c r="Z34" s="26">
        <v>1.693865</v>
      </c>
      <c r="AA34" s="29">
        <v>1.3438634E-2</v>
      </c>
      <c r="AB34" s="29">
        <v>3.072863E-2</v>
      </c>
      <c r="AC34" s="28">
        <v>0.18628185799999999</v>
      </c>
      <c r="AD34" s="29">
        <v>4.7013214999999997E-2</v>
      </c>
      <c r="AE34" s="28">
        <v>0.45397754299999998</v>
      </c>
      <c r="AF34" s="28">
        <v>0.15820151399999999</v>
      </c>
      <c r="AG34">
        <f t="shared" si="1"/>
        <v>0.14827356566666663</v>
      </c>
      <c r="AH34">
        <f t="shared" si="2"/>
        <v>1.0437863483333334</v>
      </c>
    </row>
    <row r="35" spans="1:34">
      <c r="A35" s="26" t="s">
        <v>74</v>
      </c>
      <c r="B35" s="26">
        <v>0.79568185300000005</v>
      </c>
      <c r="C35" s="26">
        <v>0.82437666700000001</v>
      </c>
      <c r="D35" s="26" t="s">
        <v>33</v>
      </c>
      <c r="E35" s="26">
        <v>0.76407565099999997</v>
      </c>
      <c r="F35" s="26">
        <v>0.83026</v>
      </c>
      <c r="G35" s="26" t="s">
        <v>33</v>
      </c>
      <c r="H35" s="26">
        <v>3.8743783920000001</v>
      </c>
      <c r="I35" s="26">
        <v>4.2902566670000004</v>
      </c>
      <c r="J35" s="26" t="s">
        <v>33</v>
      </c>
      <c r="K35" s="26">
        <v>3</v>
      </c>
      <c r="L35" s="26">
        <v>0</v>
      </c>
      <c r="M35" s="27">
        <v>0</v>
      </c>
      <c r="N35" s="26">
        <v>2</v>
      </c>
      <c r="O35" s="27">
        <v>0.66669999999999996</v>
      </c>
      <c r="P35" s="27">
        <v>4.8999999999999998E-3</v>
      </c>
      <c r="Q35" s="26" t="s">
        <v>55</v>
      </c>
      <c r="R35" s="26">
        <v>4.9515728000000002E-2</v>
      </c>
      <c r="S35" s="26">
        <v>1.5271737000000001E-2</v>
      </c>
      <c r="T35" s="26" t="s">
        <v>33</v>
      </c>
      <c r="U35" s="26">
        <v>0.20156473799999999</v>
      </c>
      <c r="V35" s="26">
        <v>0.168008571</v>
      </c>
      <c r="W35" s="26" t="s">
        <v>33</v>
      </c>
      <c r="X35" s="26">
        <v>1.7391182220000001</v>
      </c>
      <c r="Y35" s="26">
        <v>1.1440829219999999</v>
      </c>
      <c r="Z35" s="26" t="s">
        <v>33</v>
      </c>
      <c r="AA35" s="29">
        <v>4.3174816999999997E-2</v>
      </c>
      <c r="AB35" s="26" t="s">
        <v>33</v>
      </c>
      <c r="AC35" s="28">
        <v>0.283311596</v>
      </c>
      <c r="AD35" s="26" t="s">
        <v>33</v>
      </c>
      <c r="AE35" s="28">
        <v>0.297537828</v>
      </c>
      <c r="AF35" s="26" t="s">
        <v>33</v>
      </c>
      <c r="AG35">
        <f t="shared" si="1"/>
        <v>0.20800808033333332</v>
      </c>
      <c r="AH35">
        <f t="shared" si="2"/>
        <v>1.811378632</v>
      </c>
    </row>
    <row r="36" spans="1:34">
      <c r="A36" s="26" t="s">
        <v>75</v>
      </c>
      <c r="B36" s="26">
        <v>0.72165731</v>
      </c>
      <c r="C36" s="28">
        <v>0.68940000000000001</v>
      </c>
      <c r="D36" s="26">
        <v>0.69881749999999998</v>
      </c>
      <c r="E36" s="26">
        <v>0.45779700000000001</v>
      </c>
      <c r="F36" s="28">
        <v>0.42032599999999998</v>
      </c>
      <c r="G36" s="26">
        <v>0.42216500000000001</v>
      </c>
      <c r="H36" s="26">
        <v>1.9502884229999999</v>
      </c>
      <c r="I36" s="26">
        <v>2.1311079999999998</v>
      </c>
      <c r="J36" s="26">
        <v>0.98892500000000005</v>
      </c>
      <c r="K36" s="26">
        <v>9</v>
      </c>
      <c r="L36" s="26">
        <v>4</v>
      </c>
      <c r="M36" s="27">
        <v>0.44440000000000002</v>
      </c>
      <c r="N36" s="26">
        <v>1</v>
      </c>
      <c r="O36" s="27">
        <v>0.1111</v>
      </c>
      <c r="P36" s="27">
        <v>5.3E-3</v>
      </c>
      <c r="Q36" s="26" t="s">
        <v>55</v>
      </c>
      <c r="R36" s="26">
        <v>9.3063755999999997E-2</v>
      </c>
      <c r="S36" s="26">
        <v>0.104322782</v>
      </c>
      <c r="T36" s="26">
        <v>7.3252489000000004E-2</v>
      </c>
      <c r="U36" s="26">
        <v>0.23687703199999999</v>
      </c>
      <c r="V36" s="26">
        <v>0.154161782</v>
      </c>
      <c r="W36" s="26">
        <v>0.21649170700000001</v>
      </c>
      <c r="X36" s="26">
        <v>2.0762475089999999</v>
      </c>
      <c r="Y36" s="26">
        <v>1.620833473</v>
      </c>
      <c r="Z36" s="26">
        <v>2.7704045759999998</v>
      </c>
      <c r="AA36" s="34">
        <v>0.26421789699999998</v>
      </c>
      <c r="AB36" s="34">
        <v>0.441966637</v>
      </c>
      <c r="AC36" s="34">
        <v>0.30922976099999999</v>
      </c>
      <c r="AD36" s="34">
        <v>0.49473340199999999</v>
      </c>
      <c r="AE36" s="28">
        <v>0.40816333599999999</v>
      </c>
      <c r="AF36" s="28">
        <v>0.258960841</v>
      </c>
      <c r="AG36">
        <f t="shared" si="1"/>
        <v>0.36287864566666661</v>
      </c>
      <c r="AH36">
        <f t="shared" si="2"/>
        <v>1.0432475776666668</v>
      </c>
    </row>
    <row r="37" spans="1:34">
      <c r="A37" s="26" t="s">
        <v>76</v>
      </c>
      <c r="B37" s="26">
        <v>0.78257758399999999</v>
      </c>
      <c r="C37" s="28">
        <v>0.768729</v>
      </c>
      <c r="D37" s="26">
        <v>0.784522308</v>
      </c>
      <c r="E37" s="26">
        <v>0.69659148900000001</v>
      </c>
      <c r="F37" s="28">
        <v>0.58189000000000002</v>
      </c>
      <c r="G37" s="26">
        <v>0.68291000000000002</v>
      </c>
      <c r="H37" s="26">
        <v>3.3598525370000001</v>
      </c>
      <c r="I37" s="28">
        <v>3.172774</v>
      </c>
      <c r="J37" s="26">
        <v>3.3863461539999999</v>
      </c>
      <c r="K37" s="26">
        <v>23</v>
      </c>
      <c r="L37" s="26">
        <v>13</v>
      </c>
      <c r="M37" s="27">
        <v>0.56520000000000004</v>
      </c>
      <c r="N37" s="26">
        <v>3</v>
      </c>
      <c r="O37" s="27">
        <v>0.13039999999999999</v>
      </c>
      <c r="P37" s="27">
        <v>2.2000000000000001E-3</v>
      </c>
      <c r="Q37" s="26" t="s">
        <v>55</v>
      </c>
      <c r="R37" s="26">
        <v>5.3495655000000003E-2</v>
      </c>
      <c r="S37" s="26">
        <v>5.3936112000000001E-2</v>
      </c>
      <c r="T37" s="26">
        <v>4.0566211999999997E-2</v>
      </c>
      <c r="U37" s="26">
        <v>0.216863578</v>
      </c>
      <c r="V37" s="26">
        <v>0.200882746</v>
      </c>
      <c r="W37" s="26">
        <v>0.23928268999999999</v>
      </c>
      <c r="X37" s="26">
        <v>1.549256685</v>
      </c>
      <c r="Y37" s="26">
        <v>1.512012664</v>
      </c>
      <c r="Z37" s="26">
        <v>1.13773149</v>
      </c>
      <c r="AA37" s="34">
        <v>0.219323614</v>
      </c>
      <c r="AB37" s="34">
        <v>0.229687207</v>
      </c>
      <c r="AC37" s="34">
        <v>5.2579454999999997E-2</v>
      </c>
      <c r="AD37" s="34">
        <v>0.15001938200000001</v>
      </c>
      <c r="AE37" s="34">
        <v>0.35264695200000001</v>
      </c>
      <c r="AF37" s="34">
        <v>0.35896093200000001</v>
      </c>
      <c r="AG37">
        <f t="shared" si="1"/>
        <v>0.22720292366666664</v>
      </c>
      <c r="AH37">
        <f t="shared" si="2"/>
        <v>1.6130072033333331</v>
      </c>
    </row>
    <row r="38" spans="1:34">
      <c r="A38" s="26" t="s">
        <v>77</v>
      </c>
      <c r="B38" s="26">
        <v>0.73006710100000005</v>
      </c>
      <c r="C38" s="26">
        <v>0.78098090899999995</v>
      </c>
      <c r="D38" s="26" t="s">
        <v>33</v>
      </c>
      <c r="E38" s="26">
        <v>0.56163646300000003</v>
      </c>
      <c r="F38" s="26">
        <v>0.69431181799999997</v>
      </c>
      <c r="G38" s="26" t="s">
        <v>33</v>
      </c>
      <c r="H38" s="26">
        <v>2.3654620529999999</v>
      </c>
      <c r="I38" s="26">
        <v>3.3664999999999998</v>
      </c>
      <c r="J38" s="26" t="s">
        <v>33</v>
      </c>
      <c r="K38" s="26">
        <v>13</v>
      </c>
      <c r="L38" s="26">
        <v>0</v>
      </c>
      <c r="M38" s="27">
        <v>0</v>
      </c>
      <c r="N38" s="26">
        <v>6</v>
      </c>
      <c r="O38" s="27">
        <v>0.46150000000000002</v>
      </c>
      <c r="P38" s="27">
        <v>3.39E-2</v>
      </c>
      <c r="Q38" s="26" t="s">
        <v>60</v>
      </c>
      <c r="R38" s="26">
        <v>6.6539222999999995E-2</v>
      </c>
      <c r="S38" s="26">
        <v>3.0539081999999999E-2</v>
      </c>
      <c r="T38" s="26" t="s">
        <v>33</v>
      </c>
      <c r="U38" s="26">
        <v>0.18865066899999999</v>
      </c>
      <c r="V38" s="26">
        <v>0.13879446000000001</v>
      </c>
      <c r="W38" s="26" t="s">
        <v>33</v>
      </c>
      <c r="X38" s="26">
        <v>1.641647971</v>
      </c>
      <c r="Y38" s="26">
        <v>1.4904324929999999</v>
      </c>
      <c r="Z38" s="26" t="s">
        <v>33</v>
      </c>
      <c r="AA38" s="29">
        <v>1.64265E-4</v>
      </c>
      <c r="AB38" s="26" t="s">
        <v>33</v>
      </c>
      <c r="AC38" s="29">
        <v>5.3758410000000001E-3</v>
      </c>
      <c r="AD38" s="26" t="s">
        <v>33</v>
      </c>
      <c r="AE38" s="29">
        <v>2.590056E-2</v>
      </c>
      <c r="AF38" s="26" t="s">
        <v>33</v>
      </c>
      <c r="AG38">
        <f t="shared" si="1"/>
        <v>1.0480221999999999E-2</v>
      </c>
      <c r="AH38">
        <f t="shared" si="2"/>
        <v>1.2190552056666666</v>
      </c>
    </row>
    <row r="39" spans="1:34">
      <c r="A39" s="26" t="s">
        <v>78</v>
      </c>
      <c r="B39" s="26">
        <v>0.74224709700000002</v>
      </c>
      <c r="C39" s="26">
        <v>0.74953875000000003</v>
      </c>
      <c r="D39" s="26" t="s">
        <v>33</v>
      </c>
      <c r="E39" s="26">
        <v>0.64832037600000003</v>
      </c>
      <c r="F39" s="26">
        <v>0.72562749999999998</v>
      </c>
      <c r="G39" s="26" t="s">
        <v>33</v>
      </c>
      <c r="H39" s="26">
        <v>2.8236634949999999</v>
      </c>
      <c r="I39" s="26">
        <v>3.064365</v>
      </c>
      <c r="J39" s="26" t="s">
        <v>33</v>
      </c>
      <c r="K39" s="26">
        <v>8</v>
      </c>
      <c r="L39" s="26">
        <v>0</v>
      </c>
      <c r="M39" s="27">
        <v>0</v>
      </c>
      <c r="N39" s="26">
        <v>4</v>
      </c>
      <c r="O39" s="27">
        <v>0.5</v>
      </c>
      <c r="P39" s="27">
        <v>7.8399999999999997E-2</v>
      </c>
      <c r="Q39" s="26" t="s">
        <v>37</v>
      </c>
      <c r="R39" s="26">
        <v>5.5119008999999997E-2</v>
      </c>
      <c r="S39" s="26">
        <v>3.2556967999999999E-2</v>
      </c>
      <c r="T39" s="26" t="s">
        <v>33</v>
      </c>
      <c r="U39" s="26">
        <v>0.155542981</v>
      </c>
      <c r="V39" s="26">
        <v>0.117587785</v>
      </c>
      <c r="W39" s="26" t="s">
        <v>33</v>
      </c>
      <c r="X39" s="26">
        <v>1.559524565</v>
      </c>
      <c r="Y39" s="26">
        <v>1.8884176239999999</v>
      </c>
      <c r="Z39" s="26" t="s">
        <v>33</v>
      </c>
      <c r="AA39" s="28">
        <v>0.28443190699999998</v>
      </c>
      <c r="AB39" s="26" t="s">
        <v>33</v>
      </c>
      <c r="AC39" s="28">
        <v>5.8010618999999999E-2</v>
      </c>
      <c r="AD39" s="26" t="s">
        <v>33</v>
      </c>
      <c r="AE39" s="28">
        <v>0.36639951599999998</v>
      </c>
      <c r="AF39" s="26" t="s">
        <v>33</v>
      </c>
      <c r="AG39">
        <f t="shared" si="1"/>
        <v>0.23628068066666663</v>
      </c>
      <c r="AH39">
        <f t="shared" si="2"/>
        <v>1.404743656</v>
      </c>
    </row>
    <row r="40" spans="1:34">
      <c r="A40" s="26" t="s">
        <v>79</v>
      </c>
      <c r="B40" s="26">
        <v>0.63505626199999998</v>
      </c>
      <c r="C40" s="26">
        <v>0.67256000000000005</v>
      </c>
      <c r="D40" s="26">
        <v>0.58908571399999998</v>
      </c>
      <c r="E40" s="26">
        <v>0.44026123299999997</v>
      </c>
      <c r="F40" s="28">
        <v>0.433645</v>
      </c>
      <c r="G40" s="26">
        <v>0.28727428599999999</v>
      </c>
      <c r="H40" s="26">
        <v>1.6416039689999999</v>
      </c>
      <c r="I40" s="26">
        <v>2.4025099999999999</v>
      </c>
      <c r="J40" s="26">
        <v>-8.1614285999999994E-2</v>
      </c>
      <c r="K40" s="26">
        <v>9</v>
      </c>
      <c r="L40" s="26">
        <v>7</v>
      </c>
      <c r="M40" s="27">
        <v>0.77780000000000005</v>
      </c>
      <c r="N40" s="26">
        <v>0</v>
      </c>
      <c r="O40" s="27">
        <v>0</v>
      </c>
      <c r="P40" s="27">
        <v>0</v>
      </c>
      <c r="Q40" s="26" t="s">
        <v>37</v>
      </c>
      <c r="R40" s="26">
        <v>0.14178505899999999</v>
      </c>
      <c r="S40" s="26">
        <v>6.2520000000000006E-2</v>
      </c>
      <c r="T40" s="26">
        <v>0.105292815</v>
      </c>
      <c r="U40" s="26">
        <v>0.19694346400000001</v>
      </c>
      <c r="V40" s="26">
        <v>0.12628500000000001</v>
      </c>
      <c r="W40" s="26">
        <v>0.12195112299999999</v>
      </c>
      <c r="X40" s="26">
        <v>1.5504117770000001</v>
      </c>
      <c r="Y40" s="26">
        <v>0.58477000000000001</v>
      </c>
      <c r="Z40" s="26">
        <v>1.222450977</v>
      </c>
      <c r="AA40" s="28">
        <v>0.27759894600000001</v>
      </c>
      <c r="AB40" s="28">
        <v>0.19707281700000001</v>
      </c>
      <c r="AC40" s="34">
        <v>0.47656780399999998</v>
      </c>
      <c r="AD40" s="28">
        <v>0.19150953700000001</v>
      </c>
      <c r="AE40" s="28">
        <v>0.16023963599999999</v>
      </c>
      <c r="AF40" s="28">
        <v>7.7860777000000006E-2</v>
      </c>
      <c r="AG40">
        <f t="shared" si="1"/>
        <v>0.23014158616666666</v>
      </c>
      <c r="AH40">
        <f t="shared" si="2"/>
        <v>0.90564048799999997</v>
      </c>
    </row>
    <row r="41" spans="1:34">
      <c r="A41" s="26" t="s">
        <v>80</v>
      </c>
      <c r="B41" s="26">
        <v>0.73164410599999996</v>
      </c>
      <c r="C41" s="26">
        <v>0.79292857100000003</v>
      </c>
      <c r="D41" s="26">
        <v>0.75743499999999997</v>
      </c>
      <c r="E41" s="26">
        <v>0.633007977</v>
      </c>
      <c r="F41" s="26">
        <v>0.82915000000000005</v>
      </c>
      <c r="G41" s="26">
        <v>0.66308500000000004</v>
      </c>
      <c r="H41" s="26">
        <v>2.7945230790000002</v>
      </c>
      <c r="I41" s="26">
        <v>4.6312442860000003</v>
      </c>
      <c r="J41" s="26">
        <v>2.1812399999999998</v>
      </c>
      <c r="K41" s="26">
        <v>9</v>
      </c>
      <c r="L41" s="26">
        <v>2</v>
      </c>
      <c r="M41" s="27">
        <v>0.22220000000000001</v>
      </c>
      <c r="N41" s="26">
        <v>6</v>
      </c>
      <c r="O41" s="27">
        <v>0.66669999999999996</v>
      </c>
      <c r="P41" s="27">
        <v>5.8299999999999998E-2</v>
      </c>
      <c r="Q41" s="26" t="s">
        <v>37</v>
      </c>
      <c r="R41" s="26">
        <v>6.2430788000000001E-2</v>
      </c>
      <c r="S41" s="26">
        <v>3.6521240000000003E-2</v>
      </c>
      <c r="T41" s="26">
        <v>5.0275E-2</v>
      </c>
      <c r="U41" s="26">
        <v>0.17965365699999999</v>
      </c>
      <c r="V41" s="26">
        <v>7.0515731999999998E-2</v>
      </c>
      <c r="W41" s="26">
        <v>0.178425</v>
      </c>
      <c r="X41" s="26">
        <v>1.7982972239999999</v>
      </c>
      <c r="Y41" s="26">
        <v>1.236664779</v>
      </c>
      <c r="Z41" s="26">
        <v>2.51085</v>
      </c>
      <c r="AA41" s="29">
        <v>2.512528E-3</v>
      </c>
      <c r="AB41" s="28">
        <v>0.26141735700000002</v>
      </c>
      <c r="AC41" s="29">
        <v>2.26574E-4</v>
      </c>
      <c r="AD41" s="28">
        <v>0.21016358199999999</v>
      </c>
      <c r="AE41" s="29">
        <v>4.2451490000000001E-3</v>
      </c>
      <c r="AF41" s="28">
        <v>0.20470241</v>
      </c>
      <c r="AG41">
        <f t="shared" si="1"/>
        <v>0.11387793333333333</v>
      </c>
      <c r="AH41">
        <f t="shared" si="2"/>
        <v>1.3863917206666667</v>
      </c>
    </row>
    <row r="42" spans="1:34">
      <c r="A42" s="26" t="s">
        <v>81</v>
      </c>
      <c r="B42" s="26">
        <v>0.75654998200000001</v>
      </c>
      <c r="C42" s="26">
        <v>0.79795142900000005</v>
      </c>
      <c r="D42" s="26">
        <v>0.66320000000000001</v>
      </c>
      <c r="E42" s="26">
        <v>0.56495473699999998</v>
      </c>
      <c r="F42" s="26">
        <v>0.64433428599999998</v>
      </c>
      <c r="G42" s="26">
        <v>0.28204333300000001</v>
      </c>
      <c r="H42" s="26">
        <v>2.7127525440000002</v>
      </c>
      <c r="I42" s="26">
        <v>3.8555242860000001</v>
      </c>
      <c r="J42" s="26">
        <v>0.75638000000000005</v>
      </c>
      <c r="K42" s="26">
        <v>10</v>
      </c>
      <c r="L42" s="26">
        <v>3</v>
      </c>
      <c r="M42" s="27">
        <v>0.3</v>
      </c>
      <c r="N42" s="26">
        <v>5</v>
      </c>
      <c r="O42" s="27">
        <v>0.5</v>
      </c>
      <c r="P42" s="27">
        <v>2.3400000000000001E-2</v>
      </c>
      <c r="Q42" s="26" t="s">
        <v>55</v>
      </c>
      <c r="R42" s="26">
        <v>5.3839544000000003E-2</v>
      </c>
      <c r="S42" s="26">
        <v>4.0969396999999998E-2</v>
      </c>
      <c r="T42" s="26">
        <v>8.6314434999999995E-2</v>
      </c>
      <c r="U42" s="26">
        <v>0.22656947299999999</v>
      </c>
      <c r="V42" s="26">
        <v>0.224055794</v>
      </c>
      <c r="W42" s="26">
        <v>8.5124808999999996E-2</v>
      </c>
      <c r="X42" s="26">
        <v>1.7753571509999999</v>
      </c>
      <c r="Y42" s="26">
        <v>2.3973571119999999</v>
      </c>
      <c r="Z42" s="26">
        <v>2.2140499060000001</v>
      </c>
      <c r="AA42" s="29">
        <v>1.9122785999999999E-2</v>
      </c>
      <c r="AB42" s="28">
        <v>6.1461446000000003E-2</v>
      </c>
      <c r="AC42" s="28">
        <v>0.19376618600000001</v>
      </c>
      <c r="AD42" s="29">
        <v>3.2951326000000003E-2</v>
      </c>
      <c r="AE42" s="28">
        <v>0.12774327299999999</v>
      </c>
      <c r="AF42" s="28">
        <v>9.3269915999999994E-2</v>
      </c>
      <c r="AG42">
        <f t="shared" si="1"/>
        <v>8.8052488833333331E-2</v>
      </c>
      <c r="AH42">
        <f t="shared" si="2"/>
        <v>1.3447524210000001</v>
      </c>
    </row>
    <row r="43" spans="1:34">
      <c r="A43" s="26" t="s">
        <v>82</v>
      </c>
      <c r="B43" s="26">
        <v>0.74717584599999998</v>
      </c>
      <c r="C43" s="26">
        <v>0.76400000000000001</v>
      </c>
      <c r="D43" s="26" t="s">
        <v>33</v>
      </c>
      <c r="E43" s="26">
        <v>0.60255665700000005</v>
      </c>
      <c r="F43" s="28">
        <v>0.57003999999999999</v>
      </c>
      <c r="G43" s="26" t="s">
        <v>33</v>
      </c>
      <c r="H43" s="26">
        <v>2.545600769</v>
      </c>
      <c r="I43" s="28">
        <v>2.082865</v>
      </c>
      <c r="J43" s="26" t="s">
        <v>33</v>
      </c>
      <c r="K43" s="26">
        <v>2</v>
      </c>
      <c r="L43" s="26">
        <v>0</v>
      </c>
      <c r="M43" s="27">
        <v>0</v>
      </c>
      <c r="N43" s="26">
        <v>1</v>
      </c>
      <c r="O43" s="27">
        <v>0.5</v>
      </c>
      <c r="P43" s="27">
        <v>4.8999999999999998E-3</v>
      </c>
      <c r="Q43" s="26" t="s">
        <v>60</v>
      </c>
      <c r="R43" s="26">
        <v>5.1176882999999999E-2</v>
      </c>
      <c r="S43" s="26">
        <v>3.6409999999999998E-2</v>
      </c>
      <c r="T43" s="26" t="s">
        <v>33</v>
      </c>
      <c r="U43" s="26">
        <v>0.16460224900000001</v>
      </c>
      <c r="V43" s="26">
        <v>0.28538999999999998</v>
      </c>
      <c r="W43" s="26" t="s">
        <v>33</v>
      </c>
      <c r="X43" s="26">
        <v>1.509174271</v>
      </c>
      <c r="Y43" s="26">
        <v>2.2663850000000001</v>
      </c>
      <c r="Z43" s="26" t="s">
        <v>33</v>
      </c>
      <c r="AA43" s="28">
        <v>0.316159617</v>
      </c>
      <c r="AB43" s="26" t="s">
        <v>33</v>
      </c>
      <c r="AC43" s="34">
        <v>0.44917039399999997</v>
      </c>
      <c r="AD43" s="26" t="s">
        <v>33</v>
      </c>
      <c r="AE43" s="34">
        <v>0.41057586899999998</v>
      </c>
      <c r="AF43" s="26" t="s">
        <v>33</v>
      </c>
      <c r="AG43">
        <f t="shared" si="1"/>
        <v>0.39196862666666665</v>
      </c>
      <c r="AH43">
        <f t="shared" si="2"/>
        <v>1.2984444240000002</v>
      </c>
    </row>
    <row r="44" spans="1:34">
      <c r="A44" s="26" t="s">
        <v>83</v>
      </c>
      <c r="B44" s="26">
        <v>0.75504254400000004</v>
      </c>
      <c r="C44" s="26" t="s">
        <v>33</v>
      </c>
      <c r="D44" s="26">
        <v>0.69608000000000003</v>
      </c>
      <c r="E44" s="26">
        <v>0.64865215499999995</v>
      </c>
      <c r="F44" s="26" t="s">
        <v>33</v>
      </c>
      <c r="G44" s="26">
        <v>0.46967999999999999</v>
      </c>
      <c r="H44" s="26">
        <v>3.056917495</v>
      </c>
      <c r="I44" s="26" t="s">
        <v>33</v>
      </c>
      <c r="J44" s="26">
        <v>2.03694</v>
      </c>
      <c r="K44" s="26">
        <v>1</v>
      </c>
      <c r="L44" s="26">
        <v>0</v>
      </c>
      <c r="M44" s="27">
        <v>0</v>
      </c>
      <c r="N44" s="26">
        <v>0</v>
      </c>
      <c r="O44" s="27">
        <v>0</v>
      </c>
      <c r="P44" s="27">
        <v>0</v>
      </c>
      <c r="Q44" s="26" t="s">
        <v>60</v>
      </c>
      <c r="R44" s="26">
        <v>6.9677406999999997E-2</v>
      </c>
      <c r="S44" s="26" t="s">
        <v>33</v>
      </c>
      <c r="T44" s="26">
        <v>0</v>
      </c>
      <c r="U44" s="26">
        <v>0.16972326300000001</v>
      </c>
      <c r="V44" s="26" t="s">
        <v>33</v>
      </c>
      <c r="W44" s="26">
        <v>0</v>
      </c>
      <c r="X44" s="26">
        <v>1.496856406</v>
      </c>
      <c r="Y44" s="26" t="s">
        <v>33</v>
      </c>
      <c r="Z44" s="26">
        <v>0</v>
      </c>
      <c r="AA44" s="26" t="s">
        <v>33</v>
      </c>
      <c r="AB44" s="26" t="s">
        <v>33</v>
      </c>
      <c r="AC44" s="26" t="s">
        <v>33</v>
      </c>
      <c r="AD44" s="26" t="s">
        <v>33</v>
      </c>
      <c r="AE44" s="26" t="s">
        <v>33</v>
      </c>
      <c r="AF44" s="26" t="s">
        <v>33</v>
      </c>
      <c r="AG44" t="e">
        <f t="shared" si="1"/>
        <v>#DIV/0!</v>
      </c>
      <c r="AH44">
        <f t="shared" si="2"/>
        <v>1.4868707313333331</v>
      </c>
    </row>
    <row r="45" spans="1:34">
      <c r="A45" s="3" t="s">
        <v>84</v>
      </c>
      <c r="B45" s="3">
        <v>0.63652339670469005</v>
      </c>
      <c r="C45" s="3">
        <v>0.68457666666666706</v>
      </c>
      <c r="D45" s="3">
        <v>0.68313500000000005</v>
      </c>
      <c r="E45" s="3">
        <v>0.42979235741444899</v>
      </c>
      <c r="F45" s="3">
        <v>0.55009333333333299</v>
      </c>
      <c r="G45" s="3">
        <v>0.50341000000000002</v>
      </c>
      <c r="H45" s="3">
        <v>1.1317710139417001</v>
      </c>
      <c r="I45" s="20">
        <v>1.2325233333333301</v>
      </c>
      <c r="J45" s="3">
        <v>1.7401450000000001</v>
      </c>
      <c r="K45" s="3">
        <v>5</v>
      </c>
      <c r="L45" s="3">
        <v>2</v>
      </c>
      <c r="M45" s="5">
        <f>L45/K45</f>
        <v>0.4</v>
      </c>
      <c r="N45" s="3">
        <v>0</v>
      </c>
      <c r="O45" s="5">
        <v>0</v>
      </c>
      <c r="P45" s="5">
        <v>0</v>
      </c>
      <c r="Q45" s="5" t="s">
        <v>34</v>
      </c>
      <c r="R45" s="3">
        <v>8.0305392277023199E-2</v>
      </c>
      <c r="S45" s="3">
        <v>4.4276537303130997E-2</v>
      </c>
      <c r="T45" s="3">
        <v>5.8375000000000003E-2</v>
      </c>
      <c r="U45" s="3">
        <v>0.145552688775068</v>
      </c>
      <c r="V45" s="3">
        <v>0.111485129750813</v>
      </c>
      <c r="W45" s="3">
        <v>0.17710999999999999</v>
      </c>
      <c r="X45" s="3">
        <v>1.39194170960055</v>
      </c>
      <c r="Y45" s="3">
        <v>1.6613028767473099</v>
      </c>
      <c r="Z45" s="3">
        <v>0.67455500000000002</v>
      </c>
      <c r="AA45" s="7">
        <v>0.1013463</v>
      </c>
      <c r="AB45" s="7">
        <v>0.49055110000000002</v>
      </c>
      <c r="AC45" s="7">
        <v>0.1017483</v>
      </c>
      <c r="AD45" s="7">
        <v>0.39809810000000001</v>
      </c>
      <c r="AE45" s="7">
        <v>0.4630128</v>
      </c>
      <c r="AF45" s="7">
        <v>0.3591377</v>
      </c>
      <c r="AG45">
        <f t="shared" si="1"/>
        <v>0.31898238333333334</v>
      </c>
      <c r="AH45">
        <f t="shared" si="2"/>
        <v>0.73269558935361301</v>
      </c>
    </row>
    <row r="46" spans="1:34">
      <c r="A46" s="3" t="s">
        <v>85</v>
      </c>
      <c r="B46" s="37">
        <v>0.65758644736842098</v>
      </c>
      <c r="C46" s="6">
        <v>0.68816999999999995</v>
      </c>
      <c r="D46" s="4" t="s">
        <v>33</v>
      </c>
      <c r="E46" s="6">
        <v>0.53062576754385926</v>
      </c>
      <c r="F46" s="3">
        <v>0.63454999999999995</v>
      </c>
      <c r="G46" s="4" t="s">
        <v>33</v>
      </c>
      <c r="H46" s="3">
        <v>1.9614432894736837</v>
      </c>
      <c r="I46" s="3">
        <v>2.07226</v>
      </c>
      <c r="J46" s="4" t="s">
        <v>33</v>
      </c>
      <c r="K46" s="4">
        <v>1</v>
      </c>
      <c r="L46" s="4">
        <v>0</v>
      </c>
      <c r="M46" s="5">
        <f>L46/K46</f>
        <v>0</v>
      </c>
      <c r="N46" s="4">
        <v>0</v>
      </c>
      <c r="O46" s="18">
        <v>0</v>
      </c>
      <c r="P46" s="18">
        <v>0</v>
      </c>
      <c r="Q46" s="5" t="s">
        <v>34</v>
      </c>
      <c r="R46" s="6">
        <v>0.13405559547732276</v>
      </c>
      <c r="S46" s="3">
        <v>0</v>
      </c>
      <c r="T46" s="4" t="s">
        <v>33</v>
      </c>
      <c r="U46" s="4">
        <v>0.18650573264342435</v>
      </c>
      <c r="V46" s="3">
        <v>0</v>
      </c>
      <c r="W46" s="4" t="s">
        <v>33</v>
      </c>
      <c r="X46" s="4">
        <v>1.4756049720824442</v>
      </c>
      <c r="Y46" s="3">
        <v>0</v>
      </c>
      <c r="Z46" s="4" t="s">
        <v>33</v>
      </c>
      <c r="AA46" s="4" t="s">
        <v>33</v>
      </c>
      <c r="AB46" s="4" t="s">
        <v>33</v>
      </c>
      <c r="AC46" s="4" t="s">
        <v>33</v>
      </c>
      <c r="AD46" s="4" t="s">
        <v>33</v>
      </c>
      <c r="AE46" s="4" t="s">
        <v>33</v>
      </c>
      <c r="AF46" s="4" t="s">
        <v>33</v>
      </c>
      <c r="AG46" t="e">
        <f t="shared" si="1"/>
        <v>#DIV/0!</v>
      </c>
      <c r="AH46">
        <f t="shared" si="2"/>
        <v>1.0498851681286547</v>
      </c>
    </row>
    <row r="47" spans="1:34">
      <c r="A47" s="3" t="s">
        <v>86</v>
      </c>
      <c r="B47" s="37">
        <v>0.64893471471471442</v>
      </c>
      <c r="C47" s="4">
        <v>0.68606999999999996</v>
      </c>
      <c r="D47" s="4" t="s">
        <v>33</v>
      </c>
      <c r="E47" s="6">
        <v>0.51508828828828856</v>
      </c>
      <c r="F47" s="16">
        <v>0.48420000000000002</v>
      </c>
      <c r="G47" s="4" t="s">
        <v>33</v>
      </c>
      <c r="H47" s="3">
        <v>2.1290223723723707</v>
      </c>
      <c r="I47" s="16">
        <v>2.1036800000000002</v>
      </c>
      <c r="J47" s="4" t="s">
        <v>33</v>
      </c>
      <c r="K47" s="4">
        <v>1</v>
      </c>
      <c r="L47" s="4">
        <v>0</v>
      </c>
      <c r="M47" s="5">
        <f>L47/K47</f>
        <v>0</v>
      </c>
      <c r="N47" s="4">
        <v>0</v>
      </c>
      <c r="O47" s="18">
        <v>0</v>
      </c>
      <c r="P47" s="18">
        <v>0</v>
      </c>
      <c r="Q47" s="5" t="s">
        <v>34</v>
      </c>
      <c r="R47" s="37">
        <v>0.13716750238059713</v>
      </c>
      <c r="S47" s="3">
        <v>0</v>
      </c>
      <c r="T47" s="4" t="s">
        <v>33</v>
      </c>
      <c r="U47" s="4">
        <v>0.23238469145635648</v>
      </c>
      <c r="V47" s="3">
        <v>0</v>
      </c>
      <c r="W47" s="4" t="s">
        <v>33</v>
      </c>
      <c r="X47" s="4">
        <v>1.7246164262679125</v>
      </c>
      <c r="Y47" s="3">
        <v>0</v>
      </c>
      <c r="Z47" s="4" t="s">
        <v>33</v>
      </c>
      <c r="AA47" s="4" t="s">
        <v>33</v>
      </c>
      <c r="AB47" s="4" t="s">
        <v>33</v>
      </c>
      <c r="AC47" s="4" t="s">
        <v>33</v>
      </c>
      <c r="AD47" s="4" t="s">
        <v>33</v>
      </c>
      <c r="AE47" s="4" t="s">
        <v>33</v>
      </c>
      <c r="AF47" s="6" t="s">
        <v>33</v>
      </c>
      <c r="AG47" t="e">
        <f t="shared" si="1"/>
        <v>#DIV/0!</v>
      </c>
      <c r="AH47">
        <f t="shared" si="2"/>
        <v>1.0976817917917912</v>
      </c>
    </row>
    <row r="48" spans="1:34">
      <c r="A48" s="3" t="s">
        <v>87</v>
      </c>
      <c r="B48" s="37">
        <v>0.64347245353159865</v>
      </c>
      <c r="C48" s="16">
        <v>0.62593399999999999</v>
      </c>
      <c r="D48" s="4" t="s">
        <v>33</v>
      </c>
      <c r="E48" s="6">
        <v>0.42299007434944225</v>
      </c>
      <c r="F48" s="16">
        <v>0.38658000000000003</v>
      </c>
      <c r="G48" s="4" t="s">
        <v>33</v>
      </c>
      <c r="H48" s="3">
        <v>1.2632449628252798</v>
      </c>
      <c r="I48" s="3">
        <v>1.4989760000000001</v>
      </c>
      <c r="J48" s="4" t="s">
        <v>33</v>
      </c>
      <c r="K48" s="4">
        <v>5</v>
      </c>
      <c r="L48" s="4">
        <v>0</v>
      </c>
      <c r="M48" s="5">
        <f>L48/K48</f>
        <v>0</v>
      </c>
      <c r="N48" s="4">
        <v>0</v>
      </c>
      <c r="O48" s="18">
        <v>0</v>
      </c>
      <c r="P48" s="18">
        <v>0</v>
      </c>
      <c r="Q48" s="5" t="s">
        <v>34</v>
      </c>
      <c r="R48" s="3">
        <v>9.8762529883821296E-2</v>
      </c>
      <c r="S48" s="3">
        <v>0.18325148726272333</v>
      </c>
      <c r="T48" s="4" t="s">
        <v>33</v>
      </c>
      <c r="U48" s="3">
        <v>0.16362242963738619</v>
      </c>
      <c r="V48" s="3">
        <v>0.13018281330498285</v>
      </c>
      <c r="W48" s="4" t="s">
        <v>33</v>
      </c>
      <c r="X48" s="3">
        <v>1.4900958358642749</v>
      </c>
      <c r="Y48" s="3">
        <v>1.5310669129806174</v>
      </c>
      <c r="Z48" s="4" t="s">
        <v>33</v>
      </c>
      <c r="AA48" s="19">
        <v>0.42060890000000001</v>
      </c>
      <c r="AB48" s="4" t="s">
        <v>33</v>
      </c>
      <c r="AC48" s="19">
        <v>0.28416209999999997</v>
      </c>
      <c r="AD48" s="4" t="s">
        <v>33</v>
      </c>
      <c r="AE48" s="16">
        <v>0.37451299999999998</v>
      </c>
      <c r="AF48" s="4" t="s">
        <v>33</v>
      </c>
      <c r="AG48">
        <f t="shared" si="1"/>
        <v>0.35976133333333332</v>
      </c>
      <c r="AH48">
        <f t="shared" si="2"/>
        <v>0.77656916356877359</v>
      </c>
    </row>
    <row r="49" spans="1:34">
      <c r="A49" s="3" t="s">
        <v>88</v>
      </c>
      <c r="B49" s="37">
        <v>0.70090894607843091</v>
      </c>
      <c r="C49" s="3">
        <v>0.75009777777777786</v>
      </c>
      <c r="D49" s="3">
        <v>0.5655</v>
      </c>
      <c r="E49" s="6">
        <v>0.60036666666666605</v>
      </c>
      <c r="F49" s="3">
        <v>0.73458000000000001</v>
      </c>
      <c r="G49" s="3">
        <v>0.37124000000000001</v>
      </c>
      <c r="H49" s="3">
        <v>2.5192076225490179</v>
      </c>
      <c r="I49" s="3">
        <v>3.3219477777777779</v>
      </c>
      <c r="J49" s="3">
        <v>1.5650599999999999</v>
      </c>
      <c r="K49" s="3">
        <v>10</v>
      </c>
      <c r="L49" s="3">
        <v>1</v>
      </c>
      <c r="M49" s="5">
        <f>L49/K49</f>
        <v>0.1</v>
      </c>
      <c r="N49" s="3">
        <v>5</v>
      </c>
      <c r="O49" s="5">
        <v>0.5</v>
      </c>
      <c r="P49" s="5">
        <v>0.05</v>
      </c>
      <c r="Q49" s="5" t="s">
        <v>34</v>
      </c>
      <c r="R49" s="3">
        <v>9.1151190886985145E-2</v>
      </c>
      <c r="S49" s="3">
        <v>4.7902776479494862E-2</v>
      </c>
      <c r="T49" s="3">
        <v>0</v>
      </c>
      <c r="U49" s="3">
        <v>0.21718045645049838</v>
      </c>
      <c r="V49" s="3">
        <v>0.1618894024480908</v>
      </c>
      <c r="W49" s="3">
        <v>0</v>
      </c>
      <c r="X49" s="3">
        <v>1.9193042229355854</v>
      </c>
      <c r="Y49" s="3">
        <v>1.1690959608579801</v>
      </c>
      <c r="Z49" s="3">
        <v>0</v>
      </c>
      <c r="AA49" s="11">
        <v>9.0119029999999999E-3</v>
      </c>
      <c r="AB49" s="4" t="s">
        <v>33</v>
      </c>
      <c r="AC49" s="11">
        <v>2.0308090000000001E-2</v>
      </c>
      <c r="AD49" s="4" t="s">
        <v>33</v>
      </c>
      <c r="AE49" s="12">
        <v>4.0179079999999999E-2</v>
      </c>
      <c r="AF49" s="4" t="s">
        <v>33</v>
      </c>
      <c r="AG49">
        <f t="shared" si="1"/>
        <v>2.3166357666666665E-2</v>
      </c>
      <c r="AH49">
        <f t="shared" si="2"/>
        <v>1.2734944117647049</v>
      </c>
    </row>
    <row r="50" spans="1:34">
      <c r="A50" s="3" t="s">
        <v>89</v>
      </c>
      <c r="B50" s="6">
        <v>0.67900157692307683</v>
      </c>
      <c r="C50" s="3">
        <v>0.70101000000000002</v>
      </c>
      <c r="D50" s="4" t="s">
        <v>33</v>
      </c>
      <c r="E50" s="38">
        <v>0.59064257692307709</v>
      </c>
      <c r="F50" s="16">
        <v>0.5711033333333333</v>
      </c>
      <c r="G50" s="4" t="s">
        <v>33</v>
      </c>
      <c r="H50" s="38">
        <v>2.2729964615384617</v>
      </c>
      <c r="I50" s="16">
        <v>1.8472200000000001</v>
      </c>
      <c r="J50" s="4" t="s">
        <v>33</v>
      </c>
      <c r="K50" s="4">
        <v>3</v>
      </c>
      <c r="L50" s="4">
        <v>0</v>
      </c>
      <c r="M50" s="5">
        <f>L50/K50</f>
        <v>0</v>
      </c>
      <c r="N50" s="4">
        <v>1</v>
      </c>
      <c r="O50" s="5">
        <v>0.33</v>
      </c>
      <c r="P50" s="5">
        <v>0.02</v>
      </c>
      <c r="Q50" s="5" t="s">
        <v>34</v>
      </c>
      <c r="R50" s="6">
        <v>0.1365918774988549</v>
      </c>
      <c r="S50" s="3">
        <v>2.396860655107011E-2</v>
      </c>
      <c r="T50" s="4" t="s">
        <v>33</v>
      </c>
      <c r="U50" s="6">
        <v>0.19129352254041587</v>
      </c>
      <c r="V50" s="3">
        <v>2.0171567448597886E-2</v>
      </c>
      <c r="W50" s="4" t="s">
        <v>33</v>
      </c>
      <c r="X50" s="6">
        <v>1.5315236008842374</v>
      </c>
      <c r="Y50" s="3">
        <v>0.24720977347184164</v>
      </c>
      <c r="Z50" s="4" t="s">
        <v>33</v>
      </c>
      <c r="AA50" s="16">
        <v>0.1538948</v>
      </c>
      <c r="AB50" s="4" t="s">
        <v>33</v>
      </c>
      <c r="AC50" s="16">
        <v>0.18041879999999999</v>
      </c>
      <c r="AD50" s="4" t="s">
        <v>33</v>
      </c>
      <c r="AE50" s="16">
        <v>6.5507239999999994E-2</v>
      </c>
      <c r="AF50" s="4" t="s">
        <v>33</v>
      </c>
      <c r="AG50">
        <f t="shared" si="1"/>
        <v>0.13327361333333332</v>
      </c>
      <c r="AH50">
        <f t="shared" si="2"/>
        <v>1.1808802051282052</v>
      </c>
    </row>
    <row r="51" spans="1:34">
      <c r="A51" s="3" t="s">
        <v>90</v>
      </c>
      <c r="B51" s="3">
        <v>0.60451953416149096</v>
      </c>
      <c r="C51" s="7">
        <v>0.590418</v>
      </c>
      <c r="D51" s="20">
        <v>0.60424999999999995</v>
      </c>
      <c r="E51" s="3">
        <v>0.38385630434782603</v>
      </c>
      <c r="F51" s="7">
        <v>0.36981599999999998</v>
      </c>
      <c r="G51" s="3">
        <v>0.32324000000000003</v>
      </c>
      <c r="H51" s="16">
        <v>0.24139046583850901</v>
      </c>
      <c r="I51" s="19">
        <v>0.25644</v>
      </c>
      <c r="J51" s="3">
        <v>-1.0007250000000001</v>
      </c>
      <c r="K51" s="3">
        <v>7</v>
      </c>
      <c r="L51" s="3">
        <v>2</v>
      </c>
      <c r="M51" s="5">
        <f>L51/K51</f>
        <v>0.2857142857142857</v>
      </c>
      <c r="N51" s="3">
        <v>0</v>
      </c>
      <c r="O51" s="5">
        <v>0</v>
      </c>
      <c r="P51" s="5">
        <v>0</v>
      </c>
      <c r="Q51" s="5" t="s">
        <v>34</v>
      </c>
      <c r="R51" s="3">
        <v>8.2735084149119495E-2</v>
      </c>
      <c r="S51" s="3">
        <v>4.2443086315676899E-2</v>
      </c>
      <c r="T51" s="3">
        <v>2.298E-2</v>
      </c>
      <c r="U51" s="3">
        <v>0.116660599826463</v>
      </c>
      <c r="V51" s="3">
        <v>5.7480864850835402E-2</v>
      </c>
      <c r="W51" s="3">
        <v>2.6540000000000001E-2</v>
      </c>
      <c r="X51" s="3">
        <v>1.41571281354621</v>
      </c>
      <c r="Y51" s="3">
        <v>1.8578911800964</v>
      </c>
      <c r="Z51" s="3">
        <v>0.55089500000000002</v>
      </c>
      <c r="AA51" s="20">
        <v>0.25231819999999999</v>
      </c>
      <c r="AB51" s="20">
        <v>0.33906649999999999</v>
      </c>
      <c r="AC51" s="20">
        <v>0.30966700000000003</v>
      </c>
      <c r="AD51" s="7">
        <v>0.1908147</v>
      </c>
      <c r="AE51" s="39">
        <v>0.49322339999999998</v>
      </c>
      <c r="AF51" s="20">
        <v>0.200707</v>
      </c>
      <c r="AG51">
        <f t="shared" si="1"/>
        <v>0.29763279999999998</v>
      </c>
      <c r="AH51">
        <f t="shared" si="2"/>
        <v>0.40992210144927532</v>
      </c>
    </row>
    <row r="52" spans="1:34">
      <c r="A52" s="3" t="s">
        <v>91</v>
      </c>
      <c r="B52" s="3">
        <v>0.65296685579196201</v>
      </c>
      <c r="C52" s="3">
        <v>0.76268250000000004</v>
      </c>
      <c r="D52" s="3">
        <v>0.59599999999999997</v>
      </c>
      <c r="E52" s="3">
        <v>0.49148378250591102</v>
      </c>
      <c r="F52" s="3">
        <v>0.77258249999999995</v>
      </c>
      <c r="G52" s="3">
        <v>0.30496499999999999</v>
      </c>
      <c r="H52" s="3">
        <v>1.94713647754137</v>
      </c>
      <c r="I52" s="3">
        <v>3.4890949999999998</v>
      </c>
      <c r="J52" s="3">
        <v>1.6069</v>
      </c>
      <c r="K52" s="3">
        <v>6</v>
      </c>
      <c r="L52" s="3">
        <v>2</v>
      </c>
      <c r="M52" s="5">
        <f>L52/K52</f>
        <v>0.33333333333333331</v>
      </c>
      <c r="N52" s="3">
        <v>2</v>
      </c>
      <c r="O52" s="5">
        <v>0.33300000000000002</v>
      </c>
      <c r="P52" s="5">
        <v>2.5000000000000001E-2</v>
      </c>
      <c r="Q52" s="5" t="s">
        <v>34</v>
      </c>
      <c r="R52" s="3">
        <v>0.106306106498011</v>
      </c>
      <c r="S52" s="3">
        <v>4.0771099675505497E-2</v>
      </c>
      <c r="T52" s="3">
        <v>1.9439999999999999E-2</v>
      </c>
      <c r="U52" s="3">
        <v>0.233049021608524</v>
      </c>
      <c r="V52" s="3">
        <v>0.12726867434192099</v>
      </c>
      <c r="W52" s="3">
        <v>1.9064999999999999E-2</v>
      </c>
      <c r="X52" s="3">
        <v>1.8922621213295401</v>
      </c>
      <c r="Y52" s="3">
        <v>1.0845702049314301</v>
      </c>
      <c r="Z52" s="3">
        <v>0.29525000000000001</v>
      </c>
      <c r="AA52" s="40">
        <v>6.8475289999999998E-3</v>
      </c>
      <c r="AB52" s="40">
        <v>4.661734E-2</v>
      </c>
      <c r="AC52" s="40">
        <v>1.122596E-2</v>
      </c>
      <c r="AD52" s="40">
        <v>4.3995310000000003E-2</v>
      </c>
      <c r="AE52" s="40">
        <v>3.383133E-2</v>
      </c>
      <c r="AF52" s="7">
        <v>9.5315979999999995E-2</v>
      </c>
      <c r="AG52">
        <f t="shared" si="1"/>
        <v>3.9638908166666667E-2</v>
      </c>
      <c r="AH52">
        <f t="shared" si="2"/>
        <v>1.030529038613081</v>
      </c>
    </row>
    <row r="53" spans="1:34">
      <c r="A53" s="3" t="s">
        <v>92</v>
      </c>
      <c r="B53" s="3">
        <v>0.66931394628099095</v>
      </c>
      <c r="C53" s="3">
        <v>7.3768417813225906E-2</v>
      </c>
      <c r="D53" s="4" t="s">
        <v>33</v>
      </c>
      <c r="E53" s="3">
        <v>0.55670330578512395</v>
      </c>
      <c r="F53" s="3">
        <v>0.63136111111111104</v>
      </c>
      <c r="G53" s="4" t="s">
        <v>33</v>
      </c>
      <c r="H53" s="3">
        <v>2.25724171487603</v>
      </c>
      <c r="I53" s="7">
        <v>2.5554666666666699</v>
      </c>
      <c r="J53" s="4" t="s">
        <v>33</v>
      </c>
      <c r="K53" s="3">
        <v>9</v>
      </c>
      <c r="L53" s="3">
        <v>0</v>
      </c>
      <c r="M53" s="5">
        <f>L53/K53</f>
        <v>0</v>
      </c>
      <c r="N53" s="3">
        <v>3</v>
      </c>
      <c r="O53" s="5">
        <v>0.33</v>
      </c>
      <c r="P53" s="5">
        <v>2.6700000000000002E-2</v>
      </c>
      <c r="Q53" s="5" t="s">
        <v>34</v>
      </c>
      <c r="R53" s="3">
        <v>0.13240309070887099</v>
      </c>
      <c r="S53" s="3">
        <v>7.3768417813225906E-2</v>
      </c>
      <c r="T53" s="4" t="s">
        <v>33</v>
      </c>
      <c r="U53" s="3">
        <v>0.24632167962048199</v>
      </c>
      <c r="V53" s="3">
        <v>0.19906776738054899</v>
      </c>
      <c r="W53" s="4" t="s">
        <v>33</v>
      </c>
      <c r="X53" s="3">
        <v>1.8345523860095601</v>
      </c>
      <c r="Y53" s="3">
        <v>1.8929665723878399</v>
      </c>
      <c r="Z53" s="4" t="s">
        <v>33</v>
      </c>
      <c r="AA53" s="40">
        <v>1.8210009999999999E-2</v>
      </c>
      <c r="AB53" s="4" t="s">
        <v>33</v>
      </c>
      <c r="AC53" s="7">
        <v>0.14973910000000001</v>
      </c>
      <c r="AD53" s="4" t="s">
        <v>33</v>
      </c>
      <c r="AE53" s="20">
        <v>0.32594420000000002</v>
      </c>
      <c r="AF53" s="4" t="s">
        <v>33</v>
      </c>
      <c r="AG53">
        <f t="shared" si="1"/>
        <v>0.16463110333333333</v>
      </c>
      <c r="AH53">
        <f t="shared" si="2"/>
        <v>1.1610863223140482</v>
      </c>
    </row>
    <row r="54" spans="1:34">
      <c r="A54" s="3" t="s">
        <v>93</v>
      </c>
      <c r="B54" s="6">
        <v>0.60390737100000003</v>
      </c>
      <c r="C54" s="4" t="s">
        <v>33</v>
      </c>
      <c r="D54" s="4" t="s">
        <v>33</v>
      </c>
      <c r="E54" s="6">
        <v>0.45883271199999998</v>
      </c>
      <c r="F54" s="4" t="s">
        <v>33</v>
      </c>
      <c r="G54" s="4" t="s">
        <v>33</v>
      </c>
      <c r="H54" s="6">
        <v>1.645200311</v>
      </c>
      <c r="I54" s="4" t="s">
        <v>33</v>
      </c>
      <c r="J54" s="4" t="s">
        <v>33</v>
      </c>
      <c r="K54" s="3">
        <v>0</v>
      </c>
      <c r="L54" s="3">
        <v>0</v>
      </c>
      <c r="M54" s="18" t="s">
        <v>33</v>
      </c>
      <c r="N54" s="6" t="s">
        <v>33</v>
      </c>
      <c r="O54" s="41" t="s">
        <v>33</v>
      </c>
      <c r="P54" s="41" t="s">
        <v>33</v>
      </c>
      <c r="Q54" s="5" t="s">
        <v>34</v>
      </c>
      <c r="R54" s="6">
        <v>0.16138634700000001</v>
      </c>
      <c r="S54" s="6" t="s">
        <v>33</v>
      </c>
      <c r="T54" s="6" t="s">
        <v>33</v>
      </c>
      <c r="U54" s="6">
        <v>0.22325829999999999</v>
      </c>
      <c r="V54" s="6" t="s">
        <v>33</v>
      </c>
      <c r="W54" s="6" t="s">
        <v>33</v>
      </c>
      <c r="X54" s="6">
        <v>1.9571121730000001</v>
      </c>
      <c r="Y54" s="6" t="s">
        <v>33</v>
      </c>
      <c r="Z54" s="6" t="s">
        <v>33</v>
      </c>
      <c r="AA54" s="6" t="s">
        <v>33</v>
      </c>
      <c r="AB54" s="6" t="s">
        <v>33</v>
      </c>
      <c r="AC54" s="6" t="s">
        <v>33</v>
      </c>
      <c r="AD54" s="6" t="s">
        <v>33</v>
      </c>
      <c r="AE54" s="6" t="s">
        <v>33</v>
      </c>
      <c r="AF54" s="6" t="s">
        <v>33</v>
      </c>
      <c r="AG54" t="e">
        <f t="shared" si="1"/>
        <v>#DIV/0!</v>
      </c>
      <c r="AH54">
        <f t="shared" si="2"/>
        <v>0.90264679800000003</v>
      </c>
    </row>
    <row r="55" spans="1:34">
      <c r="A55" s="3" t="s">
        <v>94</v>
      </c>
      <c r="B55" s="3">
        <v>0.62848166358595103</v>
      </c>
      <c r="C55" s="3">
        <v>0.72972000000000004</v>
      </c>
      <c r="D55" s="4" t="s">
        <v>33</v>
      </c>
      <c r="E55" s="3">
        <v>0.42109946395563802</v>
      </c>
      <c r="F55" s="3">
        <v>0.62512999999999996</v>
      </c>
      <c r="G55" s="4" t="s">
        <v>33</v>
      </c>
      <c r="H55" s="3">
        <v>1.1610137338262501</v>
      </c>
      <c r="I55" s="3">
        <v>2.56745</v>
      </c>
      <c r="J55" s="4" t="s">
        <v>33</v>
      </c>
      <c r="K55" s="3">
        <v>1</v>
      </c>
      <c r="L55" s="3">
        <v>0</v>
      </c>
      <c r="M55" s="5">
        <f>L55/K55</f>
        <v>0</v>
      </c>
      <c r="N55" s="3">
        <v>0</v>
      </c>
      <c r="O55" s="5">
        <v>0</v>
      </c>
      <c r="P55" s="5">
        <v>0</v>
      </c>
      <c r="Q55" s="5" t="s">
        <v>34</v>
      </c>
      <c r="R55" s="3">
        <v>7.9921813284217297E-2</v>
      </c>
      <c r="S55" s="3">
        <v>0</v>
      </c>
      <c r="T55" s="6" t="s">
        <v>33</v>
      </c>
      <c r="U55" s="3">
        <v>0.167483263438098</v>
      </c>
      <c r="V55" s="3">
        <v>0</v>
      </c>
      <c r="W55" s="6" t="s">
        <v>33</v>
      </c>
      <c r="X55" s="3">
        <v>1.58087681806295</v>
      </c>
      <c r="Y55" s="3">
        <v>0</v>
      </c>
      <c r="Z55" s="6" t="s">
        <v>33</v>
      </c>
      <c r="AA55" s="6" t="s">
        <v>33</v>
      </c>
      <c r="AB55" s="6" t="s">
        <v>33</v>
      </c>
      <c r="AC55" s="6" t="s">
        <v>33</v>
      </c>
      <c r="AD55" s="6" t="s">
        <v>33</v>
      </c>
      <c r="AE55" s="6" t="s">
        <v>33</v>
      </c>
      <c r="AF55" s="6" t="s">
        <v>33</v>
      </c>
      <c r="AG55" t="e">
        <f t="shared" si="1"/>
        <v>#DIV/0!</v>
      </c>
      <c r="AH55">
        <f t="shared" si="2"/>
        <v>0.73686495378927974</v>
      </c>
    </row>
    <row r="56" spans="1:34">
      <c r="A56" s="3" t="s">
        <v>95</v>
      </c>
      <c r="B56" s="3">
        <v>0.69411894291754594</v>
      </c>
      <c r="C56" s="3">
        <v>0.75390666666666695</v>
      </c>
      <c r="D56" s="4" t="s">
        <v>33</v>
      </c>
      <c r="E56" s="3">
        <v>0.57381651162790703</v>
      </c>
      <c r="F56" s="3">
        <v>0.73768999999999996</v>
      </c>
      <c r="G56" s="4" t="s">
        <v>33</v>
      </c>
      <c r="H56" s="3">
        <v>2.1319954122621598</v>
      </c>
      <c r="I56" s="3">
        <v>3.82934333333333</v>
      </c>
      <c r="J56" s="4" t="s">
        <v>33</v>
      </c>
      <c r="K56" s="3">
        <v>6</v>
      </c>
      <c r="L56" s="3">
        <v>0</v>
      </c>
      <c r="M56" s="5">
        <f>L56/K56</f>
        <v>0</v>
      </c>
      <c r="N56" s="3">
        <v>3</v>
      </c>
      <c r="O56" s="5">
        <v>0.5</v>
      </c>
      <c r="P56" s="5">
        <v>3.1899999999999998E-2</v>
      </c>
      <c r="Q56" s="5" t="s">
        <v>34</v>
      </c>
      <c r="R56" s="3">
        <v>7.4683706132417399E-2</v>
      </c>
      <c r="S56" s="3">
        <v>7.5943769037068204E-2</v>
      </c>
      <c r="T56" s="4" t="s">
        <v>33</v>
      </c>
      <c r="U56" s="3">
        <v>0.18745113285085799</v>
      </c>
      <c r="V56" s="3">
        <v>0.16308281546502701</v>
      </c>
      <c r="W56" s="4" t="s">
        <v>33</v>
      </c>
      <c r="X56" s="3">
        <v>1.78278828808513</v>
      </c>
      <c r="Y56" s="3">
        <v>2.1253611925714901</v>
      </c>
      <c r="Z56" s="4" t="s">
        <v>33</v>
      </c>
      <c r="AA56" s="7">
        <v>5.6705789999999999E-2</v>
      </c>
      <c r="AB56" s="4" t="s">
        <v>33</v>
      </c>
      <c r="AC56" s="40">
        <v>2.929091E-2</v>
      </c>
      <c r="AD56" s="4" t="s">
        <v>33</v>
      </c>
      <c r="AE56" s="7">
        <v>5.4507170000000001E-2</v>
      </c>
      <c r="AF56" s="3" t="s">
        <v>33</v>
      </c>
      <c r="AG56">
        <f t="shared" si="1"/>
        <v>4.6834623333333332E-2</v>
      </c>
      <c r="AH56">
        <f t="shared" si="2"/>
        <v>1.1333102889358708</v>
      </c>
    </row>
    <row r="57" spans="1:34">
      <c r="A57" s="26" t="s">
        <v>96</v>
      </c>
      <c r="B57" s="26">
        <v>0.65138326899999999</v>
      </c>
      <c r="C57" s="26">
        <v>0.71088249999999997</v>
      </c>
      <c r="D57" s="26">
        <v>0.66776400000000002</v>
      </c>
      <c r="E57" s="26">
        <v>0.41809577199999998</v>
      </c>
      <c r="F57" s="26">
        <v>0.59854249999999998</v>
      </c>
      <c r="G57" s="26">
        <v>0.42642999999999998</v>
      </c>
      <c r="H57" s="26">
        <v>1.3048864259999999</v>
      </c>
      <c r="I57" s="26">
        <v>2.2408600000000001</v>
      </c>
      <c r="J57" s="26">
        <v>0.76707000000000003</v>
      </c>
      <c r="K57" s="26">
        <v>9</v>
      </c>
      <c r="L57" s="26">
        <v>5</v>
      </c>
      <c r="M57" s="27">
        <v>0.55559999999999998</v>
      </c>
      <c r="N57" s="26">
        <v>1</v>
      </c>
      <c r="O57" s="27">
        <v>0.1111</v>
      </c>
      <c r="P57" s="27">
        <v>1.3899999999999999E-2</v>
      </c>
      <c r="Q57" s="26" t="s">
        <v>37</v>
      </c>
      <c r="R57" s="26">
        <v>8.7690916999999993E-2</v>
      </c>
      <c r="S57" s="26">
        <v>9.0138486000000004E-2</v>
      </c>
      <c r="T57" s="26">
        <v>6.8514271000000002E-2</v>
      </c>
      <c r="U57" s="26">
        <v>0.16919135099999999</v>
      </c>
      <c r="V57" s="26">
        <v>0.17841281000000001</v>
      </c>
      <c r="W57" s="26">
        <v>0.19939167199999999</v>
      </c>
      <c r="X57" s="26">
        <v>1.5251028760000001</v>
      </c>
      <c r="Y57" s="26">
        <v>1.2056056690000001</v>
      </c>
      <c r="Z57" s="26">
        <v>1.683676105</v>
      </c>
      <c r="AA57" s="28">
        <v>0.139647189</v>
      </c>
      <c r="AB57" s="28">
        <v>0.24330803400000001</v>
      </c>
      <c r="AC57" s="28">
        <v>6.8413223999999995E-2</v>
      </c>
      <c r="AD57" s="28">
        <v>0.13286730399999999</v>
      </c>
      <c r="AE57" s="28">
        <v>0.10978533</v>
      </c>
      <c r="AF57" s="28">
        <v>0.111986712</v>
      </c>
      <c r="AG57">
        <f t="shared" si="1"/>
        <v>0.13433463216666666</v>
      </c>
      <c r="AH57">
        <f t="shared" si="2"/>
        <v>0.79145515566666658</v>
      </c>
    </row>
    <row r="58" spans="1:34">
      <c r="A58" s="26" t="s">
        <v>97</v>
      </c>
      <c r="B58" s="26">
        <v>0.71759150400000005</v>
      </c>
      <c r="C58" s="26">
        <v>0.72945533299999998</v>
      </c>
      <c r="D58" s="26">
        <v>0.64893999999999996</v>
      </c>
      <c r="E58" s="26">
        <v>0.63095245799999999</v>
      </c>
      <c r="F58" s="26">
        <v>0.63297733300000003</v>
      </c>
      <c r="G58" s="26">
        <v>0.44248999999999999</v>
      </c>
      <c r="H58" s="26">
        <v>2.8489335320000002</v>
      </c>
      <c r="I58" s="26">
        <v>2.9945206670000002</v>
      </c>
      <c r="J58" s="26">
        <v>1.3726100000000001</v>
      </c>
      <c r="K58" s="26">
        <v>16</v>
      </c>
      <c r="L58" s="26">
        <v>1</v>
      </c>
      <c r="M58" s="27">
        <v>6.25E-2</v>
      </c>
      <c r="N58" s="26">
        <v>4</v>
      </c>
      <c r="O58" s="27">
        <v>0.25</v>
      </c>
      <c r="P58" s="27">
        <v>3.0800000000000001E-2</v>
      </c>
      <c r="Q58" s="26" t="s">
        <v>34</v>
      </c>
      <c r="R58" s="26">
        <v>7.6760438E-2</v>
      </c>
      <c r="S58" s="26">
        <v>4.4441199000000001E-2</v>
      </c>
      <c r="T58" s="26">
        <v>0</v>
      </c>
      <c r="U58" s="26">
        <v>0.20013940699999999</v>
      </c>
      <c r="V58" s="26">
        <v>0.127952704</v>
      </c>
      <c r="W58" s="26">
        <v>0</v>
      </c>
      <c r="X58" s="26">
        <v>1.6410639600000001</v>
      </c>
      <c r="Y58" s="26">
        <v>0.87885707000000002</v>
      </c>
      <c r="Z58" s="26">
        <v>0</v>
      </c>
      <c r="AA58" s="28">
        <v>0.17120142299999999</v>
      </c>
      <c r="AB58" s="26" t="s">
        <v>33</v>
      </c>
      <c r="AC58" s="28">
        <v>0.47698262400000002</v>
      </c>
      <c r="AD58" s="26" t="s">
        <v>33</v>
      </c>
      <c r="AE58" s="28">
        <v>0.277450751</v>
      </c>
      <c r="AF58" s="26" t="s">
        <v>33</v>
      </c>
      <c r="AG58">
        <f t="shared" si="1"/>
        <v>0.30854493266666666</v>
      </c>
      <c r="AH58">
        <f t="shared" si="2"/>
        <v>1.3991591646666668</v>
      </c>
    </row>
    <row r="59" spans="1:34">
      <c r="A59" s="42" t="s">
        <v>98</v>
      </c>
      <c r="B59" s="43">
        <f>AVERAGE(B2:B58)</f>
        <v>0.68845112714729595</v>
      </c>
      <c r="C59" s="43">
        <f t="shared" ref="C59:AF59" si="3">AVERAGE(C2:C58)</f>
        <v>0.72208334166695409</v>
      </c>
      <c r="D59" s="43">
        <f t="shared" si="3"/>
        <v>0.64467649747301592</v>
      </c>
      <c r="E59" s="43">
        <f t="shared" si="3"/>
        <v>0.5394553896461699</v>
      </c>
      <c r="F59" s="43">
        <f t="shared" si="3"/>
        <v>0.63650034623232321</v>
      </c>
      <c r="G59" s="43">
        <f t="shared" si="3"/>
        <v>0.42058378593015872</v>
      </c>
      <c r="H59" s="43">
        <f t="shared" si="3"/>
        <v>2.2185184973396295</v>
      </c>
      <c r="I59" s="43">
        <f t="shared" si="3"/>
        <v>3.0041894776231168</v>
      </c>
      <c r="J59" s="43">
        <f t="shared" si="3"/>
        <v>1.3251834565174605</v>
      </c>
      <c r="K59" s="43">
        <f t="shared" si="3"/>
        <v>9.5714285714285712</v>
      </c>
      <c r="L59" s="43">
        <f t="shared" si="3"/>
        <v>2.0178571428571428</v>
      </c>
      <c r="M59" s="43">
        <f t="shared" si="3"/>
        <v>0.22295567170507502</v>
      </c>
      <c r="N59" s="43">
        <f t="shared" si="3"/>
        <v>3.4074074074074074</v>
      </c>
      <c r="O59" s="43">
        <f t="shared" si="3"/>
        <v>0.27487937519077349</v>
      </c>
      <c r="P59" s="43">
        <f t="shared" si="3"/>
        <v>2.2976098928134129E-2</v>
      </c>
      <c r="Q59" s="43" t="e">
        <f t="shared" si="3"/>
        <v>#DIV/0!</v>
      </c>
      <c r="R59" s="43">
        <f t="shared" si="3"/>
        <v>9.6995162129162815E-2</v>
      </c>
      <c r="S59" s="43">
        <f t="shared" si="3"/>
        <v>5.1599274871872727E-2</v>
      </c>
      <c r="T59" s="43">
        <f t="shared" si="3"/>
        <v>4.3999017591695659E-2</v>
      </c>
      <c r="U59" s="43">
        <f t="shared" si="3"/>
        <v>0.20776679723962688</v>
      </c>
      <c r="V59" s="43">
        <f t="shared" si="3"/>
        <v>0.13891195990467051</v>
      </c>
      <c r="W59" s="43">
        <f t="shared" si="3"/>
        <v>0.10050110209594464</v>
      </c>
      <c r="X59" s="43">
        <f t="shared" si="3"/>
        <v>1.7601688769552202</v>
      </c>
      <c r="Y59" s="43">
        <f t="shared" si="3"/>
        <v>1.2245595250685617</v>
      </c>
      <c r="Z59" s="43">
        <f t="shared" si="3"/>
        <v>0.91703876228344505</v>
      </c>
      <c r="AA59" s="43">
        <f t="shared" si="3"/>
        <v>0.11935195481151897</v>
      </c>
      <c r="AB59" s="43">
        <f t="shared" si="3"/>
        <v>0.18344738722182355</v>
      </c>
      <c r="AC59" s="43">
        <f t="shared" si="3"/>
        <v>0.1425529092352868</v>
      </c>
      <c r="AD59" s="43">
        <f t="shared" si="3"/>
        <v>0.15231217614980647</v>
      </c>
      <c r="AE59" s="43">
        <f t="shared" si="3"/>
        <v>0.16861165853057683</v>
      </c>
      <c r="AF59" s="43">
        <f t="shared" si="3"/>
        <v>0.15508441415745935</v>
      </c>
    </row>
    <row r="60" spans="1:34">
      <c r="A60" s="42" t="s">
        <v>99</v>
      </c>
      <c r="B60" s="43">
        <f>STDEV(B2:B58)</f>
        <v>4.8336140328173509E-2</v>
      </c>
      <c r="C60" s="43">
        <f t="shared" ref="C60:AF60" si="4">STDEV(C2:C58)</f>
        <v>0.10524458866065238</v>
      </c>
      <c r="D60" s="43">
        <f t="shared" si="4"/>
        <v>0.1001184739350706</v>
      </c>
      <c r="E60" s="43">
        <f t="shared" si="4"/>
        <v>8.7012316373179563E-2</v>
      </c>
      <c r="F60" s="43">
        <f t="shared" si="4"/>
        <v>0.13716602615743184</v>
      </c>
      <c r="G60" s="43">
        <f t="shared" si="4"/>
        <v>0.16625226707301413</v>
      </c>
      <c r="H60" s="43">
        <f t="shared" si="4"/>
        <v>0.69185630213211258</v>
      </c>
      <c r="I60" s="43">
        <f t="shared" si="4"/>
        <v>1.0931818975139616</v>
      </c>
      <c r="J60" s="43">
        <f t="shared" si="4"/>
        <v>1.4104301931659058</v>
      </c>
      <c r="K60" s="43">
        <f t="shared" si="4"/>
        <v>11.908525811912531</v>
      </c>
      <c r="L60" s="43">
        <f t="shared" si="4"/>
        <v>2.9999458869578506</v>
      </c>
      <c r="M60" s="43">
        <f t="shared" si="4"/>
        <v>0.2403565791975808</v>
      </c>
      <c r="N60" s="43">
        <f t="shared" si="4"/>
        <v>5.8164325399049241</v>
      </c>
      <c r="O60" s="43">
        <f t="shared" si="4"/>
        <v>0.23850262568469863</v>
      </c>
      <c r="P60" s="43">
        <f t="shared" si="4"/>
        <v>3.1540221697162522E-2</v>
      </c>
      <c r="Q60" s="43" t="e">
        <f t="shared" si="4"/>
        <v>#DIV/0!</v>
      </c>
      <c r="R60" s="43">
        <f t="shared" si="4"/>
        <v>2.9733774218139303E-2</v>
      </c>
      <c r="S60" s="43">
        <f t="shared" si="4"/>
        <v>3.5900846431994024E-2</v>
      </c>
      <c r="T60" s="43">
        <f t="shared" si="4"/>
        <v>4.1172805185460126E-2</v>
      </c>
      <c r="U60" s="43">
        <f t="shared" si="4"/>
        <v>3.3458887656777521E-2</v>
      </c>
      <c r="V60" s="43">
        <f t="shared" si="4"/>
        <v>7.3746973234190452E-2</v>
      </c>
      <c r="W60" s="43">
        <f t="shared" si="4"/>
        <v>9.6015581883938605E-2</v>
      </c>
      <c r="X60" s="43">
        <f t="shared" si="4"/>
        <v>0.21203340930462858</v>
      </c>
      <c r="Y60" s="43">
        <f t="shared" si="4"/>
        <v>0.6698943026398303</v>
      </c>
      <c r="Z60" s="43">
        <f t="shared" si="4"/>
        <v>0.77933483719925267</v>
      </c>
      <c r="AA60" s="43">
        <f t="shared" si="4"/>
        <v>0.13601823744990851</v>
      </c>
      <c r="AB60" s="43">
        <f t="shared" si="4"/>
        <v>0.12937003461475396</v>
      </c>
      <c r="AC60" s="43">
        <f t="shared" si="4"/>
        <v>0.15005353534546365</v>
      </c>
      <c r="AD60" s="43">
        <f t="shared" si="4"/>
        <v>0.12295347729081414</v>
      </c>
      <c r="AE60" s="43">
        <f t="shared" si="4"/>
        <v>0.15714039385201242</v>
      </c>
      <c r="AF60" s="43">
        <f t="shared" si="4"/>
        <v>9.6291602129328968E-2</v>
      </c>
    </row>
    <row r="61" spans="1:34">
      <c r="Z61" s="43" t="s">
        <v>100</v>
      </c>
      <c r="AA61" s="44">
        <v>1.9083969999999999E-2</v>
      </c>
      <c r="AB61" s="44">
        <v>7.0190330000000003E-4</v>
      </c>
      <c r="AC61" s="45">
        <v>2.7532690000000001E-5</v>
      </c>
      <c r="AD61" s="45">
        <v>1.3811669999999999E-7</v>
      </c>
      <c r="AE61" s="45">
        <v>2.1585409999999999E-5</v>
      </c>
      <c r="AF61" s="45">
        <v>4.8657610000000005E-7</v>
      </c>
    </row>
    <row r="62" spans="1:34">
      <c r="A62" t="s">
        <v>101</v>
      </c>
      <c r="B62">
        <v>57</v>
      </c>
    </row>
    <row r="63" spans="1:34">
      <c r="A63" t="s">
        <v>102</v>
      </c>
      <c r="B63">
        <v>53</v>
      </c>
    </row>
    <row r="64" spans="1:34">
      <c r="A64" t="s">
        <v>103</v>
      </c>
      <c r="B64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2015-07-16T03:06:28Z</dcterms:created>
  <dcterms:modified xsi:type="dcterms:W3CDTF">2015-07-17T06:02:59Z</dcterms:modified>
</cp:coreProperties>
</file>