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conta\Documents\Instructables and Projects\Ender 3 Music\Musical Marlin\Songs\"/>
    </mc:Choice>
  </mc:AlternateContent>
  <xr:revisionPtr revIDLastSave="0" documentId="13_ncr:1_{F1764E64-7954-46A9-AAE9-722709F3CF32}" xr6:coauthVersionLast="45" xr6:coauthVersionMax="45" xr10:uidLastSave="{00000000-0000-0000-0000-000000000000}"/>
  <bookViews>
    <workbookView xWindow="-120" yWindow="-120" windowWidth="38640" windowHeight="21240" xr2:uid="{00000000-000D-0000-FFFF-FFFF00000000}"/>
  </bookViews>
  <sheets>
    <sheet name="G-Code Generator" sheetId="1" r:id="rId1"/>
    <sheet name="Notes to Feedrat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1" l="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8" i="1"/>
  <c r="C58" i="2"/>
  <c r="D58" i="2" s="1"/>
  <c r="C56" i="2"/>
  <c r="D56" i="2" s="1"/>
  <c r="C55" i="2"/>
  <c r="D55" i="2" s="1"/>
  <c r="C54" i="2"/>
  <c r="D54" i="2" s="1"/>
  <c r="C53" i="2"/>
  <c r="D53" i="2" s="1"/>
  <c r="C52" i="2"/>
  <c r="D52" i="2" s="1"/>
  <c r="C51" i="2"/>
  <c r="D51" i="2" s="1"/>
  <c r="C50" i="2"/>
  <c r="D50" i="2" s="1"/>
  <c r="C49" i="2"/>
  <c r="D49" i="2" s="1"/>
  <c r="C48" i="2"/>
  <c r="D48" i="2" s="1"/>
  <c r="C47" i="2"/>
  <c r="D47" i="2" s="1"/>
  <c r="C46" i="2"/>
  <c r="D46" i="2" s="1"/>
  <c r="C45" i="2"/>
  <c r="D45" i="2" s="1"/>
  <c r="C44" i="2"/>
  <c r="D44" i="2" s="1"/>
  <c r="C43" i="2"/>
  <c r="D43" i="2" s="1"/>
  <c r="C42" i="2"/>
  <c r="D42" i="2" s="1"/>
  <c r="C41" i="2"/>
  <c r="D41" i="2" s="1"/>
  <c r="C40" i="2"/>
  <c r="D40" i="2" s="1"/>
  <c r="C39" i="2"/>
  <c r="D39" i="2" s="1"/>
  <c r="C38" i="2"/>
  <c r="D38" i="2" s="1"/>
  <c r="C37" i="2"/>
  <c r="D37" i="2" s="1"/>
  <c r="C36" i="2"/>
  <c r="D36" i="2" s="1"/>
  <c r="C35" i="2"/>
  <c r="D35" i="2" s="1"/>
  <c r="C34" i="2"/>
  <c r="D34" i="2" s="1"/>
  <c r="C33" i="2"/>
  <c r="D33" i="2" s="1"/>
  <c r="C32" i="2"/>
  <c r="D32" i="2" s="1"/>
  <c r="C31" i="2"/>
  <c r="D31" i="2" s="1"/>
  <c r="C30" i="2"/>
  <c r="D30" i="2" s="1"/>
  <c r="C29" i="2"/>
  <c r="D29" i="2" s="1"/>
  <c r="C28" i="2"/>
  <c r="D28" i="2" s="1"/>
  <c r="C27" i="2"/>
  <c r="D27" i="2" s="1"/>
  <c r="C26" i="2"/>
  <c r="D26" i="2" s="1"/>
  <c r="C25" i="2"/>
  <c r="D25" i="2" s="1"/>
  <c r="C24" i="2"/>
  <c r="D24" i="2" s="1"/>
  <c r="C23" i="2"/>
  <c r="D23" i="2" s="1"/>
  <c r="C22" i="2"/>
  <c r="D22" i="2" s="1"/>
  <c r="C21" i="2"/>
  <c r="D21" i="2" s="1"/>
  <c r="C20" i="2"/>
  <c r="D20" i="2" s="1"/>
  <c r="C19" i="2"/>
  <c r="D19" i="2" s="1"/>
  <c r="C18" i="2"/>
  <c r="D18" i="2" s="1"/>
  <c r="C17" i="2"/>
  <c r="D17" i="2" s="1"/>
  <c r="C16" i="2"/>
  <c r="D16" i="2" s="1"/>
  <c r="C15" i="2"/>
  <c r="D15" i="2" s="1"/>
  <c r="C14" i="2"/>
  <c r="D14" i="2" s="1"/>
  <c r="C13" i="2"/>
  <c r="D13" i="2" s="1"/>
  <c r="C12" i="2"/>
  <c r="D12" i="2" s="1"/>
  <c r="C11" i="2"/>
  <c r="D11" i="2" s="1"/>
  <c r="C10" i="2"/>
  <c r="D10" i="2" s="1"/>
  <c r="C9" i="2"/>
  <c r="D9" i="2" s="1"/>
  <c r="C8" i="2"/>
  <c r="D8" i="2" s="1"/>
  <c r="D65" i="1" l="1"/>
  <c r="E65" i="1" s="1"/>
  <c r="D81" i="1"/>
  <c r="E81"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2" i="1"/>
  <c r="E82" i="1" s="1"/>
  <c r="D83" i="1"/>
  <c r="E83" i="1" s="1"/>
  <c r="D84" i="1"/>
  <c r="E84" i="1" s="1"/>
  <c r="D85" i="1"/>
  <c r="E85" i="1" s="1"/>
  <c r="D86" i="1"/>
  <c r="E86" i="1" s="1"/>
  <c r="D87" i="1"/>
  <c r="E87" i="1" s="1"/>
  <c r="D88" i="1"/>
  <c r="E88" i="1" s="1"/>
  <c r="D89" i="1"/>
  <c r="E89" i="1" s="1"/>
  <c r="D90" i="1"/>
  <c r="E90" i="1" s="1"/>
  <c r="D36" i="1" l="1"/>
  <c r="E36"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14" i="1"/>
  <c r="E14" i="1" s="1"/>
  <c r="D15" i="1"/>
  <c r="E15" i="1" s="1"/>
  <c r="D16" i="1"/>
  <c r="E16" i="1" s="1"/>
  <c r="D17" i="1"/>
  <c r="E17" i="1" s="1"/>
  <c r="D18" i="1"/>
  <c r="E18" i="1" s="1"/>
  <c r="D19" i="1"/>
  <c r="E19" i="1" s="1"/>
  <c r="D20" i="1"/>
  <c r="E20" i="1" s="1"/>
  <c r="D11" i="1"/>
  <c r="E11" i="1" s="1"/>
  <c r="D12" i="1"/>
  <c r="E12" i="1" s="1"/>
  <c r="D13" i="1"/>
  <c r="E13" i="1" s="1"/>
  <c r="D10" i="1"/>
  <c r="E10" i="1" s="1"/>
  <c r="D9" i="1"/>
  <c r="E9" i="1" s="1"/>
  <c r="D8" i="1"/>
  <c r="E8" i="1" s="1"/>
  <c r="F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tc={2500865C-04C9-4AB5-A5D3-7475AB24E413}</author>
    <author>tc={80420EB7-CEE6-4928-9BD1-0F1146D1B0AD}</author>
    <author>tc={B6494322-D34F-4F1E-93EA-038B030CED25}</author>
  </authors>
  <commentList>
    <comment ref="C7" authorId="0" shapeId="0" xr:uid="{2500865C-04C9-4AB5-A5D3-7475AB24E413}">
      <text>
        <t>[Threaded comment]
Your version of Excel allows you to read this threaded comment; however, any edits to it will get removed if the file is opened in a newer version of Excel. Learn more: https://go.microsoft.com/fwlink/?linkid=870924
Comment:
    Note duration is expressed in portions of a beat. A quarter note is one beat. A half note is two beats. An eight note is 1/2 beat.</t>
      </text>
    </comment>
    <comment ref="D7" authorId="1" shapeId="0" xr:uid="{80420EB7-CEE6-4928-9BD1-0F1146D1B0AD}">
      <text>
        <t>[Threaded comment]
Your version of Excel allows you to read this threaded comment; however, any edits to it will get removed if the file is opened in a newer version of Excel. Learn more: https://go.microsoft.com/fwlink/?linkid=870924
Comment:
    Distance = (1/Tempo) * Duration * Feedrate
First you want to know the duration of each note in minutes. We know the tempo, which is expressed in beats per minute. Therefore, we invert the tempo to get the duration of a note in minutes. Then we multiply that by the number of beats for this note. Finally, we multiply the feedrate, which is expressed in millimeters per minute, to get the distance in millimeters that the axis will travel at the given feedrate to produce a note of the desired duration.</t>
      </text>
    </comment>
    <comment ref="E7" authorId="2" shapeId="0" xr:uid="{B6494322-D34F-4F1E-93EA-038B030CED25}">
      <text>
        <t>[Threaded comment]
Your version of Excel allows you to read this threaded comment; however, any edits to it will get removed if the file is opened in a newer version of Excel. Learn more: https://go.microsoft.com/fwlink/?linkid=870924
Comment:
    All commands are G0 (linear move).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tc={6020CAEE-D306-4F1F-BB7F-A6CB184BC50D}</author>
    <author>tc={2E6EC54C-154F-40FF-9749-75F374B15888}</author>
    <author>tc={1528385D-5D7B-4677-AEC9-9C49986BDF3B}</author>
    <author>tc={9F3A1DCB-0146-47AA-B870-7E7AB149BD73}</author>
    <author>tc={BE0622C6-345E-43CD-B3D2-D7804500A6B7}</author>
    <author>tc={84CA6D1B-466B-4B66-BFE4-2488886A4766}</author>
    <author>tc={AA34F346-5608-41B5-BA45-AD2A51502823}</author>
  </authors>
  <commentList>
    <comment ref="C5" authorId="0" shapeId="0" xr:uid="{6020CAEE-D306-4F1F-BB7F-A6CB184BC50D}">
      <text>
        <t>[Threaded comment]
Your version of Excel allows you to read this threaded comment; however, any edits to it will get removed if the file is opened in a newer version of Excel. Learn more: https://go.microsoft.com/fwlink/?linkid=870924
Comment:
    X-Axis maximum feedrate = 500 mm/min</t>
      </text>
    </comment>
    <comment ref="C7" authorId="1" shapeId="0" xr:uid="{2E6EC54C-154F-40FF-9749-75F374B15888}">
      <text>
        <t>[Threaded comment]
Your version of Excel allows you to read this threaded comment; however, any edits to it will get removed if the file is opened in a newer version of Excel. Learn more: https://go.microsoft.com/fwlink/?linkid=870924
Comment:
    Feedrate = (Frequency * 60) / Steps per mm</t>
      </text>
    </comment>
    <comment ref="A20" authorId="2" shapeId="0" xr:uid="{1528385D-5D7B-4677-AEC9-9C49986BDF3B}">
      <text>
        <t>[Threaded comment]
Your version of Excel allows you to read this threaded comment; however, any edits to it will get removed if the file is opened in a newer version of Excel. Learn more: https://go.microsoft.com/fwlink/?linkid=870924
Comment:
    Tenor C</t>
      </text>
    </comment>
    <comment ref="A32" authorId="3" shapeId="0" xr:uid="{9F3A1DCB-0146-47AA-B870-7E7AB149BD73}">
      <text>
        <t>[Threaded comment]
Your version of Excel allows you to read this threaded comment; however, any edits to it will get removed if the file is opened in a newer version of Excel. Learn more: https://go.microsoft.com/fwlink/?linkid=870924
Comment:
    Middle C</t>
      </text>
    </comment>
    <comment ref="A56" authorId="4" shapeId="0" xr:uid="{BE0622C6-345E-43CD-B3D2-D7804500A6B7}">
      <text>
        <t>[Threaded comment]
Your version of Excel allows you to read this threaded comment; however, any edits to it will get removed if the file is opened in a newer version of Excel. Learn more: https://go.microsoft.com/fwlink/?linkid=870924
Comment:
    Deep C</t>
      </text>
    </comment>
    <comment ref="A58" authorId="5" shapeId="0" xr:uid="{84CA6D1B-466B-4B66-BFE4-2488886A4766}">
      <text>
        <t>[Threaded comment]
Your version of Excel allows you to read this threaded comment; however, any edits to it will get removed if the file is opened in a newer version of Excel. Learn more: https://go.microsoft.com/fwlink/?linkid=870924
Comment:
    Rest</t>
      </text>
    </comment>
    <comment ref="B58" authorId="6" shapeId="0" xr:uid="{AA34F346-5608-41B5-BA45-AD2A51502823}">
      <text>
        <t>[Threaded comment]
Your version of Excel allows you to read this threaded comment; however, any edits to it will get removed if the file is opened in a newer version of Excel. Learn more: https://go.microsoft.com/fwlink/?linkid=870924
Comment:
    This frequency is too low for human hearing to detect.</t>
      </text>
    </comment>
  </commentList>
</comments>
</file>

<file path=xl/sharedStrings.xml><?xml version="1.0" encoding="utf-8"?>
<sst xmlns="http://schemas.openxmlformats.org/spreadsheetml/2006/main" count="151" uniqueCount="66">
  <si>
    <t>Song of Storms to G-Code</t>
  </si>
  <si>
    <r>
      <rPr>
        <b/>
        <sz val="10"/>
        <color theme="1"/>
        <rFont val="Calibri"/>
        <family val="2"/>
        <scheme val="minor"/>
      </rPr>
      <t>Description</t>
    </r>
    <r>
      <rPr>
        <sz val="10"/>
        <color theme="1"/>
        <rFont val="Calibri"/>
        <family val="2"/>
        <scheme val="minor"/>
      </rPr>
      <t>: Convert the melody of "Song of Storms" from Zelda: Ocarina of Time into G-code. This involves two translations. First, converting tones to feedrates. Second, converting note durations to distances.</t>
    </r>
  </si>
  <si>
    <t>Feedrate</t>
  </si>
  <si>
    <t>Note Tone</t>
  </si>
  <si>
    <t>Note Duration</t>
  </si>
  <si>
    <t>Distance</t>
  </si>
  <si>
    <t>Constants</t>
  </si>
  <si>
    <t>Tempo</t>
  </si>
  <si>
    <t>D4</t>
  </si>
  <si>
    <t>G-Code</t>
  </si>
  <si>
    <t>F4</t>
  </si>
  <si>
    <t>C5</t>
  </si>
  <si>
    <t>A4</t>
  </si>
  <si>
    <t>E4</t>
  </si>
  <si>
    <t>G-Code Stringify</t>
  </si>
  <si>
    <t>C4</t>
  </si>
  <si>
    <t>R</t>
  </si>
  <si>
    <t>G♭4</t>
  </si>
  <si>
    <t>A♭4</t>
  </si>
  <si>
    <t>Notes to Feedrate</t>
  </si>
  <si>
    <r>
      <rPr>
        <b/>
        <sz val="10"/>
        <color theme="1"/>
        <rFont val="Calibri"/>
        <family val="2"/>
        <scheme val="minor"/>
      </rPr>
      <t>Description</t>
    </r>
    <r>
      <rPr>
        <sz val="10"/>
        <color theme="1"/>
        <rFont val="Calibri"/>
        <family val="2"/>
        <scheme val="minor"/>
      </rPr>
      <t>: Convert musical notes, defined as frequencies (Hz), into feedrates (mm/min) given axis steps per millimeter. Driving a stepper motor at the calculated feedrate will cause it to vibrate at the corresponding frequency (and thus produce the corresponding note).</t>
    </r>
  </si>
  <si>
    <t>X-Axis Steps per mm</t>
  </si>
  <si>
    <t>Note</t>
  </si>
  <si>
    <t>Frequency</t>
  </si>
  <si>
    <t>Feedrate Rounded</t>
  </si>
  <si>
    <t>C6 Soprano C (High C)</t>
  </si>
  <si>
    <t>B5</t>
  </si>
  <si>
    <t>B♭5</t>
  </si>
  <si>
    <t>A5</t>
  </si>
  <si>
    <t>A♭5</t>
  </si>
  <si>
    <t>G5</t>
  </si>
  <si>
    <t>G♭5</t>
  </si>
  <si>
    <t>F5</t>
  </si>
  <si>
    <t>E5</t>
  </si>
  <si>
    <t>E♭5</t>
  </si>
  <si>
    <t>D5</t>
  </si>
  <si>
    <t>D♭5</t>
  </si>
  <si>
    <t>B4</t>
  </si>
  <si>
    <t>B♭4</t>
  </si>
  <si>
    <t>G4</t>
  </si>
  <si>
    <t>E♭4</t>
  </si>
  <si>
    <t>D♭4</t>
  </si>
  <si>
    <t>B3</t>
  </si>
  <si>
    <t>B♭3</t>
  </si>
  <si>
    <t>A3</t>
  </si>
  <si>
    <t>A♭3</t>
  </si>
  <si>
    <t>G3</t>
  </si>
  <si>
    <t>G♭3</t>
  </si>
  <si>
    <t>F3</t>
  </si>
  <si>
    <t>E3</t>
  </si>
  <si>
    <t>E♭3</t>
  </si>
  <si>
    <t>D3</t>
  </si>
  <si>
    <t>D♭3</t>
  </si>
  <si>
    <t>C3</t>
  </si>
  <si>
    <t>B2</t>
  </si>
  <si>
    <t>B♭2</t>
  </si>
  <si>
    <t>A2</t>
  </si>
  <si>
    <t>A♭2</t>
  </si>
  <si>
    <t>G2</t>
  </si>
  <si>
    <t>G♭2</t>
  </si>
  <si>
    <t>F2</t>
  </si>
  <si>
    <t>E2</t>
  </si>
  <si>
    <t>E♭2</t>
  </si>
  <si>
    <t>D2</t>
  </si>
  <si>
    <t>D♭2</t>
  </si>
  <si>
    <t>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</si>
</sst>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sz val="11"/>
      <color theme="0" tint="-0.249977111117893"/>
      <name val="Calibri"/>
      <family val="2"/>
      <scheme val="minor"/>
    </font>
    <font>
      <sz val="11"/>
      <color theme="0" tint="-0.249977111117893"/>
      <name val="Arial"/>
      <family val="2"/>
    </font>
    <font>
      <b/>
      <sz val="11"/>
      <color theme="0" tint="-0.249977111117893"/>
      <name val="Arial"/>
      <family val="2"/>
    </font>
    <font>
      <sz val="11"/>
      <color rgb="FF202122"/>
      <name val="Arial"/>
      <family val="2"/>
    </font>
    <font>
      <b/>
      <sz val="11"/>
      <color rgb="FF000000"/>
      <name val="Arial"/>
      <family val="2"/>
    </font>
    <font>
      <sz val="11"/>
      <color rgb="FF000000"/>
      <name val="Arial"/>
      <family val="2"/>
    </font>
    <font>
      <b/>
      <sz val="11"/>
      <color rgb="FF202122"/>
      <name val="Arial"/>
      <family val="2"/>
    </font>
    <font>
      <sz val="9"/>
      <color indexed="81"/>
      <name val="Tahoma"/>
      <charset val="1"/>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0">
    <xf numFmtId="0" fontId="0" fillId="0" borderId="0" xfId="0"/>
    <xf numFmtId="0" fontId="1" fillId="0" borderId="0" xfId="0" applyFont="1"/>
    <xf numFmtId="2" fontId="0" fillId="0" borderId="0" xfId="0" applyNumberFormat="1"/>
    <xf numFmtId="2" fontId="1" fillId="0" borderId="0" xfId="0" applyNumberFormat="1" applyFont="1"/>
    <xf numFmtId="0" fontId="0" fillId="0" borderId="4" xfId="0" applyBorder="1"/>
    <xf numFmtId="0" fontId="0" fillId="0" borderId="5" xfId="0" applyBorder="1"/>
    <xf numFmtId="0" fontId="0" fillId="0" borderId="6" xfId="0" applyBorder="1"/>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2" fillId="2" borderId="0" xfId="0" applyFont="1" applyFill="1" applyAlignment="1">
      <alignment horizontal="center" vertical="center"/>
    </xf>
    <xf numFmtId="0" fontId="3" fillId="2" borderId="0" xfId="0" applyFont="1" applyFill="1" applyAlignment="1">
      <alignment horizont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0" fillId="0" borderId="6" xfId="0" applyFont="1" applyBorder="1" applyAlignment="1">
      <alignment horizontal="center"/>
    </xf>
    <xf numFmtId="0" fontId="2" fillId="2" borderId="0" xfId="0" applyFont="1" applyFill="1" applyAlignment="1">
      <alignment horizontal="center"/>
    </xf>
    <xf numFmtId="0" fontId="3" fillId="2" borderId="0" xfId="0" applyFont="1" applyFill="1" applyAlignment="1">
      <alignment horizontal="center" vertical="center"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cott Hatfield" id="{037F1714-9E98-4340-8A90-6342728E298A}" userId="3ece82bbfef9712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 dT="2020-07-09T15:48:29.55" personId="{037F1714-9E98-4340-8A90-6342728E298A}" id="{2500865C-04C9-4AB5-A5D3-7475AB24E413}">
    <text>Note duration is expressed in portions of a beat. A quarter note is one beat. A half note is two beats. An eight note is 1/2 beat.</text>
  </threadedComment>
  <threadedComment ref="D7" dT="2020-07-09T15:56:02.78" personId="{037F1714-9E98-4340-8A90-6342728E298A}" id="{80420EB7-CEE6-4928-9BD1-0F1146D1B0AD}">
    <text>Distance = (1/Tempo) * Duration * Feedrate
First you want to know the duration of each note in minutes. We know the tempo, which is expressed in beats per minute. Therefore, we invert the tempo to get the duration of a note in minutes. Then we multiply that by the number of beats for this note. Finally, we multiply the feedrate, which is expressed in millimeters per minute, to get the distance in millimeters that the axis will travel at the given feedrate to produce a note of the desired duration.</text>
  </threadedComment>
  <threadedComment ref="E7" dT="2020-07-09T15:56:35.10" personId="{037F1714-9E98-4340-8A90-6342728E298A}" id="{B6494322-D34F-4F1E-93EA-038B030CED25}">
    <text>All commands are G0 (linear move).</text>
  </threadedComment>
</ThreadedComments>
</file>

<file path=xl/threadedComments/threadedComment2.xml><?xml version="1.0" encoding="utf-8"?>
<ThreadedComments xmlns="http://schemas.microsoft.com/office/spreadsheetml/2018/threadedcomments" xmlns:x="http://schemas.openxmlformats.org/spreadsheetml/2006/main">
  <threadedComment ref="C5" dT="2020-07-09T15:00:00.86" personId="{037F1714-9E98-4340-8A90-6342728E298A}" id="{6020CAEE-D306-4F1F-BB7F-A6CB184BC50D}">
    <text>X-Axis maximum feedrate = 500 mm/min</text>
  </threadedComment>
  <threadedComment ref="C7" dT="2020-07-09T14:58:41.86" personId="{037F1714-9E98-4340-8A90-6342728E298A}" id="{2E6EC54C-154F-40FF-9749-75F374B15888}">
    <text>Feedrate = (Frequency * 60) / Steps per mm</text>
  </threadedComment>
  <threadedComment ref="A20" dT="2020-07-09T16:05:51.87" personId="{037F1714-9E98-4340-8A90-6342728E298A}" id="{1528385D-5D7B-4677-AEC9-9C49986BDF3B}">
    <text>Tenor C</text>
  </threadedComment>
  <threadedComment ref="A32" dT="2020-07-09T16:06:07.15" personId="{037F1714-9E98-4340-8A90-6342728E298A}" id="{9F3A1DCB-0146-47AA-B870-7E7AB149BD73}">
    <text>Middle C</text>
  </threadedComment>
  <threadedComment ref="A56" dT="2020-07-09T16:06:16.63" personId="{037F1714-9E98-4340-8A90-6342728E298A}" id="{BE0622C6-345E-43CD-B3D2-D7804500A6B7}">
    <text>Deep C</text>
  </threadedComment>
  <threadedComment ref="A58" dT="2020-07-09T19:14:23.84" personId="{037F1714-9E98-4340-8A90-6342728E298A}" id="{84CA6D1B-466B-4B66-BFE4-2488886A4766}">
    <text>Rest</text>
  </threadedComment>
  <threadedComment ref="B58" dT="2020-07-09T19:20:58.60" personId="{037F1714-9E98-4340-8A90-6342728E298A}" id="{AA34F346-5608-41B5-BA45-AD2A51502823}">
    <text>This frequency is too low for human hearing to detect.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0"/>
  <sheetViews>
    <sheetView tabSelected="1" topLeftCell="A7" workbookViewId="0">
      <selection activeCell="F36" sqref="F36"/>
    </sheetView>
  </sheetViews>
  <sheetFormatPr defaultRowHeight="15" x14ac:dyDescent="0.25"/>
  <cols>
    <col min="1" max="1" width="14" customWidth="1"/>
    <col min="2" max="2" width="13.140625" customWidth="1"/>
    <col min="3" max="3" width="14.85546875" style="2" customWidth="1"/>
    <col min="4" max="4" width="14.28515625" customWidth="1"/>
    <col min="5" max="5" width="17.85546875" customWidth="1"/>
    <col min="6" max="6" width="255.7109375" bestFit="1" customWidth="1"/>
  </cols>
  <sheetData>
    <row r="1" spans="1:9" ht="33" customHeight="1" x14ac:dyDescent="0.25">
      <c r="A1" s="10" t="s">
        <v>0</v>
      </c>
      <c r="B1" s="10"/>
      <c r="C1" s="10"/>
      <c r="D1" s="10"/>
    </row>
    <row r="2" spans="1:9" ht="61.5" customHeight="1" x14ac:dyDescent="0.25">
      <c r="A2" s="11" t="s">
        <v>1</v>
      </c>
      <c r="B2" s="11"/>
      <c r="C2" s="11"/>
      <c r="D2" s="11"/>
    </row>
    <row r="4" spans="1:9" x14ac:dyDescent="0.25">
      <c r="A4" s="12" t="s">
        <v>6</v>
      </c>
      <c r="B4" s="13"/>
      <c r="C4" s="13"/>
      <c r="D4" s="14"/>
      <c r="F4" s="7" t="s">
        <v>14</v>
      </c>
      <c r="G4" s="8"/>
      <c r="H4" s="8"/>
      <c r="I4" s="9"/>
    </row>
    <row r="5" spans="1:9" x14ac:dyDescent="0.25">
      <c r="A5" s="15" t="s">
        <v>7</v>
      </c>
      <c r="B5" s="16"/>
      <c r="C5" s="16">
        <v>160</v>
      </c>
      <c r="D5" s="17"/>
      <c r="F5" s="4" t="str">
        <f>_xlfn.CONCAT("G17 \nM350 X1 \nG91 ","\n",E8,"\n",E9,"\n",E10,"\n",E11,"\n",E12,"\n",E13,"\n",E14,"\n",E15,"\n",E16,"\n",E17,"\n",E18,"\n",E19,"\n",E20,"\n",E21,"\n",E22,"\n",E23,"\n",E24,"\n",E25,"\n",E26,"\n",E27,"\n",E28,"\n",E29,"\n",E30,"\n",E31,"\n",E32,"\n",E33,"\n",E34,"\n",E35,"\n",E36,"\n",E37,"\n",E38,"\n",E39,"\n",E40,"\n",E41,"\n",E42,"\n",E43,"\n",E44,"\n",E45,"\n",E46,"\n",E47,"\n",E48,"\n",E49,"\n",E50,"\n",E51,"\n",E52,"\n",E53,"\n",E54,"\n",E55,"\n",E56,"\n",E57,"\n",E58,"\n",E59,"\n",E60,"\n",E61,"\n",E62,"\n",E63,"\n",E64,"\n",E65,"\n",E66,"\n",E67,"\n",E68,"\n",E69,"\n",E70,"\n",E71,"\n",E72,"\n",E73,"\n",E74,"\n",E75,"\n",E76,"\n",E77,"\n",E78,"\n",E79,"\n",E80,"\n",E81,"\n",E82,"\n",E83,"\n",E84,"\n",E85,"\n",E86,"\n",E87,"\n",E88,"\n",E89,"\n",E90)</f>
        <v>G17 \nM350 X1 \nG91 \nG0 X0.0234375 F15\nG0 X0.30625 F196\nG0 X0.409375 F262\nG0 X0.4859375 F311\nG0 X1.546875 F330\nG0 X0.30625 F196\nG0 X0.409375 F262\nG0 X0.4859375 F311\nG0 X1.03125 F330\nG0 X2.0625 F330\nG0 X0.0234375 F15\nG0 X0.34375 F220\nG0 X0.4328125 F277\nG0 X0.4859375 F311\nG0 X1.546875 F330\nG0 X0.34375 F220\nG0 X0.4328125 F277\nG0 X0.4859375 F311\nG0 X1.03125 F330\nG0 X2.0625 F330\nG0 X0.0234375 F15\nG0 X0.30625 F196\nG0 X0.3859375 F247\nG0 X0.4328125 F277\nG0 X1.4578125 F311\nG0 X0.30625 F196\nG0 X0.3859375 F247\nG0 X0.4328125 F277\nG0 X2.915625 F311\nG0 X0.0234375 F15\nG0 X0.4328125 F277\nG0 X0.4859375 F311\nG0 X0.4328125 F277\nG0 X1.73125 F277\nG0 X0.1875 F15\nG0 X0.0234375 F15\nG0 X0.515625 F330\nG0 X0.6125 F392\nG0 X0.515625 F330\nG0 X5.83125 F311\nG0 X0.046875 F15\nG0 X0.6125 F196\nG0 X0.30625 F196\nG0 X1.546875 F330\nG0 X1.4578125 F311\nG0 X0.4328125 F277\nG0 X0.865625 F277\nG0 X0.6125 F196\nG0 X1.54375 F247\nG0 X0.3859375 F247\nG0 X0.4328125 F277\nG0 X0.3859375 F247\nG0 X0.34375 F220\nG0 X2.75 F220\nG0 X0.046875 F15\nG0 X0.6125 F196\nG0 X0.30625 F196\nG0 X1.4578125 F311\nG0 X1.2984375 F277\nG0 X0.3859375 F247\nG0 X0.771875 F247\nG0 X0.6875 F220\nG0 X1.225 F196\nG0 X0.34375 F220\nG0 X0.3859375 F247\nG0 X0.34375 F220\nG0 X0.30625 F196\nG0 X2.45 F196\nG0 X0.046875 F15\nG0 X0.6125 F196\nG0 X0.30625 F196\nG0 X1.546875 F330\nG0 X1.4578125 F311\nG0 X0.4328125 F277\nG0 X0.865625 F277\nG0 X0.6125 F196\nG0 X1.54375 F247\nG0 X0.3859375 F247\nG0 X0.4328125 F277\nG0 X0.3859375 F247\nG0 X0.34375 F220\nG0 X1.03125 F220\nG0 X0.6125 F196</v>
      </c>
      <c r="G5" s="5"/>
      <c r="H5" s="5"/>
      <c r="I5" s="6"/>
    </row>
    <row r="7" spans="1:9" x14ac:dyDescent="0.25">
      <c r="A7" s="1" t="s">
        <v>3</v>
      </c>
      <c r="B7" s="1" t="s">
        <v>2</v>
      </c>
      <c r="C7" s="3" t="s">
        <v>4</v>
      </c>
      <c r="D7" s="1" t="s">
        <v>5</v>
      </c>
      <c r="E7" s="1" t="s">
        <v>9</v>
      </c>
    </row>
    <row r="8" spans="1:9" x14ac:dyDescent="0.25">
      <c r="A8" t="s">
        <v>16</v>
      </c>
      <c r="B8">
        <f>VLOOKUP(A8,'Notes to Feedrate'!$A$8:$D$58,4,FALSE)</f>
        <v>15</v>
      </c>
      <c r="C8" s="2">
        <v>0.25</v>
      </c>
      <c r="D8">
        <f>(1/$C$5)*C8*B8</f>
        <v>2.34375E-2</v>
      </c>
      <c r="E8" t="str">
        <f>_xlfn.CONCAT("G0 X",D8," F", B8)</f>
        <v>G0 X0.0234375 F15</v>
      </c>
    </row>
    <row r="9" spans="1:9" x14ac:dyDescent="0.25">
      <c r="A9" t="s">
        <v>15</v>
      </c>
      <c r="B9">
        <f>VLOOKUP(A9,'Notes to Feedrate'!$A$8:$D$58,4,FALSE)</f>
        <v>196</v>
      </c>
      <c r="C9" s="2">
        <v>0.25</v>
      </c>
      <c r="D9">
        <f>(1/$C$5)*C9*B9</f>
        <v>0.30625000000000002</v>
      </c>
      <c r="E9" t="str">
        <f t="shared" ref="E9:E72" si="0">_xlfn.CONCAT("G0 X",D9," F", B9)</f>
        <v>G0 X0.30625 F196</v>
      </c>
    </row>
    <row r="10" spans="1:9" x14ac:dyDescent="0.25">
      <c r="A10" t="s">
        <v>10</v>
      </c>
      <c r="B10">
        <f>VLOOKUP(A10,'Notes to Feedrate'!$A$8:$D$58,4,FALSE)</f>
        <v>262</v>
      </c>
      <c r="C10" s="2">
        <v>0.25</v>
      </c>
      <c r="D10">
        <f>(1/$C$5)*C10*B10</f>
        <v>0.40937500000000004</v>
      </c>
      <c r="E10" t="str">
        <f t="shared" si="0"/>
        <v>G0 X0.409375 F262</v>
      </c>
      <c r="F10" s="2"/>
    </row>
    <row r="11" spans="1:9" x14ac:dyDescent="0.25">
      <c r="A11" t="s">
        <v>18</v>
      </c>
      <c r="B11">
        <f>VLOOKUP(A11,'Notes to Feedrate'!$A$8:$D$58,4,FALSE)</f>
        <v>311</v>
      </c>
      <c r="C11" s="2">
        <v>0.25</v>
      </c>
      <c r="D11">
        <f t="shared" ref="D11:D74" si="1">(1/$C$5)*C11*B11</f>
        <v>0.48593750000000002</v>
      </c>
      <c r="E11" t="str">
        <f t="shared" si="0"/>
        <v>G0 X0.4859375 F311</v>
      </c>
    </row>
    <row r="12" spans="1:9" ht="14.25" customHeight="1" x14ac:dyDescent="0.25">
      <c r="A12" t="s">
        <v>12</v>
      </c>
      <c r="B12">
        <f>VLOOKUP(A12,'Notes to Feedrate'!$A$8:$D$58,4,FALSE)</f>
        <v>330</v>
      </c>
      <c r="C12" s="2">
        <v>0.75</v>
      </c>
      <c r="D12">
        <f t="shared" si="1"/>
        <v>1.5468750000000002</v>
      </c>
      <c r="E12" t="str">
        <f t="shared" si="0"/>
        <v>G0 X1.546875 F330</v>
      </c>
    </row>
    <row r="13" spans="1:9" x14ac:dyDescent="0.25">
      <c r="A13" t="s">
        <v>15</v>
      </c>
      <c r="B13">
        <f>VLOOKUP(A13,'Notes to Feedrate'!$A$8:$D$58,4,FALSE)</f>
        <v>196</v>
      </c>
      <c r="C13" s="2">
        <v>0.25</v>
      </c>
      <c r="D13">
        <f t="shared" si="1"/>
        <v>0.30625000000000002</v>
      </c>
      <c r="E13" t="str">
        <f t="shared" si="0"/>
        <v>G0 X0.30625 F196</v>
      </c>
    </row>
    <row r="14" spans="1:9" x14ac:dyDescent="0.25">
      <c r="A14" t="s">
        <v>10</v>
      </c>
      <c r="B14">
        <f>VLOOKUP(A14,'Notes to Feedrate'!$A$8:$D$58,4,FALSE)</f>
        <v>262</v>
      </c>
      <c r="C14" s="2">
        <v>0.25</v>
      </c>
      <c r="D14">
        <f t="shared" si="1"/>
        <v>0.40937500000000004</v>
      </c>
      <c r="E14" t="str">
        <f t="shared" si="0"/>
        <v>G0 X0.409375 F262</v>
      </c>
    </row>
    <row r="15" spans="1:9" x14ac:dyDescent="0.25">
      <c r="A15" t="s">
        <v>18</v>
      </c>
      <c r="B15">
        <f>VLOOKUP(A15,'Notes to Feedrate'!$A$8:$D$58,4,FALSE)</f>
        <v>311</v>
      </c>
      <c r="C15" s="2">
        <v>0.25</v>
      </c>
      <c r="D15">
        <f t="shared" si="1"/>
        <v>0.48593750000000002</v>
      </c>
      <c r="E15" t="str">
        <f t="shared" si="0"/>
        <v>G0 X0.4859375 F311</v>
      </c>
    </row>
    <row r="16" spans="1:9" x14ac:dyDescent="0.25">
      <c r="A16" t="s">
        <v>12</v>
      </c>
      <c r="B16">
        <f>VLOOKUP(A16,'Notes to Feedrate'!$A$8:$D$58,4,FALSE)</f>
        <v>330</v>
      </c>
      <c r="C16" s="2">
        <v>0.5</v>
      </c>
      <c r="D16">
        <f t="shared" si="1"/>
        <v>1.03125</v>
      </c>
      <c r="E16" t="str">
        <f t="shared" si="0"/>
        <v>G0 X1.03125 F330</v>
      </c>
    </row>
    <row r="17" spans="1:6" x14ac:dyDescent="0.25">
      <c r="A17" t="s">
        <v>12</v>
      </c>
      <c r="B17">
        <f>VLOOKUP(A17,'Notes to Feedrate'!$A$8:$D$58,4,FALSE)</f>
        <v>330</v>
      </c>
      <c r="C17" s="2">
        <v>1</v>
      </c>
      <c r="D17">
        <f t="shared" si="1"/>
        <v>2.0625</v>
      </c>
      <c r="E17" t="str">
        <f t="shared" si="0"/>
        <v>G0 X2.0625 F330</v>
      </c>
    </row>
    <row r="18" spans="1:6" x14ac:dyDescent="0.25">
      <c r="A18" t="s">
        <v>16</v>
      </c>
      <c r="B18">
        <f>VLOOKUP(A18,'Notes to Feedrate'!$A$8:$D$58,4,FALSE)</f>
        <v>15</v>
      </c>
      <c r="C18" s="2">
        <v>0.25</v>
      </c>
      <c r="D18">
        <f t="shared" si="1"/>
        <v>2.34375E-2</v>
      </c>
      <c r="E18" t="str">
        <f t="shared" si="0"/>
        <v>G0 X0.0234375 F15</v>
      </c>
    </row>
    <row r="19" spans="1:6" x14ac:dyDescent="0.25">
      <c r="A19" t="s">
        <v>8</v>
      </c>
      <c r="B19">
        <f>VLOOKUP(A19,'Notes to Feedrate'!$A$8:$D$58,4,FALSE)</f>
        <v>220</v>
      </c>
      <c r="C19" s="2">
        <v>0.25</v>
      </c>
      <c r="D19">
        <f t="shared" si="1"/>
        <v>0.34375</v>
      </c>
      <c r="E19" t="str">
        <f t="shared" si="0"/>
        <v>G0 X0.34375 F220</v>
      </c>
    </row>
    <row r="20" spans="1:6" x14ac:dyDescent="0.25">
      <c r="A20" t="s">
        <v>17</v>
      </c>
      <c r="B20">
        <f>VLOOKUP(A20,'Notes to Feedrate'!$A$8:$D$58,4,FALSE)</f>
        <v>277</v>
      </c>
      <c r="C20" s="2">
        <v>0.25</v>
      </c>
      <c r="D20">
        <f t="shared" si="1"/>
        <v>0.43281250000000004</v>
      </c>
      <c r="E20" t="str">
        <f t="shared" si="0"/>
        <v>G0 X0.4328125 F277</v>
      </c>
    </row>
    <row r="21" spans="1:6" x14ac:dyDescent="0.25">
      <c r="A21" t="s">
        <v>18</v>
      </c>
      <c r="B21">
        <f>VLOOKUP(A21,'Notes to Feedrate'!$A$8:$D$58,4,FALSE)</f>
        <v>311</v>
      </c>
      <c r="C21" s="2">
        <v>0.25</v>
      </c>
      <c r="D21">
        <f t="shared" si="1"/>
        <v>0.48593750000000002</v>
      </c>
      <c r="E21" t="str">
        <f t="shared" si="0"/>
        <v>G0 X0.4859375 F311</v>
      </c>
    </row>
    <row r="22" spans="1:6" x14ac:dyDescent="0.25">
      <c r="A22" t="s">
        <v>12</v>
      </c>
      <c r="B22">
        <f>VLOOKUP(A22,'Notes to Feedrate'!$A$8:$D$58,4,FALSE)</f>
        <v>330</v>
      </c>
      <c r="C22" s="2">
        <v>0.75</v>
      </c>
      <c r="D22">
        <f t="shared" si="1"/>
        <v>1.5468750000000002</v>
      </c>
      <c r="E22" t="str">
        <f t="shared" si="0"/>
        <v>G0 X1.546875 F330</v>
      </c>
    </row>
    <row r="23" spans="1:6" x14ac:dyDescent="0.25">
      <c r="A23" t="s">
        <v>8</v>
      </c>
      <c r="B23">
        <f>VLOOKUP(A23,'Notes to Feedrate'!$A$8:$D$58,4,FALSE)</f>
        <v>220</v>
      </c>
      <c r="C23" s="2">
        <v>0.25</v>
      </c>
      <c r="D23">
        <f t="shared" si="1"/>
        <v>0.34375</v>
      </c>
      <c r="E23" t="str">
        <f t="shared" si="0"/>
        <v>G0 X0.34375 F220</v>
      </c>
    </row>
    <row r="24" spans="1:6" x14ac:dyDescent="0.25">
      <c r="A24" t="s">
        <v>17</v>
      </c>
      <c r="B24">
        <f>VLOOKUP(A24,'Notes to Feedrate'!$A$8:$D$58,4,FALSE)</f>
        <v>277</v>
      </c>
      <c r="C24" s="2">
        <v>0.25</v>
      </c>
      <c r="D24">
        <f t="shared" si="1"/>
        <v>0.43281250000000004</v>
      </c>
      <c r="E24" t="str">
        <f t="shared" si="0"/>
        <v>G0 X0.4328125 F277</v>
      </c>
    </row>
    <row r="25" spans="1:6" x14ac:dyDescent="0.25">
      <c r="A25" t="s">
        <v>18</v>
      </c>
      <c r="B25">
        <f>VLOOKUP(A25,'Notes to Feedrate'!$A$8:$D$58,4,FALSE)</f>
        <v>311</v>
      </c>
      <c r="C25" s="2">
        <v>0.25</v>
      </c>
      <c r="D25">
        <f t="shared" si="1"/>
        <v>0.48593750000000002</v>
      </c>
      <c r="E25" t="str">
        <f t="shared" si="0"/>
        <v>G0 X0.4859375 F311</v>
      </c>
    </row>
    <row r="26" spans="1:6" x14ac:dyDescent="0.25">
      <c r="A26" t="s">
        <v>12</v>
      </c>
      <c r="B26">
        <f>VLOOKUP(A26,'Notes to Feedrate'!$A$8:$D$58,4,FALSE)</f>
        <v>330</v>
      </c>
      <c r="C26" s="2">
        <v>0.5</v>
      </c>
      <c r="D26">
        <f t="shared" si="1"/>
        <v>1.03125</v>
      </c>
      <c r="E26" t="str">
        <f t="shared" si="0"/>
        <v>G0 X1.03125 F330</v>
      </c>
    </row>
    <row r="27" spans="1:6" x14ac:dyDescent="0.25">
      <c r="A27" t="s">
        <v>12</v>
      </c>
      <c r="B27">
        <f>VLOOKUP(A27,'Notes to Feedrate'!$A$8:$D$58,4,FALSE)</f>
        <v>330</v>
      </c>
      <c r="C27" s="2">
        <v>1</v>
      </c>
      <c r="D27">
        <f t="shared" si="1"/>
        <v>2.0625</v>
      </c>
      <c r="E27" t="str">
        <f t="shared" si="0"/>
        <v>G0 X2.0625 F330</v>
      </c>
    </row>
    <row r="28" spans="1:6" x14ac:dyDescent="0.25">
      <c r="A28" t="s">
        <v>16</v>
      </c>
      <c r="B28">
        <f>VLOOKUP(A28,'Notes to Feedrate'!$A$8:$D$58,4,FALSE)</f>
        <v>15</v>
      </c>
      <c r="C28" s="2">
        <v>0.25</v>
      </c>
      <c r="D28">
        <f t="shared" si="1"/>
        <v>2.34375E-2</v>
      </c>
      <c r="E28" t="str">
        <f t="shared" si="0"/>
        <v>G0 X0.0234375 F15</v>
      </c>
    </row>
    <row r="29" spans="1:6" x14ac:dyDescent="0.25">
      <c r="A29" t="s">
        <v>15</v>
      </c>
      <c r="B29">
        <f>VLOOKUP(A29,'Notes to Feedrate'!$A$8:$D$58,4,FALSE)</f>
        <v>196</v>
      </c>
      <c r="C29" s="2">
        <v>0.25</v>
      </c>
      <c r="D29">
        <f t="shared" si="1"/>
        <v>0.30625000000000002</v>
      </c>
      <c r="E29" t="str">
        <f t="shared" si="0"/>
        <v>G0 X0.30625 F196</v>
      </c>
      <c r="F29" s="2"/>
    </row>
    <row r="30" spans="1:6" x14ac:dyDescent="0.25">
      <c r="A30" t="s">
        <v>13</v>
      </c>
      <c r="B30">
        <f>VLOOKUP(A30,'Notes to Feedrate'!$A$8:$D$58,4,FALSE)</f>
        <v>247</v>
      </c>
      <c r="C30" s="2">
        <v>0.25</v>
      </c>
      <c r="D30">
        <f t="shared" si="1"/>
        <v>0.38593750000000004</v>
      </c>
      <c r="E30" t="str">
        <f t="shared" si="0"/>
        <v>G0 X0.3859375 F247</v>
      </c>
    </row>
    <row r="31" spans="1:6" x14ac:dyDescent="0.25">
      <c r="A31" t="s">
        <v>17</v>
      </c>
      <c r="B31">
        <f>VLOOKUP(A31,'Notes to Feedrate'!$A$8:$D$58,4,FALSE)</f>
        <v>277</v>
      </c>
      <c r="C31" s="2">
        <v>0.25</v>
      </c>
      <c r="D31">
        <f t="shared" si="1"/>
        <v>0.43281250000000004</v>
      </c>
      <c r="E31" t="str">
        <f t="shared" si="0"/>
        <v>G0 X0.4328125 F277</v>
      </c>
    </row>
    <row r="32" spans="1:6" x14ac:dyDescent="0.25">
      <c r="A32" t="s">
        <v>18</v>
      </c>
      <c r="B32">
        <f>VLOOKUP(A32,'Notes to Feedrate'!$A$8:$D$58,4,FALSE)</f>
        <v>311</v>
      </c>
      <c r="C32" s="2">
        <v>0.75</v>
      </c>
      <c r="D32">
        <f t="shared" si="1"/>
        <v>1.4578125000000002</v>
      </c>
      <c r="E32" t="str">
        <f t="shared" si="0"/>
        <v>G0 X1.4578125 F311</v>
      </c>
    </row>
    <row r="33" spans="1:5" x14ac:dyDescent="0.25">
      <c r="A33" t="s">
        <v>15</v>
      </c>
      <c r="B33">
        <f>VLOOKUP(A33,'Notes to Feedrate'!$A$8:$D$58,4,FALSE)</f>
        <v>196</v>
      </c>
      <c r="C33" s="2">
        <v>0.25</v>
      </c>
      <c r="D33">
        <f t="shared" si="1"/>
        <v>0.30625000000000002</v>
      </c>
      <c r="E33" t="str">
        <f t="shared" si="0"/>
        <v>G0 X0.30625 F196</v>
      </c>
    </row>
    <row r="34" spans="1:5" x14ac:dyDescent="0.25">
      <c r="A34" t="s">
        <v>13</v>
      </c>
      <c r="B34">
        <f>VLOOKUP(A34,'Notes to Feedrate'!$A$8:$D$58,4,FALSE)</f>
        <v>247</v>
      </c>
      <c r="C34" s="2">
        <v>0.25</v>
      </c>
      <c r="D34">
        <f t="shared" si="1"/>
        <v>0.38593750000000004</v>
      </c>
      <c r="E34" t="str">
        <f t="shared" si="0"/>
        <v>G0 X0.3859375 F247</v>
      </c>
    </row>
    <row r="35" spans="1:5" x14ac:dyDescent="0.25">
      <c r="A35" t="s">
        <v>17</v>
      </c>
      <c r="B35">
        <f>VLOOKUP(A35,'Notes to Feedrate'!$A$8:$D$58,4,FALSE)</f>
        <v>277</v>
      </c>
      <c r="C35" s="2">
        <v>0.25</v>
      </c>
      <c r="D35">
        <f t="shared" si="1"/>
        <v>0.43281250000000004</v>
      </c>
      <c r="E35" t="str">
        <f t="shared" si="0"/>
        <v>G0 X0.4328125 F277</v>
      </c>
    </row>
    <row r="36" spans="1:5" x14ac:dyDescent="0.25">
      <c r="A36" t="s">
        <v>18</v>
      </c>
      <c r="B36">
        <f>VLOOKUP(A36,'Notes to Feedrate'!$A$8:$D$58,4,FALSE)</f>
        <v>311</v>
      </c>
      <c r="C36" s="2">
        <v>1.5</v>
      </c>
      <c r="D36">
        <f t="shared" si="1"/>
        <v>2.9156250000000004</v>
      </c>
      <c r="E36" t="str">
        <f t="shared" si="0"/>
        <v>G0 X2.915625 F311</v>
      </c>
    </row>
    <row r="37" spans="1:5" x14ac:dyDescent="0.25">
      <c r="A37" t="s">
        <v>16</v>
      </c>
      <c r="B37">
        <f>VLOOKUP(A37,'Notes to Feedrate'!$A$8:$D$58,4,FALSE)</f>
        <v>15</v>
      </c>
      <c r="C37" s="2">
        <v>0.25</v>
      </c>
      <c r="D37">
        <f t="shared" si="1"/>
        <v>2.34375E-2</v>
      </c>
      <c r="E37" t="str">
        <f t="shared" si="0"/>
        <v>G0 X0.0234375 F15</v>
      </c>
    </row>
    <row r="38" spans="1:5" x14ac:dyDescent="0.25">
      <c r="A38" t="s">
        <v>17</v>
      </c>
      <c r="B38">
        <f>VLOOKUP(A38,'Notes to Feedrate'!$A$8:$D$58,4,FALSE)</f>
        <v>277</v>
      </c>
      <c r="C38" s="2">
        <v>0.25</v>
      </c>
      <c r="D38">
        <f t="shared" si="1"/>
        <v>0.43281250000000004</v>
      </c>
      <c r="E38" t="str">
        <f t="shared" si="0"/>
        <v>G0 X0.4328125 F277</v>
      </c>
    </row>
    <row r="39" spans="1:5" x14ac:dyDescent="0.25">
      <c r="A39" t="s">
        <v>18</v>
      </c>
      <c r="B39">
        <f>VLOOKUP(A39,'Notes to Feedrate'!$A$8:$D$58,4,FALSE)</f>
        <v>311</v>
      </c>
      <c r="C39" s="2">
        <v>0.25</v>
      </c>
      <c r="D39">
        <f t="shared" si="1"/>
        <v>0.48593750000000002</v>
      </c>
      <c r="E39" t="str">
        <f t="shared" si="0"/>
        <v>G0 X0.4859375 F311</v>
      </c>
    </row>
    <row r="40" spans="1:5" x14ac:dyDescent="0.25">
      <c r="A40" t="s">
        <v>17</v>
      </c>
      <c r="B40">
        <f>VLOOKUP(A40,'Notes to Feedrate'!$A$8:$D$58,4,FALSE)</f>
        <v>277</v>
      </c>
      <c r="C40" s="2">
        <v>0.25</v>
      </c>
      <c r="D40">
        <f t="shared" si="1"/>
        <v>0.43281250000000004</v>
      </c>
      <c r="E40" t="str">
        <f t="shared" si="0"/>
        <v>G0 X0.4328125 F277</v>
      </c>
    </row>
    <row r="41" spans="1:5" x14ac:dyDescent="0.25">
      <c r="A41" t="s">
        <v>17</v>
      </c>
      <c r="B41">
        <f>VLOOKUP(A41,'Notes to Feedrate'!$A$8:$D$58,4,FALSE)</f>
        <v>277</v>
      </c>
      <c r="C41" s="2">
        <v>1</v>
      </c>
      <c r="D41">
        <f t="shared" si="1"/>
        <v>1.7312500000000002</v>
      </c>
      <c r="E41" t="str">
        <f t="shared" si="0"/>
        <v>G0 X1.73125 F277</v>
      </c>
    </row>
    <row r="42" spans="1:5" x14ac:dyDescent="0.25">
      <c r="A42" t="s">
        <v>16</v>
      </c>
      <c r="B42">
        <f>VLOOKUP(A42,'Notes to Feedrate'!$A$8:$D$58,4,FALSE)</f>
        <v>15</v>
      </c>
      <c r="C42" s="2">
        <v>2</v>
      </c>
      <c r="D42">
        <f t="shared" si="1"/>
        <v>0.1875</v>
      </c>
      <c r="E42" t="str">
        <f t="shared" si="0"/>
        <v>G0 X0.1875 F15</v>
      </c>
    </row>
    <row r="43" spans="1:5" x14ac:dyDescent="0.25">
      <c r="A43" t="s">
        <v>16</v>
      </c>
      <c r="B43">
        <f>VLOOKUP(A43,'Notes to Feedrate'!$A$8:$D$58,4,FALSE)</f>
        <v>15</v>
      </c>
      <c r="C43" s="2">
        <v>0.25</v>
      </c>
      <c r="D43">
        <f t="shared" si="1"/>
        <v>2.34375E-2</v>
      </c>
      <c r="E43" t="str">
        <f t="shared" si="0"/>
        <v>G0 X0.0234375 F15</v>
      </c>
    </row>
    <row r="44" spans="1:5" x14ac:dyDescent="0.25">
      <c r="A44" t="s">
        <v>12</v>
      </c>
      <c r="B44">
        <f>VLOOKUP(A44,'Notes to Feedrate'!$A$8:$D$58,4,FALSE)</f>
        <v>330</v>
      </c>
      <c r="C44" s="2">
        <v>0.25</v>
      </c>
      <c r="D44">
        <f t="shared" si="1"/>
        <v>0.515625</v>
      </c>
      <c r="E44" t="str">
        <f t="shared" si="0"/>
        <v>G0 X0.515625 F330</v>
      </c>
    </row>
    <row r="45" spans="1:5" x14ac:dyDescent="0.25">
      <c r="A45" t="s">
        <v>11</v>
      </c>
      <c r="B45">
        <f>VLOOKUP(A45,'Notes to Feedrate'!$A$8:$D$58,4,FALSE)</f>
        <v>392</v>
      </c>
      <c r="C45" s="2">
        <v>0.25</v>
      </c>
      <c r="D45">
        <f t="shared" si="1"/>
        <v>0.61250000000000004</v>
      </c>
      <c r="E45" t="str">
        <f t="shared" si="0"/>
        <v>G0 X0.6125 F392</v>
      </c>
    </row>
    <row r="46" spans="1:5" x14ac:dyDescent="0.25">
      <c r="A46" t="s">
        <v>12</v>
      </c>
      <c r="B46">
        <f>VLOOKUP(A46,'Notes to Feedrate'!$A$8:$D$58,4,FALSE)</f>
        <v>330</v>
      </c>
      <c r="C46" s="2">
        <v>0.25</v>
      </c>
      <c r="D46">
        <f t="shared" si="1"/>
        <v>0.515625</v>
      </c>
      <c r="E46" t="str">
        <f t="shared" si="0"/>
        <v>G0 X0.515625 F330</v>
      </c>
    </row>
    <row r="47" spans="1:5" x14ac:dyDescent="0.25">
      <c r="A47" t="s">
        <v>18</v>
      </c>
      <c r="B47">
        <f>VLOOKUP(A47,'Notes to Feedrate'!$A$8:$D$58,4,FALSE)</f>
        <v>311</v>
      </c>
      <c r="C47" s="2">
        <v>3</v>
      </c>
      <c r="D47">
        <f t="shared" si="1"/>
        <v>5.8312500000000007</v>
      </c>
      <c r="E47" t="str">
        <f t="shared" si="0"/>
        <v>G0 X5.83125 F311</v>
      </c>
    </row>
    <row r="48" spans="1:5" x14ac:dyDescent="0.25">
      <c r="A48" t="s">
        <v>16</v>
      </c>
      <c r="B48">
        <f>VLOOKUP(A48,'Notes to Feedrate'!$A$8:$D$58,4,FALSE)</f>
        <v>15</v>
      </c>
      <c r="C48" s="2">
        <v>0.5</v>
      </c>
      <c r="D48">
        <f t="shared" si="1"/>
        <v>4.6875E-2</v>
      </c>
      <c r="E48" t="str">
        <f t="shared" si="0"/>
        <v>G0 X0.046875 F15</v>
      </c>
    </row>
    <row r="49" spans="1:5" x14ac:dyDescent="0.25">
      <c r="A49" t="s">
        <v>15</v>
      </c>
      <c r="B49">
        <f>VLOOKUP(A49,'Notes to Feedrate'!$A$8:$D$58,4,FALSE)</f>
        <v>196</v>
      </c>
      <c r="C49" s="2">
        <v>0.5</v>
      </c>
      <c r="D49">
        <f t="shared" si="1"/>
        <v>0.61250000000000004</v>
      </c>
      <c r="E49" t="str">
        <f t="shared" si="0"/>
        <v>G0 X0.6125 F196</v>
      </c>
    </row>
    <row r="50" spans="1:5" x14ac:dyDescent="0.25">
      <c r="A50" t="s">
        <v>15</v>
      </c>
      <c r="B50">
        <f>VLOOKUP(A50,'Notes to Feedrate'!$A$8:$D$58,4,FALSE)</f>
        <v>196</v>
      </c>
      <c r="C50" s="2">
        <v>0.25</v>
      </c>
      <c r="D50">
        <f t="shared" si="1"/>
        <v>0.30625000000000002</v>
      </c>
      <c r="E50" t="str">
        <f t="shared" si="0"/>
        <v>G0 X0.30625 F196</v>
      </c>
    </row>
    <row r="51" spans="1:5" x14ac:dyDescent="0.25">
      <c r="A51" t="s">
        <v>12</v>
      </c>
      <c r="B51">
        <f>VLOOKUP(A51,'Notes to Feedrate'!$A$8:$D$58,4,FALSE)</f>
        <v>330</v>
      </c>
      <c r="C51" s="2">
        <v>0.75</v>
      </c>
      <c r="D51">
        <f t="shared" si="1"/>
        <v>1.5468750000000002</v>
      </c>
      <c r="E51" t="str">
        <f t="shared" si="0"/>
        <v>G0 X1.546875 F330</v>
      </c>
    </row>
    <row r="52" spans="1:5" x14ac:dyDescent="0.25">
      <c r="A52" t="s">
        <v>18</v>
      </c>
      <c r="B52">
        <f>VLOOKUP(A52,'Notes to Feedrate'!$A$8:$D$58,4,FALSE)</f>
        <v>311</v>
      </c>
      <c r="C52" s="2">
        <v>0.75</v>
      </c>
      <c r="D52">
        <f t="shared" si="1"/>
        <v>1.4578125000000002</v>
      </c>
      <c r="E52" t="str">
        <f t="shared" si="0"/>
        <v>G0 X1.4578125 F311</v>
      </c>
    </row>
    <row r="53" spans="1:5" x14ac:dyDescent="0.25">
      <c r="A53" t="s">
        <v>17</v>
      </c>
      <c r="B53">
        <f>VLOOKUP(A53,'Notes to Feedrate'!$A$8:$D$58,4,FALSE)</f>
        <v>277</v>
      </c>
      <c r="C53" s="2">
        <v>0.25</v>
      </c>
      <c r="D53">
        <f t="shared" si="1"/>
        <v>0.43281250000000004</v>
      </c>
      <c r="E53" t="str">
        <f t="shared" si="0"/>
        <v>G0 X0.4328125 F277</v>
      </c>
    </row>
    <row r="54" spans="1:5" x14ac:dyDescent="0.25">
      <c r="A54" t="s">
        <v>17</v>
      </c>
      <c r="B54">
        <f>VLOOKUP(A54,'Notes to Feedrate'!$A$8:$D$58,4,FALSE)</f>
        <v>277</v>
      </c>
      <c r="C54" s="2">
        <v>0.5</v>
      </c>
      <c r="D54">
        <f t="shared" si="1"/>
        <v>0.86562500000000009</v>
      </c>
      <c r="E54" t="str">
        <f t="shared" si="0"/>
        <v>G0 X0.865625 F277</v>
      </c>
    </row>
    <row r="55" spans="1:5" x14ac:dyDescent="0.25">
      <c r="A55" t="s">
        <v>15</v>
      </c>
      <c r="B55">
        <f>VLOOKUP(A55,'Notes to Feedrate'!$A$8:$D$58,4,FALSE)</f>
        <v>196</v>
      </c>
      <c r="C55" s="2">
        <v>0.5</v>
      </c>
      <c r="D55">
        <f t="shared" si="1"/>
        <v>0.61250000000000004</v>
      </c>
      <c r="E55" t="str">
        <f t="shared" si="0"/>
        <v>G0 X0.6125 F196</v>
      </c>
    </row>
    <row r="56" spans="1:5" x14ac:dyDescent="0.25">
      <c r="A56" t="s">
        <v>13</v>
      </c>
      <c r="B56">
        <f>VLOOKUP(A56,'Notes to Feedrate'!$A$8:$D$58,4,FALSE)</f>
        <v>247</v>
      </c>
      <c r="C56" s="2">
        <v>1</v>
      </c>
      <c r="D56">
        <f t="shared" si="1"/>
        <v>1.5437500000000002</v>
      </c>
      <c r="E56" t="str">
        <f t="shared" si="0"/>
        <v>G0 X1.54375 F247</v>
      </c>
    </row>
    <row r="57" spans="1:5" x14ac:dyDescent="0.25">
      <c r="A57" t="s">
        <v>13</v>
      </c>
      <c r="B57">
        <f>VLOOKUP(A57,'Notes to Feedrate'!$A$8:$D$58,4,FALSE)</f>
        <v>247</v>
      </c>
      <c r="C57" s="2">
        <v>0.25</v>
      </c>
      <c r="D57">
        <f t="shared" si="1"/>
        <v>0.38593750000000004</v>
      </c>
      <c r="E57" t="str">
        <f t="shared" si="0"/>
        <v>G0 X0.3859375 F247</v>
      </c>
    </row>
    <row r="58" spans="1:5" x14ac:dyDescent="0.25">
      <c r="A58" t="s">
        <v>17</v>
      </c>
      <c r="B58">
        <f>VLOOKUP(A58,'Notes to Feedrate'!$A$8:$D$58,4,FALSE)</f>
        <v>277</v>
      </c>
      <c r="C58" s="2">
        <v>0.25</v>
      </c>
      <c r="D58">
        <f t="shared" si="1"/>
        <v>0.43281250000000004</v>
      </c>
      <c r="E58" t="str">
        <f t="shared" si="0"/>
        <v>G0 X0.4328125 F277</v>
      </c>
    </row>
    <row r="59" spans="1:5" x14ac:dyDescent="0.25">
      <c r="A59" t="s">
        <v>13</v>
      </c>
      <c r="B59">
        <f>VLOOKUP(A59,'Notes to Feedrate'!$A$8:$D$58,4,FALSE)</f>
        <v>247</v>
      </c>
      <c r="C59" s="2">
        <v>0.25</v>
      </c>
      <c r="D59">
        <f t="shared" si="1"/>
        <v>0.38593750000000004</v>
      </c>
      <c r="E59" t="str">
        <f t="shared" si="0"/>
        <v>G0 X0.3859375 F247</v>
      </c>
    </row>
    <row r="60" spans="1:5" x14ac:dyDescent="0.25">
      <c r="A60" t="s">
        <v>8</v>
      </c>
      <c r="B60">
        <f>VLOOKUP(A60,'Notes to Feedrate'!$A$8:$D$58,4,FALSE)</f>
        <v>220</v>
      </c>
      <c r="C60" s="2">
        <v>0.25</v>
      </c>
      <c r="D60">
        <f t="shared" si="1"/>
        <v>0.34375</v>
      </c>
      <c r="E60" t="str">
        <f t="shared" si="0"/>
        <v>G0 X0.34375 F220</v>
      </c>
    </row>
    <row r="61" spans="1:5" x14ac:dyDescent="0.25">
      <c r="A61" t="s">
        <v>8</v>
      </c>
      <c r="B61">
        <f>VLOOKUP(A61,'Notes to Feedrate'!$A$8:$D$58,4,FALSE)</f>
        <v>220</v>
      </c>
      <c r="C61" s="2">
        <v>2</v>
      </c>
      <c r="D61">
        <f t="shared" si="1"/>
        <v>2.75</v>
      </c>
      <c r="E61" t="str">
        <f t="shared" si="0"/>
        <v>G0 X2.75 F220</v>
      </c>
    </row>
    <row r="62" spans="1:5" x14ac:dyDescent="0.25">
      <c r="A62" t="s">
        <v>16</v>
      </c>
      <c r="B62">
        <f>VLOOKUP(A62,'Notes to Feedrate'!$A$8:$D$58,4,FALSE)</f>
        <v>15</v>
      </c>
      <c r="C62" s="2">
        <v>0.5</v>
      </c>
      <c r="D62">
        <f t="shared" si="1"/>
        <v>4.6875E-2</v>
      </c>
      <c r="E62" t="str">
        <f t="shared" si="0"/>
        <v>G0 X0.046875 F15</v>
      </c>
    </row>
    <row r="63" spans="1:5" x14ac:dyDescent="0.25">
      <c r="A63" t="s">
        <v>15</v>
      </c>
      <c r="B63">
        <f>VLOOKUP(A63,'Notes to Feedrate'!$A$8:$D$58,4,FALSE)</f>
        <v>196</v>
      </c>
      <c r="C63" s="2">
        <v>0.5</v>
      </c>
      <c r="D63">
        <f t="shared" si="1"/>
        <v>0.61250000000000004</v>
      </c>
      <c r="E63" t="str">
        <f t="shared" si="0"/>
        <v>G0 X0.6125 F196</v>
      </c>
    </row>
    <row r="64" spans="1:5" x14ac:dyDescent="0.25">
      <c r="A64" t="s">
        <v>15</v>
      </c>
      <c r="B64">
        <f>VLOOKUP(A64,'Notes to Feedrate'!$A$8:$D$58,4,FALSE)</f>
        <v>196</v>
      </c>
      <c r="C64" s="2">
        <v>0.25</v>
      </c>
      <c r="D64">
        <f t="shared" si="1"/>
        <v>0.30625000000000002</v>
      </c>
      <c r="E64" t="str">
        <f t="shared" si="0"/>
        <v>G0 X0.30625 F196</v>
      </c>
    </row>
    <row r="65" spans="1:5" x14ac:dyDescent="0.25">
      <c r="A65" t="s">
        <v>18</v>
      </c>
      <c r="B65">
        <f>VLOOKUP(A65,'Notes to Feedrate'!$A$8:$D$58,4,FALSE)</f>
        <v>311</v>
      </c>
      <c r="C65" s="2">
        <v>0.75</v>
      </c>
      <c r="D65">
        <f t="shared" si="1"/>
        <v>1.4578125000000002</v>
      </c>
      <c r="E65" t="str">
        <f t="shared" si="0"/>
        <v>G0 X1.4578125 F311</v>
      </c>
    </row>
    <row r="66" spans="1:5" x14ac:dyDescent="0.25">
      <c r="A66" t="s">
        <v>17</v>
      </c>
      <c r="B66">
        <f>VLOOKUP(A66,'Notes to Feedrate'!$A$8:$D$58,4,FALSE)</f>
        <v>277</v>
      </c>
      <c r="C66" s="2">
        <v>0.75</v>
      </c>
      <c r="D66">
        <f t="shared" si="1"/>
        <v>1.2984375000000001</v>
      </c>
      <c r="E66" t="str">
        <f t="shared" si="0"/>
        <v>G0 X1.2984375 F277</v>
      </c>
    </row>
    <row r="67" spans="1:5" x14ac:dyDescent="0.25">
      <c r="A67" t="s">
        <v>13</v>
      </c>
      <c r="B67">
        <f>VLOOKUP(A67,'Notes to Feedrate'!$A$8:$D$58,4,FALSE)</f>
        <v>247</v>
      </c>
      <c r="C67" s="2">
        <v>0.25</v>
      </c>
      <c r="D67">
        <f t="shared" si="1"/>
        <v>0.38593750000000004</v>
      </c>
      <c r="E67" t="str">
        <f t="shared" si="0"/>
        <v>G0 X0.3859375 F247</v>
      </c>
    </row>
    <row r="68" spans="1:5" x14ac:dyDescent="0.25">
      <c r="A68" t="s">
        <v>13</v>
      </c>
      <c r="B68">
        <f>VLOOKUP(A68,'Notes to Feedrate'!$A$8:$D$58,4,FALSE)</f>
        <v>247</v>
      </c>
      <c r="C68" s="2">
        <v>0.5</v>
      </c>
      <c r="D68">
        <f t="shared" si="1"/>
        <v>0.77187500000000009</v>
      </c>
      <c r="E68" t="str">
        <f t="shared" si="0"/>
        <v>G0 X0.771875 F247</v>
      </c>
    </row>
    <row r="69" spans="1:5" x14ac:dyDescent="0.25">
      <c r="A69" t="s">
        <v>8</v>
      </c>
      <c r="B69">
        <f>VLOOKUP(A69,'Notes to Feedrate'!$A$8:$D$58,4,FALSE)</f>
        <v>220</v>
      </c>
      <c r="C69" s="2">
        <v>0.5</v>
      </c>
      <c r="D69">
        <f t="shared" si="1"/>
        <v>0.6875</v>
      </c>
      <c r="E69" t="str">
        <f t="shared" si="0"/>
        <v>G0 X0.6875 F220</v>
      </c>
    </row>
    <row r="70" spans="1:5" x14ac:dyDescent="0.25">
      <c r="A70" t="s">
        <v>15</v>
      </c>
      <c r="B70">
        <f>VLOOKUP(A70,'Notes to Feedrate'!$A$8:$D$58,4,FALSE)</f>
        <v>196</v>
      </c>
      <c r="C70" s="2">
        <v>1</v>
      </c>
      <c r="D70">
        <f t="shared" si="1"/>
        <v>1.2250000000000001</v>
      </c>
      <c r="E70" t="str">
        <f t="shared" si="0"/>
        <v>G0 X1.225 F196</v>
      </c>
    </row>
    <row r="71" spans="1:5" x14ac:dyDescent="0.25">
      <c r="A71" t="s">
        <v>8</v>
      </c>
      <c r="B71">
        <f>VLOOKUP(A71,'Notes to Feedrate'!$A$8:$D$58,4,FALSE)</f>
        <v>220</v>
      </c>
      <c r="C71" s="2">
        <v>0.25</v>
      </c>
      <c r="D71">
        <f t="shared" si="1"/>
        <v>0.34375</v>
      </c>
      <c r="E71" t="str">
        <f t="shared" si="0"/>
        <v>G0 X0.34375 F220</v>
      </c>
    </row>
    <row r="72" spans="1:5" x14ac:dyDescent="0.25">
      <c r="A72" t="s">
        <v>13</v>
      </c>
      <c r="B72">
        <f>VLOOKUP(A72,'Notes to Feedrate'!$A$8:$D$58,4,FALSE)</f>
        <v>247</v>
      </c>
      <c r="C72" s="2">
        <v>0.25</v>
      </c>
      <c r="D72">
        <f t="shared" si="1"/>
        <v>0.38593750000000004</v>
      </c>
      <c r="E72" t="str">
        <f t="shared" si="0"/>
        <v>G0 X0.3859375 F247</v>
      </c>
    </row>
    <row r="73" spans="1:5" x14ac:dyDescent="0.25">
      <c r="A73" t="s">
        <v>8</v>
      </c>
      <c r="B73">
        <f>VLOOKUP(A73,'Notes to Feedrate'!$A$8:$D$58,4,FALSE)</f>
        <v>220</v>
      </c>
      <c r="C73" s="2">
        <v>0.25</v>
      </c>
      <c r="D73">
        <f t="shared" si="1"/>
        <v>0.34375</v>
      </c>
      <c r="E73" t="str">
        <f t="shared" ref="E73:E90" si="2">_xlfn.CONCAT("G0 X",D73," F", B73)</f>
        <v>G0 X0.34375 F220</v>
      </c>
    </row>
    <row r="74" spans="1:5" x14ac:dyDescent="0.25">
      <c r="A74" t="s">
        <v>15</v>
      </c>
      <c r="B74">
        <f>VLOOKUP(A74,'Notes to Feedrate'!$A$8:$D$58,4,FALSE)</f>
        <v>196</v>
      </c>
      <c r="C74" s="2">
        <v>0.25</v>
      </c>
      <c r="D74">
        <f t="shared" si="1"/>
        <v>0.30625000000000002</v>
      </c>
      <c r="E74" t="str">
        <f t="shared" si="2"/>
        <v>G0 X0.30625 F196</v>
      </c>
    </row>
    <row r="75" spans="1:5" x14ac:dyDescent="0.25">
      <c r="A75" t="s">
        <v>15</v>
      </c>
      <c r="B75">
        <f>VLOOKUP(A75,'Notes to Feedrate'!$A$8:$D$58,4,FALSE)</f>
        <v>196</v>
      </c>
      <c r="C75" s="2">
        <v>2</v>
      </c>
      <c r="D75">
        <f t="shared" ref="D75:D90" si="3">(1/$C$5)*C75*B75</f>
        <v>2.4500000000000002</v>
      </c>
      <c r="E75" t="str">
        <f t="shared" si="2"/>
        <v>G0 X2.45 F196</v>
      </c>
    </row>
    <row r="76" spans="1:5" x14ac:dyDescent="0.25">
      <c r="A76" t="s">
        <v>16</v>
      </c>
      <c r="B76">
        <f>VLOOKUP(A76,'Notes to Feedrate'!$A$8:$D$58,4,FALSE)</f>
        <v>15</v>
      </c>
      <c r="C76" s="2">
        <v>0.5</v>
      </c>
      <c r="D76">
        <f t="shared" si="3"/>
        <v>4.6875E-2</v>
      </c>
      <c r="E76" t="str">
        <f t="shared" si="2"/>
        <v>G0 X0.046875 F15</v>
      </c>
    </row>
    <row r="77" spans="1:5" x14ac:dyDescent="0.25">
      <c r="A77" t="s">
        <v>15</v>
      </c>
      <c r="B77">
        <f>VLOOKUP(A77,'Notes to Feedrate'!$A$8:$D$58,4,FALSE)</f>
        <v>196</v>
      </c>
      <c r="C77" s="2">
        <v>0.5</v>
      </c>
      <c r="D77">
        <f t="shared" si="3"/>
        <v>0.61250000000000004</v>
      </c>
      <c r="E77" t="str">
        <f t="shared" si="2"/>
        <v>G0 X0.6125 F196</v>
      </c>
    </row>
    <row r="78" spans="1:5" x14ac:dyDescent="0.25">
      <c r="A78" t="s">
        <v>15</v>
      </c>
      <c r="B78">
        <f>VLOOKUP(A78,'Notes to Feedrate'!$A$8:$D$58,4,FALSE)</f>
        <v>196</v>
      </c>
      <c r="C78" s="2">
        <v>0.25</v>
      </c>
      <c r="D78">
        <f t="shared" si="3"/>
        <v>0.30625000000000002</v>
      </c>
      <c r="E78" t="str">
        <f t="shared" si="2"/>
        <v>G0 X0.30625 F196</v>
      </c>
    </row>
    <row r="79" spans="1:5" x14ac:dyDescent="0.25">
      <c r="A79" t="s">
        <v>12</v>
      </c>
      <c r="B79">
        <f>VLOOKUP(A79,'Notes to Feedrate'!$A$8:$D$58,4,FALSE)</f>
        <v>330</v>
      </c>
      <c r="C79" s="2">
        <v>0.75</v>
      </c>
      <c r="D79">
        <f t="shared" si="3"/>
        <v>1.5468750000000002</v>
      </c>
      <c r="E79" t="str">
        <f t="shared" si="2"/>
        <v>G0 X1.546875 F330</v>
      </c>
    </row>
    <row r="80" spans="1:5" x14ac:dyDescent="0.25">
      <c r="A80" t="s">
        <v>18</v>
      </c>
      <c r="B80">
        <f>VLOOKUP(A80,'Notes to Feedrate'!$A$8:$D$58,4,FALSE)</f>
        <v>311</v>
      </c>
      <c r="C80" s="2">
        <v>0.75</v>
      </c>
      <c r="D80">
        <f t="shared" si="3"/>
        <v>1.4578125000000002</v>
      </c>
      <c r="E80" t="str">
        <f t="shared" si="2"/>
        <v>G0 X1.4578125 F311</v>
      </c>
    </row>
    <row r="81" spans="1:5" x14ac:dyDescent="0.25">
      <c r="A81" t="s">
        <v>17</v>
      </c>
      <c r="B81">
        <f>VLOOKUP(A81,'Notes to Feedrate'!$A$8:$D$58,4,FALSE)</f>
        <v>277</v>
      </c>
      <c r="C81" s="2">
        <v>0.25</v>
      </c>
      <c r="D81">
        <f t="shared" si="3"/>
        <v>0.43281250000000004</v>
      </c>
      <c r="E81" t="str">
        <f t="shared" si="2"/>
        <v>G0 X0.4328125 F277</v>
      </c>
    </row>
    <row r="82" spans="1:5" x14ac:dyDescent="0.25">
      <c r="A82" t="s">
        <v>17</v>
      </c>
      <c r="B82">
        <f>VLOOKUP(A82,'Notes to Feedrate'!$A$8:$D$58,4,FALSE)</f>
        <v>277</v>
      </c>
      <c r="C82" s="2">
        <v>0.5</v>
      </c>
      <c r="D82">
        <f t="shared" si="3"/>
        <v>0.86562500000000009</v>
      </c>
      <c r="E82" t="str">
        <f t="shared" si="2"/>
        <v>G0 X0.865625 F277</v>
      </c>
    </row>
    <row r="83" spans="1:5" x14ac:dyDescent="0.25">
      <c r="A83" t="s">
        <v>15</v>
      </c>
      <c r="B83">
        <f>VLOOKUP(A83,'Notes to Feedrate'!$A$8:$D$58,4,FALSE)</f>
        <v>196</v>
      </c>
      <c r="C83" s="2">
        <v>0.5</v>
      </c>
      <c r="D83">
        <f t="shared" si="3"/>
        <v>0.61250000000000004</v>
      </c>
      <c r="E83" t="str">
        <f t="shared" si="2"/>
        <v>G0 X0.6125 F196</v>
      </c>
    </row>
    <row r="84" spans="1:5" x14ac:dyDescent="0.25">
      <c r="A84" t="s">
        <v>13</v>
      </c>
      <c r="B84">
        <f>VLOOKUP(A84,'Notes to Feedrate'!$A$8:$D$58,4,FALSE)</f>
        <v>247</v>
      </c>
      <c r="C84" s="2">
        <v>1</v>
      </c>
      <c r="D84">
        <f t="shared" si="3"/>
        <v>1.5437500000000002</v>
      </c>
      <c r="E84" t="str">
        <f t="shared" si="2"/>
        <v>G0 X1.54375 F247</v>
      </c>
    </row>
    <row r="85" spans="1:5" x14ac:dyDescent="0.25">
      <c r="A85" t="s">
        <v>13</v>
      </c>
      <c r="B85">
        <f>VLOOKUP(A85,'Notes to Feedrate'!$A$8:$D$58,4,FALSE)</f>
        <v>247</v>
      </c>
      <c r="C85" s="2">
        <v>0.25</v>
      </c>
      <c r="D85">
        <f t="shared" si="3"/>
        <v>0.38593750000000004</v>
      </c>
      <c r="E85" t="str">
        <f t="shared" si="2"/>
        <v>G0 X0.3859375 F247</v>
      </c>
    </row>
    <row r="86" spans="1:5" x14ac:dyDescent="0.25">
      <c r="A86" t="s">
        <v>17</v>
      </c>
      <c r="B86">
        <f>VLOOKUP(A86,'Notes to Feedrate'!$A$8:$D$58,4,FALSE)</f>
        <v>277</v>
      </c>
      <c r="C86" s="2">
        <v>0.25</v>
      </c>
      <c r="D86">
        <f t="shared" si="3"/>
        <v>0.43281250000000004</v>
      </c>
      <c r="E86" t="str">
        <f t="shared" si="2"/>
        <v>G0 X0.4328125 F277</v>
      </c>
    </row>
    <row r="87" spans="1:5" x14ac:dyDescent="0.25">
      <c r="A87" t="s">
        <v>13</v>
      </c>
      <c r="B87">
        <f>VLOOKUP(A87,'Notes to Feedrate'!$A$8:$D$58,4,FALSE)</f>
        <v>247</v>
      </c>
      <c r="C87" s="2">
        <v>0.25</v>
      </c>
      <c r="D87">
        <f t="shared" si="3"/>
        <v>0.38593750000000004</v>
      </c>
      <c r="E87" t="str">
        <f t="shared" si="2"/>
        <v>G0 X0.3859375 F247</v>
      </c>
    </row>
    <row r="88" spans="1:5" x14ac:dyDescent="0.25">
      <c r="A88" t="s">
        <v>8</v>
      </c>
      <c r="B88">
        <f>VLOOKUP(A88,'Notes to Feedrate'!$A$8:$D$58,4,FALSE)</f>
        <v>220</v>
      </c>
      <c r="C88" s="2">
        <v>0.25</v>
      </c>
      <c r="D88">
        <f t="shared" si="3"/>
        <v>0.34375</v>
      </c>
      <c r="E88" t="str">
        <f t="shared" si="2"/>
        <v>G0 X0.34375 F220</v>
      </c>
    </row>
    <row r="89" spans="1:5" x14ac:dyDescent="0.25">
      <c r="A89" t="s">
        <v>8</v>
      </c>
      <c r="B89">
        <f>VLOOKUP(A89,'Notes to Feedrate'!$A$8:$D$58,4,FALSE)</f>
        <v>220</v>
      </c>
      <c r="C89" s="2">
        <v>0.75</v>
      </c>
      <c r="D89">
        <f t="shared" si="3"/>
        <v>1.0312500000000002</v>
      </c>
      <c r="E89" t="str">
        <f t="shared" si="2"/>
        <v>G0 X1.03125 F220</v>
      </c>
    </row>
    <row r="90" spans="1:5" x14ac:dyDescent="0.25">
      <c r="A90" t="s">
        <v>15</v>
      </c>
      <c r="B90">
        <f>VLOOKUP(A90,'Notes to Feedrate'!$A$8:$D$58,4,FALSE)</f>
        <v>196</v>
      </c>
      <c r="C90" s="2">
        <v>0.5</v>
      </c>
      <c r="D90">
        <f t="shared" si="3"/>
        <v>0.61250000000000004</v>
      </c>
      <c r="E90" t="str">
        <f t="shared" si="2"/>
        <v>G0 X0.6125 F196</v>
      </c>
    </row>
  </sheetData>
  <mergeCells count="6">
    <mergeCell ref="F4:I4"/>
    <mergeCell ref="A1:D1"/>
    <mergeCell ref="A2:D2"/>
    <mergeCell ref="A4:D4"/>
    <mergeCell ref="A5:B5"/>
    <mergeCell ref="C5:D5"/>
  </mergeCells>
  <pageMargins left="0.7" right="0.7" top="0.75" bottom="0.75" header="0.3" footer="0.3"/>
  <pageSetup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13B5E-A5DF-4BF5-93EB-5CA34AAFDD01}">
  <dimension ref="A1:D58"/>
  <sheetViews>
    <sheetView topLeftCell="A3" workbookViewId="0">
      <selection sqref="A1:D1"/>
    </sheetView>
  </sheetViews>
  <sheetFormatPr defaultRowHeight="15" x14ac:dyDescent="0.25"/>
  <cols>
    <col min="1" max="1" width="20.140625" bestFit="1" customWidth="1"/>
    <col min="2" max="2" width="10.28515625" bestFit="1" customWidth="1"/>
    <col min="3" max="3" width="11" bestFit="1" customWidth="1"/>
    <col min="4" max="4" width="17.7109375" bestFit="1" customWidth="1"/>
  </cols>
  <sheetData>
    <row r="1" spans="1:4" ht="18.75" x14ac:dyDescent="0.3">
      <c r="A1" s="18" t="s">
        <v>19</v>
      </c>
      <c r="B1" s="18"/>
      <c r="C1" s="18"/>
      <c r="D1" s="18"/>
    </row>
    <row r="2" spans="1:4" ht="60" customHeight="1" x14ac:dyDescent="0.25">
      <c r="A2" s="19" t="s">
        <v>20</v>
      </c>
      <c r="B2" s="19"/>
      <c r="C2" s="19"/>
      <c r="D2" s="19"/>
    </row>
    <row r="4" spans="1:4" x14ac:dyDescent="0.25">
      <c r="A4" s="12" t="s">
        <v>6</v>
      </c>
      <c r="B4" s="13"/>
      <c r="C4" s="13"/>
      <c r="D4" s="14"/>
    </row>
    <row r="5" spans="1:4" x14ac:dyDescent="0.25">
      <c r="A5" s="20" t="s">
        <v>21</v>
      </c>
      <c r="B5" s="21"/>
      <c r="C5" s="21">
        <v>80</v>
      </c>
      <c r="D5" s="22"/>
    </row>
    <row r="7" spans="1:4" x14ac:dyDescent="0.25">
      <c r="A7" s="1" t="s">
        <v>22</v>
      </c>
      <c r="B7" s="1" t="s">
        <v>23</v>
      </c>
      <c r="C7" s="1" t="s">
        <v>2</v>
      </c>
      <c r="D7" s="1" t="s">
        <v>24</v>
      </c>
    </row>
    <row r="8" spans="1:4" x14ac:dyDescent="0.25">
      <c r="A8" s="23" t="s">
        <v>25</v>
      </c>
      <c r="B8" s="24">
        <v>1046.502</v>
      </c>
      <c r="C8" s="23">
        <f>(B8*60)/$C$5</f>
        <v>784.87649999999996</v>
      </c>
      <c r="D8" s="23">
        <f>ROUND(C8,0)</f>
        <v>785</v>
      </c>
    </row>
    <row r="9" spans="1:4" x14ac:dyDescent="0.25">
      <c r="A9" s="23" t="s">
        <v>26</v>
      </c>
      <c r="B9" s="24">
        <v>987.76660000000004</v>
      </c>
      <c r="C9" s="23">
        <f t="shared" ref="C9:C58" si="0">(B9*60)/$C$5</f>
        <v>740.82494999999994</v>
      </c>
      <c r="D9" s="23">
        <f t="shared" ref="D9:D58" si="1">ROUND(C9,0)</f>
        <v>741</v>
      </c>
    </row>
    <row r="10" spans="1:4" x14ac:dyDescent="0.25">
      <c r="A10" s="23" t="s">
        <v>27</v>
      </c>
      <c r="B10" s="24">
        <v>932.32749999999999</v>
      </c>
      <c r="C10" s="23">
        <f t="shared" si="0"/>
        <v>699.24562500000002</v>
      </c>
      <c r="D10" s="23">
        <f t="shared" si="1"/>
        <v>699</v>
      </c>
    </row>
    <row r="11" spans="1:4" x14ac:dyDescent="0.25">
      <c r="A11" s="23" t="s">
        <v>28</v>
      </c>
      <c r="B11" s="25">
        <v>880</v>
      </c>
      <c r="C11" s="23">
        <f t="shared" si="0"/>
        <v>660</v>
      </c>
      <c r="D11" s="23">
        <f t="shared" si="1"/>
        <v>660</v>
      </c>
    </row>
    <row r="12" spans="1:4" x14ac:dyDescent="0.25">
      <c r="A12" s="23" t="s">
        <v>29</v>
      </c>
      <c r="B12" s="24">
        <v>830.60940000000005</v>
      </c>
      <c r="C12" s="23">
        <f t="shared" si="0"/>
        <v>622.95705000000009</v>
      </c>
      <c r="D12" s="23">
        <f t="shared" si="1"/>
        <v>623</v>
      </c>
    </row>
    <row r="13" spans="1:4" x14ac:dyDescent="0.25">
      <c r="A13" s="23" t="s">
        <v>30</v>
      </c>
      <c r="B13" s="24">
        <v>783.99090000000001</v>
      </c>
      <c r="C13" s="23">
        <f t="shared" si="0"/>
        <v>587.99317499999995</v>
      </c>
      <c r="D13" s="23">
        <f t="shared" si="1"/>
        <v>588</v>
      </c>
    </row>
    <row r="14" spans="1:4" x14ac:dyDescent="0.25">
      <c r="A14" s="23" t="s">
        <v>31</v>
      </c>
      <c r="B14" s="24">
        <v>739.98879999999997</v>
      </c>
      <c r="C14" s="23">
        <f t="shared" si="0"/>
        <v>554.99160000000006</v>
      </c>
      <c r="D14" s="23">
        <f t="shared" si="1"/>
        <v>555</v>
      </c>
    </row>
    <row r="15" spans="1:4" x14ac:dyDescent="0.25">
      <c r="A15" s="23" t="s">
        <v>32</v>
      </c>
      <c r="B15" s="24">
        <v>698.45650000000001</v>
      </c>
      <c r="C15" s="23">
        <f t="shared" si="0"/>
        <v>523.84237499999995</v>
      </c>
      <c r="D15" s="23">
        <f t="shared" si="1"/>
        <v>524</v>
      </c>
    </row>
    <row r="16" spans="1:4" x14ac:dyDescent="0.25">
      <c r="A16" s="23" t="s">
        <v>33</v>
      </c>
      <c r="B16" s="24">
        <v>659.25509999999997</v>
      </c>
      <c r="C16" s="23">
        <f t="shared" si="0"/>
        <v>494.44132499999995</v>
      </c>
      <c r="D16" s="23">
        <f t="shared" si="1"/>
        <v>494</v>
      </c>
    </row>
    <row r="17" spans="1:4" x14ac:dyDescent="0.25">
      <c r="A17" t="s">
        <v>34</v>
      </c>
      <c r="B17" s="26">
        <v>622.25400000000002</v>
      </c>
      <c r="C17">
        <f t="shared" si="0"/>
        <v>466.69049999999999</v>
      </c>
      <c r="D17">
        <f t="shared" si="1"/>
        <v>467</v>
      </c>
    </row>
    <row r="18" spans="1:4" x14ac:dyDescent="0.25">
      <c r="A18" t="s">
        <v>35</v>
      </c>
      <c r="B18" s="26">
        <v>587.32950000000005</v>
      </c>
      <c r="C18">
        <f t="shared" si="0"/>
        <v>440.49712500000004</v>
      </c>
      <c r="D18">
        <f t="shared" si="1"/>
        <v>440</v>
      </c>
    </row>
    <row r="19" spans="1:4" x14ac:dyDescent="0.25">
      <c r="A19" t="s">
        <v>36</v>
      </c>
      <c r="B19" s="26">
        <v>554.36530000000005</v>
      </c>
      <c r="C19">
        <f t="shared" si="0"/>
        <v>415.77397500000006</v>
      </c>
      <c r="D19">
        <f t="shared" si="1"/>
        <v>416</v>
      </c>
    </row>
    <row r="20" spans="1:4" x14ac:dyDescent="0.25">
      <c r="A20" t="s">
        <v>11</v>
      </c>
      <c r="B20" s="26">
        <v>523.25109999999995</v>
      </c>
      <c r="C20">
        <f t="shared" si="0"/>
        <v>392.43832499999996</v>
      </c>
      <c r="D20">
        <f t="shared" si="1"/>
        <v>392</v>
      </c>
    </row>
    <row r="21" spans="1:4" x14ac:dyDescent="0.25">
      <c r="A21" t="s">
        <v>37</v>
      </c>
      <c r="B21" s="26">
        <v>493.88330000000002</v>
      </c>
      <c r="C21">
        <f t="shared" si="0"/>
        <v>370.41247499999997</v>
      </c>
      <c r="D21">
        <f t="shared" si="1"/>
        <v>370</v>
      </c>
    </row>
    <row r="22" spans="1:4" x14ac:dyDescent="0.25">
      <c r="A22" t="s">
        <v>38</v>
      </c>
      <c r="B22" s="26">
        <v>466.16379999999998</v>
      </c>
      <c r="C22">
        <f t="shared" si="0"/>
        <v>349.62284999999997</v>
      </c>
      <c r="D22">
        <f t="shared" si="1"/>
        <v>350</v>
      </c>
    </row>
    <row r="23" spans="1:4" x14ac:dyDescent="0.25">
      <c r="A23" t="s">
        <v>12</v>
      </c>
      <c r="B23" s="27">
        <v>440</v>
      </c>
      <c r="C23">
        <f t="shared" si="0"/>
        <v>330</v>
      </c>
      <c r="D23">
        <f t="shared" si="1"/>
        <v>330</v>
      </c>
    </row>
    <row r="24" spans="1:4" x14ac:dyDescent="0.25">
      <c r="A24" t="s">
        <v>18</v>
      </c>
      <c r="B24" s="26">
        <v>415.30470000000003</v>
      </c>
      <c r="C24">
        <f t="shared" si="0"/>
        <v>311.47852500000005</v>
      </c>
      <c r="D24">
        <f t="shared" si="1"/>
        <v>311</v>
      </c>
    </row>
    <row r="25" spans="1:4" x14ac:dyDescent="0.25">
      <c r="A25" t="s">
        <v>39</v>
      </c>
      <c r="B25" s="26">
        <v>391.99540000000002</v>
      </c>
      <c r="C25">
        <f t="shared" si="0"/>
        <v>293.99655000000001</v>
      </c>
      <c r="D25">
        <f t="shared" si="1"/>
        <v>294</v>
      </c>
    </row>
    <row r="26" spans="1:4" x14ac:dyDescent="0.25">
      <c r="A26" t="s">
        <v>17</v>
      </c>
      <c r="B26" s="26">
        <v>369.99439999999998</v>
      </c>
      <c r="C26">
        <f t="shared" si="0"/>
        <v>277.49580000000003</v>
      </c>
      <c r="D26">
        <f t="shared" si="1"/>
        <v>277</v>
      </c>
    </row>
    <row r="27" spans="1:4" x14ac:dyDescent="0.25">
      <c r="A27" t="s">
        <v>10</v>
      </c>
      <c r="B27" s="26">
        <v>349.22820000000002</v>
      </c>
      <c r="C27">
        <f t="shared" si="0"/>
        <v>261.92115000000001</v>
      </c>
      <c r="D27">
        <f t="shared" si="1"/>
        <v>262</v>
      </c>
    </row>
    <row r="28" spans="1:4" x14ac:dyDescent="0.25">
      <c r="A28" t="s">
        <v>13</v>
      </c>
      <c r="B28" s="26">
        <v>329.62759999999997</v>
      </c>
      <c r="C28">
        <f t="shared" si="0"/>
        <v>247.22069999999999</v>
      </c>
      <c r="D28">
        <f t="shared" si="1"/>
        <v>247</v>
      </c>
    </row>
    <row r="29" spans="1:4" x14ac:dyDescent="0.25">
      <c r="A29" t="s">
        <v>40</v>
      </c>
      <c r="B29" s="26">
        <v>311.12700000000001</v>
      </c>
      <c r="C29">
        <f t="shared" si="0"/>
        <v>233.34524999999999</v>
      </c>
      <c r="D29">
        <f t="shared" si="1"/>
        <v>233</v>
      </c>
    </row>
    <row r="30" spans="1:4" x14ac:dyDescent="0.25">
      <c r="A30" t="s">
        <v>8</v>
      </c>
      <c r="B30" s="26">
        <v>293.66480000000001</v>
      </c>
      <c r="C30">
        <f t="shared" si="0"/>
        <v>220.24859999999998</v>
      </c>
      <c r="D30">
        <f t="shared" si="1"/>
        <v>220</v>
      </c>
    </row>
    <row r="31" spans="1:4" x14ac:dyDescent="0.25">
      <c r="A31" t="s">
        <v>41</v>
      </c>
      <c r="B31" s="26">
        <v>277.18259999999998</v>
      </c>
      <c r="C31">
        <f t="shared" si="0"/>
        <v>207.88694999999998</v>
      </c>
      <c r="D31">
        <f t="shared" si="1"/>
        <v>208</v>
      </c>
    </row>
    <row r="32" spans="1:4" x14ac:dyDescent="0.25">
      <c r="A32" t="s">
        <v>15</v>
      </c>
      <c r="B32" s="28">
        <v>261.62560000000002</v>
      </c>
      <c r="C32">
        <f t="shared" si="0"/>
        <v>196.21920000000003</v>
      </c>
      <c r="D32">
        <f t="shared" si="1"/>
        <v>196</v>
      </c>
    </row>
    <row r="33" spans="1:4" x14ac:dyDescent="0.25">
      <c r="A33" t="s">
        <v>42</v>
      </c>
      <c r="B33" s="26">
        <v>246.9417</v>
      </c>
      <c r="C33">
        <f t="shared" si="0"/>
        <v>185.20627500000001</v>
      </c>
      <c r="D33">
        <f t="shared" si="1"/>
        <v>185</v>
      </c>
    </row>
    <row r="34" spans="1:4" x14ac:dyDescent="0.25">
      <c r="A34" t="s">
        <v>43</v>
      </c>
      <c r="B34" s="26">
        <v>233.08189999999999</v>
      </c>
      <c r="C34">
        <f t="shared" si="0"/>
        <v>174.81142499999999</v>
      </c>
      <c r="D34">
        <f t="shared" si="1"/>
        <v>175</v>
      </c>
    </row>
    <row r="35" spans="1:4" x14ac:dyDescent="0.25">
      <c r="A35" t="s">
        <v>44</v>
      </c>
      <c r="B35" s="29">
        <v>220</v>
      </c>
      <c r="C35">
        <f t="shared" si="0"/>
        <v>165</v>
      </c>
      <c r="D35">
        <f t="shared" si="1"/>
        <v>165</v>
      </c>
    </row>
    <row r="36" spans="1:4" x14ac:dyDescent="0.25">
      <c r="A36" t="s">
        <v>45</v>
      </c>
      <c r="B36" s="26">
        <v>207.6523</v>
      </c>
      <c r="C36">
        <f t="shared" si="0"/>
        <v>155.73922499999998</v>
      </c>
      <c r="D36">
        <f t="shared" si="1"/>
        <v>156</v>
      </c>
    </row>
    <row r="37" spans="1:4" x14ac:dyDescent="0.25">
      <c r="A37" t="s">
        <v>46</v>
      </c>
      <c r="B37" s="26">
        <v>195.99770000000001</v>
      </c>
      <c r="C37">
        <f t="shared" si="0"/>
        <v>146.99827500000001</v>
      </c>
      <c r="D37">
        <f t="shared" si="1"/>
        <v>147</v>
      </c>
    </row>
    <row r="38" spans="1:4" x14ac:dyDescent="0.25">
      <c r="A38" t="s">
        <v>47</v>
      </c>
      <c r="B38" s="26">
        <v>184.99719999999999</v>
      </c>
      <c r="C38">
        <f t="shared" si="0"/>
        <v>138.74790000000002</v>
      </c>
      <c r="D38">
        <f t="shared" si="1"/>
        <v>139</v>
      </c>
    </row>
    <row r="39" spans="1:4" x14ac:dyDescent="0.25">
      <c r="A39" t="s">
        <v>48</v>
      </c>
      <c r="B39" s="26">
        <v>174.61410000000001</v>
      </c>
      <c r="C39">
        <f t="shared" si="0"/>
        <v>130.96057500000001</v>
      </c>
      <c r="D39">
        <f t="shared" si="1"/>
        <v>131</v>
      </c>
    </row>
    <row r="40" spans="1:4" x14ac:dyDescent="0.25">
      <c r="A40" t="s">
        <v>49</v>
      </c>
      <c r="B40" s="26">
        <v>164.81379999999999</v>
      </c>
      <c r="C40">
        <f t="shared" si="0"/>
        <v>123.61035</v>
      </c>
      <c r="D40">
        <f t="shared" si="1"/>
        <v>124</v>
      </c>
    </row>
    <row r="41" spans="1:4" x14ac:dyDescent="0.25">
      <c r="A41" t="s">
        <v>50</v>
      </c>
      <c r="B41" s="26">
        <v>155.5635</v>
      </c>
      <c r="C41">
        <f t="shared" si="0"/>
        <v>116.672625</v>
      </c>
      <c r="D41">
        <f t="shared" si="1"/>
        <v>117</v>
      </c>
    </row>
    <row r="42" spans="1:4" x14ac:dyDescent="0.25">
      <c r="A42" t="s">
        <v>51</v>
      </c>
      <c r="B42" s="26">
        <v>146.83240000000001</v>
      </c>
      <c r="C42">
        <f t="shared" si="0"/>
        <v>110.12429999999999</v>
      </c>
      <c r="D42">
        <f t="shared" si="1"/>
        <v>110</v>
      </c>
    </row>
    <row r="43" spans="1:4" x14ac:dyDescent="0.25">
      <c r="A43" t="s">
        <v>52</v>
      </c>
      <c r="B43" s="26">
        <v>138.59129999999999</v>
      </c>
      <c r="C43">
        <f t="shared" si="0"/>
        <v>103.94347499999999</v>
      </c>
      <c r="D43">
        <f t="shared" si="1"/>
        <v>104</v>
      </c>
    </row>
    <row r="44" spans="1:4" x14ac:dyDescent="0.25">
      <c r="A44" t="s">
        <v>53</v>
      </c>
      <c r="B44" s="26">
        <v>130.81280000000001</v>
      </c>
      <c r="C44">
        <f t="shared" si="0"/>
        <v>98.109600000000015</v>
      </c>
      <c r="D44">
        <f t="shared" si="1"/>
        <v>98</v>
      </c>
    </row>
    <row r="45" spans="1:4" x14ac:dyDescent="0.25">
      <c r="A45" t="s">
        <v>54</v>
      </c>
      <c r="B45" s="26">
        <v>123.4708</v>
      </c>
      <c r="C45">
        <f t="shared" si="0"/>
        <v>92.603099999999998</v>
      </c>
      <c r="D45">
        <f t="shared" si="1"/>
        <v>93</v>
      </c>
    </row>
    <row r="46" spans="1:4" x14ac:dyDescent="0.25">
      <c r="A46" t="s">
        <v>55</v>
      </c>
      <c r="B46" s="26">
        <v>116.54089999999999</v>
      </c>
      <c r="C46">
        <f t="shared" si="0"/>
        <v>87.405675000000002</v>
      </c>
      <c r="D46">
        <f t="shared" si="1"/>
        <v>87</v>
      </c>
    </row>
    <row r="47" spans="1:4" x14ac:dyDescent="0.25">
      <c r="A47" t="s">
        <v>56</v>
      </c>
      <c r="B47" s="29">
        <v>110</v>
      </c>
      <c r="C47">
        <f t="shared" si="0"/>
        <v>82.5</v>
      </c>
      <c r="D47">
        <f t="shared" si="1"/>
        <v>83</v>
      </c>
    </row>
    <row r="48" spans="1:4" x14ac:dyDescent="0.25">
      <c r="A48" t="s">
        <v>57</v>
      </c>
      <c r="B48" s="26">
        <v>103.8262</v>
      </c>
      <c r="C48">
        <f t="shared" si="0"/>
        <v>77.869650000000007</v>
      </c>
      <c r="D48">
        <f t="shared" si="1"/>
        <v>78</v>
      </c>
    </row>
    <row r="49" spans="1:4" x14ac:dyDescent="0.25">
      <c r="A49" t="s">
        <v>58</v>
      </c>
      <c r="B49" s="26">
        <v>97.998859999999993</v>
      </c>
      <c r="C49">
        <f t="shared" si="0"/>
        <v>73.499144999999999</v>
      </c>
      <c r="D49">
        <f t="shared" si="1"/>
        <v>73</v>
      </c>
    </row>
    <row r="50" spans="1:4" x14ac:dyDescent="0.25">
      <c r="A50" t="s">
        <v>59</v>
      </c>
      <c r="B50" s="26">
        <v>92.498609999999999</v>
      </c>
      <c r="C50">
        <f t="shared" si="0"/>
        <v>69.373957499999989</v>
      </c>
      <c r="D50">
        <f t="shared" si="1"/>
        <v>69</v>
      </c>
    </row>
    <row r="51" spans="1:4" x14ac:dyDescent="0.25">
      <c r="A51" t="s">
        <v>60</v>
      </c>
      <c r="B51" s="26">
        <v>87.307060000000007</v>
      </c>
      <c r="C51">
        <f t="shared" si="0"/>
        <v>65.480294999999998</v>
      </c>
      <c r="D51">
        <f t="shared" si="1"/>
        <v>65</v>
      </c>
    </row>
    <row r="52" spans="1:4" x14ac:dyDescent="0.25">
      <c r="A52" t="s">
        <v>61</v>
      </c>
      <c r="B52" s="26">
        <v>82.406890000000004</v>
      </c>
      <c r="C52">
        <f t="shared" si="0"/>
        <v>61.805167500000003</v>
      </c>
      <c r="D52">
        <f t="shared" si="1"/>
        <v>62</v>
      </c>
    </row>
    <row r="53" spans="1:4" x14ac:dyDescent="0.25">
      <c r="A53" t="s">
        <v>62</v>
      </c>
      <c r="B53" s="26">
        <v>77.781750000000002</v>
      </c>
      <c r="C53">
        <f t="shared" si="0"/>
        <v>58.336312499999998</v>
      </c>
      <c r="D53">
        <f t="shared" si="1"/>
        <v>58</v>
      </c>
    </row>
    <row r="54" spans="1:4" x14ac:dyDescent="0.25">
      <c r="A54" t="s">
        <v>63</v>
      </c>
      <c r="B54" s="26">
        <v>73.41619</v>
      </c>
      <c r="C54">
        <f t="shared" si="0"/>
        <v>55.062142500000007</v>
      </c>
      <c r="D54">
        <f t="shared" si="1"/>
        <v>55</v>
      </c>
    </row>
    <row r="55" spans="1:4" x14ac:dyDescent="0.25">
      <c r="A55" t="s">
        <v>64</v>
      </c>
      <c r="B55" s="26">
        <v>69.295659999999998</v>
      </c>
      <c r="C55">
        <f t="shared" si="0"/>
        <v>51.971744999999999</v>
      </c>
      <c r="D55">
        <f t="shared" si="1"/>
        <v>52</v>
      </c>
    </row>
    <row r="56" spans="1:4" x14ac:dyDescent="0.25">
      <c r="A56" t="s">
        <v>65</v>
      </c>
      <c r="B56" s="26">
        <v>65.406390000000002</v>
      </c>
      <c r="C56">
        <f t="shared" si="0"/>
        <v>49.054792500000005</v>
      </c>
      <c r="D56">
        <f t="shared" si="1"/>
        <v>49</v>
      </c>
    </row>
    <row r="58" spans="1:4" x14ac:dyDescent="0.25">
      <c r="A58" t="s">
        <v>16</v>
      </c>
      <c r="B58" s="26">
        <v>20</v>
      </c>
      <c r="C58">
        <f t="shared" si="0"/>
        <v>15</v>
      </c>
      <c r="D58">
        <f t="shared" si="1"/>
        <v>15</v>
      </c>
    </row>
  </sheetData>
  <mergeCells count="5">
    <mergeCell ref="A1:D1"/>
    <mergeCell ref="A2:D2"/>
    <mergeCell ref="A4:D4"/>
    <mergeCell ref="A5:B5"/>
    <mergeCell ref="C5:D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G-Code Generator</vt:lpstr>
      <vt:lpstr>Notes to Feedrate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Hatfield</dc:creator>
  <cp:lastModifiedBy>Scott Hatfield</cp:lastModifiedBy>
  <dcterms:created xsi:type="dcterms:W3CDTF">2015-06-05T18:17:20Z</dcterms:created>
  <dcterms:modified xsi:type="dcterms:W3CDTF">2020-07-10T13:12:16Z</dcterms:modified>
</cp:coreProperties>
</file>