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onta\Documents\Instructables and Projects\Ender 3 Music\Musical Marlin\Songs\"/>
    </mc:Choice>
  </mc:AlternateContent>
  <xr:revisionPtr revIDLastSave="0" documentId="13_ncr:1_{F14B39F0-9605-484C-A861-F62BA0228510}" xr6:coauthVersionLast="45" xr6:coauthVersionMax="45" xr10:uidLastSave="{00000000-0000-0000-0000-000000000000}"/>
  <bookViews>
    <workbookView xWindow="-120" yWindow="-120" windowWidth="38640" windowHeight="21240" xr2:uid="{00000000-000D-0000-FFFF-FFFF00000000}"/>
  </bookViews>
  <sheets>
    <sheet name="G-Code Generator" sheetId="1" r:id="rId1"/>
    <sheet name="Notes to Feedr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8" i="1"/>
  <c r="B9" i="1" l="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8" i="1"/>
  <c r="C58" i="2"/>
  <c r="D58" i="2" s="1"/>
  <c r="C56" i="2"/>
  <c r="D56" i="2" s="1"/>
  <c r="C55" i="2"/>
  <c r="D55" i="2" s="1"/>
  <c r="C54" i="2"/>
  <c r="D54" i="2" s="1"/>
  <c r="C53" i="2"/>
  <c r="D53" i="2" s="1"/>
  <c r="C52" i="2"/>
  <c r="D52" i="2" s="1"/>
  <c r="C51" i="2"/>
  <c r="D51" i="2" s="1"/>
  <c r="C50" i="2"/>
  <c r="D50" i="2" s="1"/>
  <c r="C49" i="2"/>
  <c r="D49" i="2" s="1"/>
  <c r="C48" i="2"/>
  <c r="D48" i="2" s="1"/>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C28" i="2"/>
  <c r="D28" i="2" s="1"/>
  <c r="C27" i="2"/>
  <c r="D27" i="2" s="1"/>
  <c r="C26" i="2"/>
  <c r="D26" i="2" s="1"/>
  <c r="C25" i="2"/>
  <c r="D25" i="2" s="1"/>
  <c r="C24" i="2"/>
  <c r="D24" i="2" s="1"/>
  <c r="C23" i="2"/>
  <c r="D23" i="2" s="1"/>
  <c r="C22" i="2"/>
  <c r="D22" i="2" s="1"/>
  <c r="C21" i="2"/>
  <c r="D21" i="2" s="1"/>
  <c r="C20" i="2"/>
  <c r="D20" i="2" s="1"/>
  <c r="C19" i="2"/>
  <c r="D19" i="2" s="1"/>
  <c r="C18" i="2"/>
  <c r="D18" i="2" s="1"/>
  <c r="C17" i="2"/>
  <c r="D17" i="2" s="1"/>
  <c r="C16" i="2"/>
  <c r="D16" i="2" s="1"/>
  <c r="C15" i="2"/>
  <c r="D15" i="2" s="1"/>
  <c r="C14" i="2"/>
  <c r="D14" i="2" s="1"/>
  <c r="C13" i="2"/>
  <c r="D13" i="2" s="1"/>
  <c r="C12" i="2"/>
  <c r="D12" i="2" s="1"/>
  <c r="C11" i="2"/>
  <c r="D11" i="2" s="1"/>
  <c r="C10" i="2"/>
  <c r="D10" i="2" s="1"/>
  <c r="C9" i="2"/>
  <c r="D9" i="2" s="1"/>
  <c r="C8" i="2"/>
  <c r="D8" i="2" s="1"/>
  <c r="D51" i="1" l="1"/>
  <c r="D52" i="1"/>
  <c r="D53" i="1"/>
  <c r="D54" i="1"/>
  <c r="D55" i="1"/>
  <c r="D56" i="1"/>
  <c r="D57" i="1"/>
  <c r="D58" i="1"/>
  <c r="D21" i="1" l="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4" i="1"/>
  <c r="D15" i="1"/>
  <c r="D16" i="1"/>
  <c r="D17" i="1"/>
  <c r="D18" i="1"/>
  <c r="D19" i="1"/>
  <c r="D20" i="1"/>
  <c r="D11" i="1"/>
  <c r="D12" i="1"/>
  <c r="D13" i="1"/>
  <c r="D10" i="1"/>
  <c r="D9" i="1"/>
  <c r="D8" i="1"/>
  <c r="F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tc={2500865C-04C9-4AB5-A5D3-7475AB24E413}</author>
    <author>tc={80420EB7-CEE6-4928-9BD1-0F1146D1B0AD}</author>
    <author>tc={B6494322-D34F-4F1E-93EA-038B030CED25}</author>
  </authors>
  <commentList>
    <comment ref="C7" authorId="0" shapeId="0" xr:uid="{2500865C-04C9-4AB5-A5D3-7475AB24E413}">
      <text>
        <t>[Threaded comment]
Your version of Excel allows you to read this threaded comment; however, any edits to it will get removed if the file is opened in a newer version of Excel. Learn more: https://go.microsoft.com/fwlink/?linkid=870924
Comment:
    Note duration is expressed in portions of a beat. A quarter note is one beat. A half note is two beats. An eight note is 1/2 beat.</t>
      </text>
    </comment>
    <comment ref="D7" authorId="1" shapeId="0" xr:uid="{80420EB7-CEE6-4928-9BD1-0F1146D1B0AD}">
      <text>
        <t>[Threaded comment]
Your version of Excel allows you to read this threaded comment; however, any edits to it will get removed if the file is opened in a newer version of Excel. Learn more: https://go.microsoft.com/fwlink/?linkid=870924
Comment:
    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
      </text>
    </comment>
    <comment ref="E7" authorId="2" shapeId="0" xr:uid="{B6494322-D34F-4F1E-93EA-038B030CED25}">
      <text>
        <t>[Threaded comment]
Your version of Excel allows you to read this threaded comment; however, any edits to it will get removed if the file is opened in a newer version of Excel. Learn more: https://go.microsoft.com/fwlink/?linkid=870924
Comment:
    All commands are G0 (linear move).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tc={3EEFD108-B141-4BD1-95C5-B80BCB144650}</author>
    <author>tc={DFBDAB26-E51D-4CB6-AE03-4FF27D601D6A}</author>
    <author>tc={BD81E795-16B1-4E4C-AF67-A895DF600B2C}</author>
    <author>tc={B62BBBE4-B269-4039-BBFA-1381B2143BF8}</author>
    <author>tc={4ACB5501-627F-489F-AED4-040DBAB3DE3A}</author>
    <author>tc={C9ACE8F6-D2D5-4990-9DBA-66CD92D98D07}</author>
    <author>tc={4A686460-7EEE-4407-8E80-D46FC37E4CE3}</author>
  </authors>
  <commentList>
    <comment ref="C5" authorId="0" shapeId="0" xr:uid="{3EEFD108-B141-4BD1-95C5-B80BCB144650}">
      <text>
        <t>[Threaded comment]
Your version of Excel allows you to read this threaded comment; however, any edits to it will get removed if the file is opened in a newer version of Excel. Learn more: https://go.microsoft.com/fwlink/?linkid=870924
Comment:
    X-Axis maximum feedrate = 500 mm/min</t>
      </text>
    </comment>
    <comment ref="C7" authorId="1" shapeId="0" xr:uid="{DFBDAB26-E51D-4CB6-AE03-4FF27D601D6A}">
      <text>
        <t>[Threaded comment]
Your version of Excel allows you to read this threaded comment; however, any edits to it will get removed if the file is opened in a newer version of Excel. Learn more: https://go.microsoft.com/fwlink/?linkid=870924
Comment:
    Feedrate = (Frequency * 60) / Steps per mm</t>
      </text>
    </comment>
    <comment ref="A20" authorId="2" shapeId="0" xr:uid="{BD81E795-16B1-4E4C-AF67-A895DF600B2C}">
      <text>
        <t>[Threaded comment]
Your version of Excel allows you to read this threaded comment; however, any edits to it will get removed if the file is opened in a newer version of Excel. Learn more: https://go.microsoft.com/fwlink/?linkid=870924
Comment:
    Tenor C</t>
      </text>
    </comment>
    <comment ref="A32" authorId="3" shapeId="0" xr:uid="{B62BBBE4-B269-4039-BBFA-1381B2143BF8}">
      <text>
        <t>[Threaded comment]
Your version of Excel allows you to read this threaded comment; however, any edits to it will get removed if the file is opened in a newer version of Excel. Learn more: https://go.microsoft.com/fwlink/?linkid=870924
Comment:
    Middle C</t>
      </text>
    </comment>
    <comment ref="A56" authorId="4" shapeId="0" xr:uid="{4ACB5501-627F-489F-AED4-040DBAB3DE3A}">
      <text>
        <t>[Threaded comment]
Your version of Excel allows you to read this threaded comment; however, any edits to it will get removed if the file is opened in a newer version of Excel. Learn more: https://go.microsoft.com/fwlink/?linkid=870924
Comment:
    Deep C</t>
      </text>
    </comment>
    <comment ref="A58" authorId="5" shapeId="0" xr:uid="{C9ACE8F6-D2D5-4990-9DBA-66CD92D98D07}">
      <text>
        <t>[Threaded comment]
Your version of Excel allows you to read this threaded comment; however, any edits to it will get removed if the file is opened in a newer version of Excel. Learn more: https://go.microsoft.com/fwlink/?linkid=870924
Comment:
    Rest</t>
      </text>
    </comment>
    <comment ref="B58" authorId="6" shapeId="0" xr:uid="{4A686460-7EEE-4407-8E80-D46FC37E4CE3}">
      <text>
        <t>[Threaded comment]
Your version of Excel allows you to read this threaded comment; however, any edits to it will get removed if the file is opened in a newer version of Excel. Learn more: https://go.microsoft.com/fwlink/?linkid=870924
Comment:
    This frequency is too low for human hearing to detect.</t>
      </text>
    </comment>
  </commentList>
</comments>
</file>

<file path=xl/sharedStrings.xml><?xml version="1.0" encoding="utf-8"?>
<sst xmlns="http://schemas.openxmlformats.org/spreadsheetml/2006/main" count="119" uniqueCount="66">
  <si>
    <t>Song of Storms to G-Code</t>
  </si>
  <si>
    <r>
      <rPr>
        <b/>
        <sz val="10"/>
        <color theme="1"/>
        <rFont val="Calibri"/>
        <family val="2"/>
        <scheme val="minor"/>
      </rPr>
      <t>Description</t>
    </r>
    <r>
      <rPr>
        <sz val="10"/>
        <color theme="1"/>
        <rFont val="Calibri"/>
        <family val="2"/>
        <scheme val="minor"/>
      </rPr>
      <t>: Convert the melody of "Song of Storms" from Zelda: Ocarina of Time into G-code. This involves two translations. First, converting tones to feedrates. Second, converting note durations to distances.</t>
    </r>
  </si>
  <si>
    <t>Feedrate</t>
  </si>
  <si>
    <t>Note Tone</t>
  </si>
  <si>
    <t>Note Duration</t>
  </si>
  <si>
    <t>Distance</t>
  </si>
  <si>
    <t>Constants</t>
  </si>
  <si>
    <t>Tempo</t>
  </si>
  <si>
    <t>D4</t>
  </si>
  <si>
    <t>G-Code</t>
  </si>
  <si>
    <t>F4</t>
  </si>
  <si>
    <t>E5</t>
  </si>
  <si>
    <t>C5</t>
  </si>
  <si>
    <t>A4</t>
  </si>
  <si>
    <t>G4</t>
  </si>
  <si>
    <t>E4</t>
  </si>
  <si>
    <t>D5</t>
  </si>
  <si>
    <t>G-Code Stringify</t>
  </si>
  <si>
    <t>B4</t>
  </si>
  <si>
    <t>R</t>
  </si>
  <si>
    <t>Notes to Feedrate</t>
  </si>
  <si>
    <r>
      <rPr>
        <b/>
        <sz val="10"/>
        <color theme="1"/>
        <rFont val="Calibri"/>
        <family val="2"/>
        <scheme val="minor"/>
      </rPr>
      <t>Description</t>
    </r>
    <r>
      <rPr>
        <sz val="10"/>
        <color theme="1"/>
        <rFont val="Calibri"/>
        <family val="2"/>
        <scheme val="minor"/>
      </rPr>
      <t>: Convert musical notes, defined as frequencies (Hz), into feedrates (mm/min) given axis steps per millimeter. Driving a stepper motor at the calculated feedrate will cause it to vibrate at the corresponding frequency (and thus produce the corresponding note).</t>
    </r>
  </si>
  <si>
    <t>X-Axis Steps per mm</t>
  </si>
  <si>
    <t>Note</t>
  </si>
  <si>
    <t>Frequency</t>
  </si>
  <si>
    <t>Feedrate Rounded</t>
  </si>
  <si>
    <t>C6 Soprano C (High C)</t>
  </si>
  <si>
    <t>B5</t>
  </si>
  <si>
    <t>B♭5</t>
  </si>
  <si>
    <t>A5</t>
  </si>
  <si>
    <t>A♭5</t>
  </si>
  <si>
    <t>G5</t>
  </si>
  <si>
    <t>G♭5</t>
  </si>
  <si>
    <t>F5</t>
  </si>
  <si>
    <t>E♭5</t>
  </si>
  <si>
    <t>D♭5</t>
  </si>
  <si>
    <t>B♭4</t>
  </si>
  <si>
    <t>A♭4</t>
  </si>
  <si>
    <t>G♭4</t>
  </si>
  <si>
    <t>E♭4</t>
  </si>
  <si>
    <t>D♭4</t>
  </si>
  <si>
    <t>C4</t>
  </si>
  <si>
    <t>B3</t>
  </si>
  <si>
    <t>B♭3</t>
  </si>
  <si>
    <t>A3</t>
  </si>
  <si>
    <t>A♭3</t>
  </si>
  <si>
    <t>G3</t>
  </si>
  <si>
    <t>G♭3</t>
  </si>
  <si>
    <t>F3</t>
  </si>
  <si>
    <t>E3</t>
  </si>
  <si>
    <t>E♭3</t>
  </si>
  <si>
    <t>D3</t>
  </si>
  <si>
    <t>D♭3</t>
  </si>
  <si>
    <t>C3</t>
  </si>
  <si>
    <t>B2</t>
  </si>
  <si>
    <t>B♭2</t>
  </si>
  <si>
    <t>A2</t>
  </si>
  <si>
    <t>A♭2</t>
  </si>
  <si>
    <t>G2</t>
  </si>
  <si>
    <t>G♭2</t>
  </si>
  <si>
    <t>F2</t>
  </si>
  <si>
    <t>E2</t>
  </si>
  <si>
    <t>E♭2</t>
  </si>
  <si>
    <t>D2</t>
  </si>
  <si>
    <t>D♭2</t>
  </si>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</sst>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1"/>
      <color theme="0" tint="-0.249977111117893"/>
      <name val="Calibri"/>
      <family val="2"/>
      <scheme val="minor"/>
    </font>
    <font>
      <sz val="11"/>
      <color theme="0" tint="-0.249977111117893"/>
      <name val="Arial"/>
      <family val="2"/>
    </font>
    <font>
      <b/>
      <sz val="11"/>
      <color theme="0" tint="-0.249977111117893"/>
      <name val="Arial"/>
      <family val="2"/>
    </font>
    <font>
      <sz val="11"/>
      <color rgb="FF202122"/>
      <name val="Arial"/>
      <family val="2"/>
    </font>
    <font>
      <b/>
      <sz val="11"/>
      <color rgb="FF000000"/>
      <name val="Arial"/>
      <family val="2"/>
    </font>
    <font>
      <sz val="11"/>
      <color rgb="FF000000"/>
      <name val="Arial"/>
      <family val="2"/>
    </font>
    <font>
      <b/>
      <sz val="11"/>
      <color rgb="FF202122"/>
      <name val="Arial"/>
      <family val="2"/>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1">
    <xf numFmtId="0" fontId="0" fillId="0" borderId="0" xfId="0"/>
    <xf numFmtId="0" fontId="1" fillId="0" borderId="0" xfId="0" applyFont="1"/>
    <xf numFmtId="2" fontId="0" fillId="0" borderId="0" xfId="0" applyNumberFormat="1"/>
    <xf numFmtId="2" fontId="1" fillId="0" borderId="0" xfId="0" applyNumberFormat="1" applyFont="1"/>
    <xf numFmtId="0" fontId="0" fillId="0" borderId="4" xfId="0" applyBorder="1"/>
    <xf numFmtId="0" fontId="0" fillId="0" borderId="5" xfId="0" applyBorder="1"/>
    <xf numFmtId="0" fontId="0" fillId="0" borderId="6" xfId="0" applyBorder="1"/>
    <xf numFmtId="164" fontId="0" fillId="0" borderId="0" xfId="0" applyNumberForma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2" borderId="0" xfId="0" applyFont="1" applyFill="1" applyAlignment="1">
      <alignment horizontal="center" vertical="center"/>
    </xf>
    <xf numFmtId="0" fontId="3" fillId="2" borderId="0" xfId="0" applyFont="1" applyFill="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2" fillId="2" borderId="0" xfId="0" applyFont="1" applyFill="1" applyAlignment="1">
      <alignment horizontal="center"/>
    </xf>
    <xf numFmtId="0" fontId="3" fillId="2" borderId="0" xfId="0" applyFont="1" applyFill="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cott Hatfield" id="{037F1714-9E98-4340-8A90-6342728E298A}" userId="3ece82bbfef971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7-09T15:48:29.55" personId="{037F1714-9E98-4340-8A90-6342728E298A}" id="{2500865C-04C9-4AB5-A5D3-7475AB24E413}">
    <text>Note duration is expressed in portions of a beat. A quarter note is one beat. A half note is two beats. An eight note is 1/2 beat.</text>
  </threadedComment>
  <threadedComment ref="D7" dT="2020-07-09T15:56:02.78" personId="{037F1714-9E98-4340-8A90-6342728E298A}" id="{80420EB7-CEE6-4928-9BD1-0F1146D1B0AD}">
    <text>Distance = (1/Tempo) * Duration * Feedrate
First you want to know the duration of each note in minutes. We know the tempo, which is expressed in beats per minute. Therefore, we invert the tempo to get the duration of a note in minutes. Then we multiply that by the number of beats for this note. Finally, we multiply the feedrate, which is expressed in millimeters per minute, to get the distance in millimeters that the axis will travel at the given feedrate to produce a note of the desired duration.</text>
  </threadedComment>
  <threadedComment ref="E7" dT="2020-07-09T15:56:35.10" personId="{037F1714-9E98-4340-8A90-6342728E298A}" id="{B6494322-D34F-4F1E-93EA-038B030CED25}">
    <text>All commands are G0 (linear move).</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0-07-09T15:00:00.86" personId="{037F1714-9E98-4340-8A90-6342728E298A}" id="{3EEFD108-B141-4BD1-95C5-B80BCB144650}">
    <text>X-Axis maximum feedrate = 500 mm/min</text>
  </threadedComment>
  <threadedComment ref="C7" dT="2020-07-09T14:58:41.86" personId="{037F1714-9E98-4340-8A90-6342728E298A}" id="{DFBDAB26-E51D-4CB6-AE03-4FF27D601D6A}">
    <text>Feedrate = (Frequency * 60) / Steps per mm</text>
  </threadedComment>
  <threadedComment ref="A20" dT="2020-07-09T16:05:51.87" personId="{037F1714-9E98-4340-8A90-6342728E298A}" id="{BD81E795-16B1-4E4C-AF67-A895DF600B2C}">
    <text>Tenor C</text>
  </threadedComment>
  <threadedComment ref="A32" dT="2020-07-09T16:06:07.15" personId="{037F1714-9E98-4340-8A90-6342728E298A}" id="{B62BBBE4-B269-4039-BBFA-1381B2143BF8}">
    <text>Middle C</text>
  </threadedComment>
  <threadedComment ref="A56" dT="2020-07-09T16:06:16.63" personId="{037F1714-9E98-4340-8A90-6342728E298A}" id="{4ACB5501-627F-489F-AED4-040DBAB3DE3A}">
    <text>Deep C</text>
  </threadedComment>
  <threadedComment ref="A58" dT="2020-07-09T19:14:23.84" personId="{037F1714-9E98-4340-8A90-6342728E298A}" id="{C9ACE8F6-D2D5-4990-9DBA-66CD92D98D07}">
    <text>Rest</text>
  </threadedComment>
  <threadedComment ref="B58" dT="2020-07-09T19:20:58.60" personId="{037F1714-9E98-4340-8A90-6342728E298A}" id="{4A686460-7EEE-4407-8E80-D46FC37E4CE3}">
    <text>This frequency is too low for human hearing to detect.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8"/>
  <sheetViews>
    <sheetView tabSelected="1" workbookViewId="0">
      <selection activeCell="F37" sqref="F37"/>
    </sheetView>
  </sheetViews>
  <sheetFormatPr defaultRowHeight="15" x14ac:dyDescent="0.25"/>
  <cols>
    <col min="1" max="1" width="14" customWidth="1"/>
    <col min="2" max="2" width="13.140625" customWidth="1"/>
    <col min="3" max="3" width="14.85546875" style="2" customWidth="1"/>
    <col min="4" max="4" width="14.28515625" customWidth="1"/>
    <col min="5" max="5" width="26.42578125" bestFit="1" customWidth="1"/>
    <col min="6" max="6" width="255.7109375" bestFit="1" customWidth="1"/>
  </cols>
  <sheetData>
    <row r="1" spans="1:9" ht="33" customHeight="1" x14ac:dyDescent="0.25">
      <c r="A1" s="18" t="s">
        <v>0</v>
      </c>
      <c r="B1" s="18"/>
      <c r="C1" s="18"/>
      <c r="D1" s="18"/>
    </row>
    <row r="2" spans="1:9" ht="61.5" customHeight="1" x14ac:dyDescent="0.25">
      <c r="A2" s="19" t="s">
        <v>1</v>
      </c>
      <c r="B2" s="19"/>
      <c r="C2" s="19"/>
      <c r="D2" s="19"/>
    </row>
    <row r="4" spans="1:9" x14ac:dyDescent="0.25">
      <c r="A4" s="20" t="s">
        <v>6</v>
      </c>
      <c r="B4" s="21"/>
      <c r="C4" s="21"/>
      <c r="D4" s="22"/>
      <c r="F4" s="15" t="s">
        <v>17</v>
      </c>
      <c r="G4" s="16"/>
      <c r="H4" s="16"/>
      <c r="I4" s="17"/>
    </row>
    <row r="5" spans="1:9" x14ac:dyDescent="0.25">
      <c r="A5" s="23" t="s">
        <v>7</v>
      </c>
      <c r="B5" s="24"/>
      <c r="C5" s="24">
        <v>120</v>
      </c>
      <c r="D5" s="25"/>
      <c r="F5" s="4" t="str">
        <f>_xlfn.CONCAT("G17 \nM350 X1 Y1 \nG91 ","\n",E8,"\n",E9,"\n",E10,"\n",E11,"\n",E12,"\n",E13,"\n",E14,"\n",E15,"\n",E16,"\n",E17,"\n",E18,"\n",E19,"\n",E20,"\n",E21,"\n",E22,"\n",E23,"\n",E24,"\n",E25,"\n",E26,"\n",E27,"\n",E28,"\n",E29,"\n",E30,"\n",E31,"\n",E32,"\n",E33,"\n",E34,"\n",E35,"\n",E36,"\n",E37,"\n",E38,"\n",E39,"\n",E40,"\n",E41,"\n",E42,"\n",E43,"\n",E44,"\n",E45,"\n",E46,"\n",E47,"\n",E48,"\n",E49,"\n",E50)</f>
        <v>G17 \nM350 X1 Y1 \nG91 \nG0 X0.916666666666667 F220\nG0 X1.375 F330\nG0 X3.08333333333333 F370\nG0 X0.916666666666667 F220\nG0 X1.375 F330\nG0 X3.08333333333333 F370\nG0 X1.09166666666667 F262\nG0 X1.375 F330\nG0 X1.54166666666667 F370\nG0 X2.05833333333333 F494\nG0 X3.66666666666667 F440\nG0 X1.54166666666667 F370\nG0 X1.63333333333333 F392\nG0 X1.54166666666667 F370\nG0 X1.225 F294\nG0 X4.11666666666667 F247\nG0 X0.0625 F15\nG0 X0.916666666666667 F220\nG0 X1.02916666666667 F247\nG0 X1.225 F294\nG0 X6.175 F247\nG0 X1.09166666666667 F262\nG0 X1.375 F330\nG0 X3.08333333333333 F370\nG0 X1.09166666666667 F262\nG0 X1.375 F330\nG0 X3.08333333333333 F370\nG0 X1.09166666666667 F262\nG0 X1.375 F330\nG0 X1.54166666666667 F370\nG0 X2.05833333333333 F494\nG0 X3.66666666666667 F440\nG0 X1.54166666666667 F370\nG0 X1.63333333333333 F392\nG0 X2.05833333333333 F494\nG0 X1.54166666666667 F370\nG0 X4.9 F294\nG0 X0.0625 F15\nG0 X1.54166666666667 F370\nG0 X1.225 F294\nG0 X0.916666666666667 F220\nG0 X6.175 F247\nG0 X0.916666666666667 F220</v>
      </c>
      <c r="G5" s="5"/>
      <c r="H5" s="5"/>
      <c r="I5" s="6"/>
    </row>
    <row r="7" spans="1:9" x14ac:dyDescent="0.25">
      <c r="A7" s="1" t="s">
        <v>3</v>
      </c>
      <c r="B7" s="1" t="s">
        <v>2</v>
      </c>
      <c r="C7" s="3" t="s">
        <v>4</v>
      </c>
      <c r="D7" s="1" t="s">
        <v>5</v>
      </c>
      <c r="E7" s="1" t="s">
        <v>9</v>
      </c>
    </row>
    <row r="8" spans="1:9" x14ac:dyDescent="0.25">
      <c r="A8" t="s">
        <v>8</v>
      </c>
      <c r="B8">
        <f>VLOOKUP(A8,'Notes to Feedrate'!$A$8:$D$58,4, FALSE)</f>
        <v>220</v>
      </c>
      <c r="C8" s="2">
        <v>0.5</v>
      </c>
      <c r="D8" s="7">
        <f t="shared" ref="D8:D39" si="0">(1/$C$5)*C8*B8</f>
        <v>0.91666666666666663</v>
      </c>
      <c r="E8" t="str">
        <f>_xlfn.CONCAT("G0 X",D8, " F", B8)</f>
        <v>G0 X0.916666666666667 F220</v>
      </c>
    </row>
    <row r="9" spans="1:9" x14ac:dyDescent="0.25">
      <c r="A9" t="s">
        <v>13</v>
      </c>
      <c r="B9">
        <f>VLOOKUP(A9,'Notes to Feedrate'!$A$8:$D$58,4, FALSE)</f>
        <v>330</v>
      </c>
      <c r="C9" s="2">
        <v>0.5</v>
      </c>
      <c r="D9" s="7">
        <f t="shared" si="0"/>
        <v>1.375</v>
      </c>
      <c r="E9" t="str">
        <f t="shared" ref="E9:E58" si="1">_xlfn.CONCAT("G0 X",D9, " F", B9)</f>
        <v>G0 X1.375 F330</v>
      </c>
    </row>
    <row r="10" spans="1:9" x14ac:dyDescent="0.25">
      <c r="A10" t="s">
        <v>18</v>
      </c>
      <c r="B10">
        <f>VLOOKUP(A10,'Notes to Feedrate'!$A$8:$D$58,4, FALSE)</f>
        <v>370</v>
      </c>
      <c r="C10" s="2">
        <v>1</v>
      </c>
      <c r="D10" s="7">
        <f t="shared" si="0"/>
        <v>3.0833333333333335</v>
      </c>
      <c r="E10" t="str">
        <f t="shared" si="1"/>
        <v>G0 X3.08333333333333 F370</v>
      </c>
    </row>
    <row r="11" spans="1:9" x14ac:dyDescent="0.25">
      <c r="A11" t="s">
        <v>8</v>
      </c>
      <c r="B11">
        <f>VLOOKUP(A11,'Notes to Feedrate'!$A$8:$D$58,4, FALSE)</f>
        <v>220</v>
      </c>
      <c r="C11" s="2">
        <v>0.5</v>
      </c>
      <c r="D11" s="7">
        <f t="shared" si="0"/>
        <v>0.91666666666666663</v>
      </c>
      <c r="E11" t="str">
        <f t="shared" si="1"/>
        <v>G0 X0.916666666666667 F220</v>
      </c>
    </row>
    <row r="12" spans="1:9" x14ac:dyDescent="0.25">
      <c r="A12" t="s">
        <v>13</v>
      </c>
      <c r="B12">
        <f>VLOOKUP(A12,'Notes to Feedrate'!$A$8:$D$58,4, FALSE)</f>
        <v>330</v>
      </c>
      <c r="C12" s="2">
        <v>0.5</v>
      </c>
      <c r="D12" s="7">
        <f t="shared" si="0"/>
        <v>1.375</v>
      </c>
      <c r="E12" t="str">
        <f t="shared" si="1"/>
        <v>G0 X1.375 F330</v>
      </c>
    </row>
    <row r="13" spans="1:9" x14ac:dyDescent="0.25">
      <c r="A13" t="s">
        <v>18</v>
      </c>
      <c r="B13">
        <f>VLOOKUP(A13,'Notes to Feedrate'!$A$8:$D$58,4, FALSE)</f>
        <v>370</v>
      </c>
      <c r="C13" s="2">
        <v>1</v>
      </c>
      <c r="D13" s="7">
        <f t="shared" si="0"/>
        <v>3.0833333333333335</v>
      </c>
      <c r="E13" t="str">
        <f t="shared" si="1"/>
        <v>G0 X3.08333333333333 F370</v>
      </c>
    </row>
    <row r="14" spans="1:9" x14ac:dyDescent="0.25">
      <c r="A14" t="s">
        <v>10</v>
      </c>
      <c r="B14">
        <f>VLOOKUP(A14,'Notes to Feedrate'!$A$8:$D$58,4, FALSE)</f>
        <v>262</v>
      </c>
      <c r="C14" s="2">
        <v>0.5</v>
      </c>
      <c r="D14" s="7">
        <f t="shared" si="0"/>
        <v>1.0916666666666666</v>
      </c>
      <c r="E14" t="str">
        <f t="shared" si="1"/>
        <v>G0 X1.09166666666667 F262</v>
      </c>
    </row>
    <row r="15" spans="1:9" x14ac:dyDescent="0.25">
      <c r="A15" t="s">
        <v>13</v>
      </c>
      <c r="B15">
        <f>VLOOKUP(A15,'Notes to Feedrate'!$A$8:$D$58,4, FALSE)</f>
        <v>330</v>
      </c>
      <c r="C15" s="2">
        <v>0.5</v>
      </c>
      <c r="D15" s="7">
        <f t="shared" si="0"/>
        <v>1.375</v>
      </c>
      <c r="E15" t="str">
        <f t="shared" si="1"/>
        <v>G0 X1.375 F330</v>
      </c>
    </row>
    <row r="16" spans="1:9" x14ac:dyDescent="0.25">
      <c r="A16" t="s">
        <v>18</v>
      </c>
      <c r="B16">
        <f>VLOOKUP(A16,'Notes to Feedrate'!$A$8:$D$58,4, FALSE)</f>
        <v>370</v>
      </c>
      <c r="C16" s="2">
        <v>0.5</v>
      </c>
      <c r="D16" s="7">
        <f t="shared" si="0"/>
        <v>1.5416666666666667</v>
      </c>
      <c r="E16" t="str">
        <f t="shared" si="1"/>
        <v>G0 X1.54166666666667 F370</v>
      </c>
    </row>
    <row r="17" spans="1:5" x14ac:dyDescent="0.25">
      <c r="A17" t="s">
        <v>11</v>
      </c>
      <c r="B17">
        <f>VLOOKUP(A17,'Notes to Feedrate'!$A$8:$D$58,4, FALSE)</f>
        <v>494</v>
      </c>
      <c r="C17" s="2">
        <v>0.5</v>
      </c>
      <c r="D17" s="7">
        <f t="shared" si="0"/>
        <v>2.0583333333333331</v>
      </c>
      <c r="E17" t="str">
        <f t="shared" si="1"/>
        <v>G0 X2.05833333333333 F494</v>
      </c>
    </row>
    <row r="18" spans="1:5" x14ac:dyDescent="0.25">
      <c r="A18" t="s">
        <v>16</v>
      </c>
      <c r="B18">
        <f>VLOOKUP(A18,'Notes to Feedrate'!$A$8:$D$58,4, FALSE)</f>
        <v>440</v>
      </c>
      <c r="C18" s="2">
        <v>1</v>
      </c>
      <c r="D18" s="7">
        <f t="shared" si="0"/>
        <v>3.6666666666666665</v>
      </c>
      <c r="E18" t="str">
        <f t="shared" si="1"/>
        <v>G0 X3.66666666666667 F440</v>
      </c>
    </row>
    <row r="19" spans="1:5" x14ac:dyDescent="0.25">
      <c r="A19" t="s">
        <v>18</v>
      </c>
      <c r="B19">
        <f>VLOOKUP(A19,'Notes to Feedrate'!$A$8:$D$58,4, FALSE)</f>
        <v>370</v>
      </c>
      <c r="C19" s="2">
        <v>0.5</v>
      </c>
      <c r="D19" s="7">
        <f t="shared" si="0"/>
        <v>1.5416666666666667</v>
      </c>
      <c r="E19" t="str">
        <f t="shared" si="1"/>
        <v>G0 X1.54166666666667 F370</v>
      </c>
    </row>
    <row r="20" spans="1:5" x14ac:dyDescent="0.25">
      <c r="A20" t="s">
        <v>12</v>
      </c>
      <c r="B20">
        <f>VLOOKUP(A20,'Notes to Feedrate'!$A$8:$D$58,4, FALSE)</f>
        <v>392</v>
      </c>
      <c r="C20" s="2">
        <v>0.5</v>
      </c>
      <c r="D20" s="7">
        <f t="shared" si="0"/>
        <v>1.6333333333333333</v>
      </c>
      <c r="E20" t="str">
        <f t="shared" si="1"/>
        <v>G0 X1.63333333333333 F392</v>
      </c>
    </row>
    <row r="21" spans="1:5" x14ac:dyDescent="0.25">
      <c r="A21" t="s">
        <v>18</v>
      </c>
      <c r="B21">
        <f>VLOOKUP(A21,'Notes to Feedrate'!$A$8:$D$58,4, FALSE)</f>
        <v>370</v>
      </c>
      <c r="C21" s="2">
        <v>0.5</v>
      </c>
      <c r="D21" s="7">
        <f t="shared" si="0"/>
        <v>1.5416666666666667</v>
      </c>
      <c r="E21" t="str">
        <f t="shared" si="1"/>
        <v>G0 X1.54166666666667 F370</v>
      </c>
    </row>
    <row r="22" spans="1:5" x14ac:dyDescent="0.25">
      <c r="A22" t="s">
        <v>14</v>
      </c>
      <c r="B22">
        <f>VLOOKUP(A22,'Notes to Feedrate'!$A$8:$D$58,4, FALSE)</f>
        <v>294</v>
      </c>
      <c r="C22" s="2">
        <v>0.5</v>
      </c>
      <c r="D22" s="7">
        <f t="shared" si="0"/>
        <v>1.2250000000000001</v>
      </c>
      <c r="E22" t="str">
        <f t="shared" si="1"/>
        <v>G0 X1.225 F294</v>
      </c>
    </row>
    <row r="23" spans="1:5" x14ac:dyDescent="0.25">
      <c r="A23" t="s">
        <v>15</v>
      </c>
      <c r="B23">
        <f>VLOOKUP(A23,'Notes to Feedrate'!$A$8:$D$58,4, FALSE)</f>
        <v>247</v>
      </c>
      <c r="C23" s="2">
        <v>2</v>
      </c>
      <c r="D23" s="7">
        <f t="shared" si="0"/>
        <v>4.1166666666666663</v>
      </c>
      <c r="E23" t="str">
        <f t="shared" si="1"/>
        <v>G0 X4.11666666666667 F247</v>
      </c>
    </row>
    <row r="24" spans="1:5" x14ac:dyDescent="0.25">
      <c r="A24" t="s">
        <v>19</v>
      </c>
      <c r="B24">
        <f>VLOOKUP(A24,'Notes to Feedrate'!$A$8:$D$58,4, FALSE)</f>
        <v>15</v>
      </c>
      <c r="C24" s="2">
        <v>0.5</v>
      </c>
      <c r="D24" s="7">
        <f t="shared" si="0"/>
        <v>6.25E-2</v>
      </c>
      <c r="E24" t="str">
        <f t="shared" si="1"/>
        <v>G0 X0.0625 F15</v>
      </c>
    </row>
    <row r="25" spans="1:5" x14ac:dyDescent="0.25">
      <c r="A25" t="s">
        <v>8</v>
      </c>
      <c r="B25">
        <f>VLOOKUP(A25,'Notes to Feedrate'!$A$8:$D$58,4, FALSE)</f>
        <v>220</v>
      </c>
      <c r="C25" s="2">
        <v>0.5</v>
      </c>
      <c r="D25" s="7">
        <f t="shared" si="0"/>
        <v>0.91666666666666663</v>
      </c>
      <c r="E25" t="str">
        <f t="shared" si="1"/>
        <v>G0 X0.916666666666667 F220</v>
      </c>
    </row>
    <row r="26" spans="1:5" x14ac:dyDescent="0.25">
      <c r="A26" t="s">
        <v>15</v>
      </c>
      <c r="B26">
        <f>VLOOKUP(A26,'Notes to Feedrate'!$A$8:$D$58,4, FALSE)</f>
        <v>247</v>
      </c>
      <c r="C26" s="2">
        <v>0.5</v>
      </c>
      <c r="D26" s="7">
        <f t="shared" si="0"/>
        <v>1.0291666666666666</v>
      </c>
      <c r="E26" t="str">
        <f t="shared" si="1"/>
        <v>G0 X1.02916666666667 F247</v>
      </c>
    </row>
    <row r="27" spans="1:5" x14ac:dyDescent="0.25">
      <c r="A27" t="s">
        <v>14</v>
      </c>
      <c r="B27">
        <f>VLOOKUP(A27,'Notes to Feedrate'!$A$8:$D$58,4, FALSE)</f>
        <v>294</v>
      </c>
      <c r="C27" s="2">
        <v>0.5</v>
      </c>
      <c r="D27" s="7">
        <f t="shared" si="0"/>
        <v>1.2250000000000001</v>
      </c>
      <c r="E27" t="str">
        <f t="shared" si="1"/>
        <v>G0 X1.225 F294</v>
      </c>
    </row>
    <row r="28" spans="1:5" x14ac:dyDescent="0.25">
      <c r="A28" t="s">
        <v>15</v>
      </c>
      <c r="B28">
        <f>VLOOKUP(A28,'Notes to Feedrate'!$A$8:$D$58,4, FALSE)</f>
        <v>247</v>
      </c>
      <c r="C28" s="2">
        <v>3</v>
      </c>
      <c r="D28" s="7">
        <f t="shared" si="0"/>
        <v>6.1750000000000007</v>
      </c>
      <c r="E28" t="str">
        <f t="shared" si="1"/>
        <v>G0 X6.175 F247</v>
      </c>
    </row>
    <row r="29" spans="1:5" x14ac:dyDescent="0.25">
      <c r="A29" t="s">
        <v>10</v>
      </c>
      <c r="B29">
        <f>VLOOKUP(A29,'Notes to Feedrate'!$A$8:$D$58,4, FALSE)</f>
        <v>262</v>
      </c>
      <c r="C29" s="2">
        <v>0.5</v>
      </c>
      <c r="D29" s="7">
        <f t="shared" si="0"/>
        <v>1.0916666666666666</v>
      </c>
      <c r="E29" t="str">
        <f t="shared" si="1"/>
        <v>G0 X1.09166666666667 F262</v>
      </c>
    </row>
    <row r="30" spans="1:5" x14ac:dyDescent="0.25">
      <c r="A30" t="s">
        <v>13</v>
      </c>
      <c r="B30">
        <f>VLOOKUP(A30,'Notes to Feedrate'!$A$8:$D$58,4, FALSE)</f>
        <v>330</v>
      </c>
      <c r="C30" s="2">
        <v>0.5</v>
      </c>
      <c r="D30" s="7">
        <f t="shared" si="0"/>
        <v>1.375</v>
      </c>
      <c r="E30" t="str">
        <f t="shared" si="1"/>
        <v>G0 X1.375 F330</v>
      </c>
    </row>
    <row r="31" spans="1:5" x14ac:dyDescent="0.25">
      <c r="A31" t="s">
        <v>18</v>
      </c>
      <c r="B31">
        <f>VLOOKUP(A31,'Notes to Feedrate'!$A$8:$D$58,4, FALSE)</f>
        <v>370</v>
      </c>
      <c r="C31" s="2">
        <v>1</v>
      </c>
      <c r="D31" s="7">
        <f t="shared" si="0"/>
        <v>3.0833333333333335</v>
      </c>
      <c r="E31" t="str">
        <f t="shared" si="1"/>
        <v>G0 X3.08333333333333 F370</v>
      </c>
    </row>
    <row r="32" spans="1:5" x14ac:dyDescent="0.25">
      <c r="A32" t="s">
        <v>10</v>
      </c>
      <c r="B32">
        <f>VLOOKUP(A32,'Notes to Feedrate'!$A$8:$D$58,4, FALSE)</f>
        <v>262</v>
      </c>
      <c r="C32" s="2">
        <v>0.5</v>
      </c>
      <c r="D32" s="7">
        <f t="shared" si="0"/>
        <v>1.0916666666666666</v>
      </c>
      <c r="E32" t="str">
        <f t="shared" si="1"/>
        <v>G0 X1.09166666666667 F262</v>
      </c>
    </row>
    <row r="33" spans="1:5" x14ac:dyDescent="0.25">
      <c r="A33" t="s">
        <v>13</v>
      </c>
      <c r="B33">
        <f>VLOOKUP(A33,'Notes to Feedrate'!$A$8:$D$58,4, FALSE)</f>
        <v>330</v>
      </c>
      <c r="C33" s="2">
        <v>0.5</v>
      </c>
      <c r="D33" s="7">
        <f t="shared" si="0"/>
        <v>1.375</v>
      </c>
      <c r="E33" t="str">
        <f t="shared" si="1"/>
        <v>G0 X1.375 F330</v>
      </c>
    </row>
    <row r="34" spans="1:5" x14ac:dyDescent="0.25">
      <c r="A34" t="s">
        <v>18</v>
      </c>
      <c r="B34">
        <f>VLOOKUP(A34,'Notes to Feedrate'!$A$8:$D$58,4, FALSE)</f>
        <v>370</v>
      </c>
      <c r="C34" s="2">
        <v>1</v>
      </c>
      <c r="D34" s="7">
        <f t="shared" si="0"/>
        <v>3.0833333333333335</v>
      </c>
      <c r="E34" t="str">
        <f t="shared" si="1"/>
        <v>G0 X3.08333333333333 F370</v>
      </c>
    </row>
    <row r="35" spans="1:5" x14ac:dyDescent="0.25">
      <c r="A35" t="s">
        <v>10</v>
      </c>
      <c r="B35">
        <f>VLOOKUP(A35,'Notes to Feedrate'!$A$8:$D$58,4, FALSE)</f>
        <v>262</v>
      </c>
      <c r="C35" s="2">
        <v>0.5</v>
      </c>
      <c r="D35" s="7">
        <f t="shared" si="0"/>
        <v>1.0916666666666666</v>
      </c>
      <c r="E35" t="str">
        <f t="shared" si="1"/>
        <v>G0 X1.09166666666667 F262</v>
      </c>
    </row>
    <row r="36" spans="1:5" x14ac:dyDescent="0.25">
      <c r="A36" t="s">
        <v>13</v>
      </c>
      <c r="B36">
        <f>VLOOKUP(A36,'Notes to Feedrate'!$A$8:$D$58,4, FALSE)</f>
        <v>330</v>
      </c>
      <c r="C36" s="2">
        <v>0.5</v>
      </c>
      <c r="D36" s="7">
        <f t="shared" si="0"/>
        <v>1.375</v>
      </c>
      <c r="E36" t="str">
        <f t="shared" si="1"/>
        <v>G0 X1.375 F330</v>
      </c>
    </row>
    <row r="37" spans="1:5" x14ac:dyDescent="0.25">
      <c r="A37" t="s">
        <v>18</v>
      </c>
      <c r="B37">
        <f>VLOOKUP(A37,'Notes to Feedrate'!$A$8:$D$58,4, FALSE)</f>
        <v>370</v>
      </c>
      <c r="C37" s="2">
        <v>0.5</v>
      </c>
      <c r="D37" s="7">
        <f t="shared" si="0"/>
        <v>1.5416666666666667</v>
      </c>
      <c r="E37" t="str">
        <f t="shared" si="1"/>
        <v>G0 X1.54166666666667 F370</v>
      </c>
    </row>
    <row r="38" spans="1:5" x14ac:dyDescent="0.25">
      <c r="A38" t="s">
        <v>11</v>
      </c>
      <c r="B38">
        <f>VLOOKUP(A38,'Notes to Feedrate'!$A$8:$D$58,4, FALSE)</f>
        <v>494</v>
      </c>
      <c r="C38" s="2">
        <v>0.5</v>
      </c>
      <c r="D38" s="7">
        <f t="shared" si="0"/>
        <v>2.0583333333333331</v>
      </c>
      <c r="E38" t="str">
        <f t="shared" si="1"/>
        <v>G0 X2.05833333333333 F494</v>
      </c>
    </row>
    <row r="39" spans="1:5" x14ac:dyDescent="0.25">
      <c r="A39" t="s">
        <v>16</v>
      </c>
      <c r="B39">
        <f>VLOOKUP(A39,'Notes to Feedrate'!$A$8:$D$58,4, FALSE)</f>
        <v>440</v>
      </c>
      <c r="C39" s="2">
        <v>1</v>
      </c>
      <c r="D39" s="7">
        <f t="shared" si="0"/>
        <v>3.6666666666666665</v>
      </c>
      <c r="E39" t="str">
        <f t="shared" si="1"/>
        <v>G0 X3.66666666666667 F440</v>
      </c>
    </row>
    <row r="40" spans="1:5" x14ac:dyDescent="0.25">
      <c r="A40" t="s">
        <v>18</v>
      </c>
      <c r="B40">
        <f>VLOOKUP(A40,'Notes to Feedrate'!$A$8:$D$58,4, FALSE)</f>
        <v>370</v>
      </c>
      <c r="C40" s="2">
        <v>0.5</v>
      </c>
      <c r="D40" s="7">
        <f t="shared" ref="D40:D58" si="2">(1/$C$5)*C40*B40</f>
        <v>1.5416666666666667</v>
      </c>
      <c r="E40" t="str">
        <f t="shared" si="1"/>
        <v>G0 X1.54166666666667 F370</v>
      </c>
    </row>
    <row r="41" spans="1:5" x14ac:dyDescent="0.25">
      <c r="A41" t="s">
        <v>12</v>
      </c>
      <c r="B41">
        <f>VLOOKUP(A41,'Notes to Feedrate'!$A$8:$D$58,4, FALSE)</f>
        <v>392</v>
      </c>
      <c r="C41" s="2">
        <v>0.5</v>
      </c>
      <c r="D41" s="7">
        <f t="shared" si="2"/>
        <v>1.6333333333333333</v>
      </c>
      <c r="E41" t="str">
        <f t="shared" si="1"/>
        <v>G0 X1.63333333333333 F392</v>
      </c>
    </row>
    <row r="42" spans="1:5" x14ac:dyDescent="0.25">
      <c r="A42" t="s">
        <v>11</v>
      </c>
      <c r="B42">
        <f>VLOOKUP(A42,'Notes to Feedrate'!$A$8:$D$58,4, FALSE)</f>
        <v>494</v>
      </c>
      <c r="C42" s="2">
        <v>0.5</v>
      </c>
      <c r="D42" s="7">
        <f t="shared" si="2"/>
        <v>2.0583333333333331</v>
      </c>
      <c r="E42" t="str">
        <f t="shared" si="1"/>
        <v>G0 X2.05833333333333 F494</v>
      </c>
    </row>
    <row r="43" spans="1:5" x14ac:dyDescent="0.25">
      <c r="A43" t="s">
        <v>18</v>
      </c>
      <c r="B43">
        <f>VLOOKUP(A43,'Notes to Feedrate'!$A$8:$D$58,4, FALSE)</f>
        <v>370</v>
      </c>
      <c r="C43" s="2">
        <v>0.5</v>
      </c>
      <c r="D43" s="7">
        <f t="shared" si="2"/>
        <v>1.5416666666666667</v>
      </c>
      <c r="E43" t="str">
        <f t="shared" si="1"/>
        <v>G0 X1.54166666666667 F370</v>
      </c>
    </row>
    <row r="44" spans="1:5" x14ac:dyDescent="0.25">
      <c r="A44" t="s">
        <v>14</v>
      </c>
      <c r="B44">
        <f>VLOOKUP(A44,'Notes to Feedrate'!$A$8:$D$58,4, FALSE)</f>
        <v>294</v>
      </c>
      <c r="C44" s="2">
        <v>2</v>
      </c>
      <c r="D44" s="7">
        <f t="shared" si="2"/>
        <v>4.9000000000000004</v>
      </c>
      <c r="E44" t="str">
        <f t="shared" si="1"/>
        <v>G0 X4.9 F294</v>
      </c>
    </row>
    <row r="45" spans="1:5" x14ac:dyDescent="0.25">
      <c r="A45" t="s">
        <v>19</v>
      </c>
      <c r="B45">
        <f>VLOOKUP(A45,'Notes to Feedrate'!$A$8:$D$58,4, FALSE)</f>
        <v>15</v>
      </c>
      <c r="C45" s="2">
        <v>0.5</v>
      </c>
      <c r="D45" s="7">
        <f t="shared" si="2"/>
        <v>6.25E-2</v>
      </c>
      <c r="E45" t="str">
        <f t="shared" si="1"/>
        <v>G0 X0.0625 F15</v>
      </c>
    </row>
    <row r="46" spans="1:5" x14ac:dyDescent="0.25">
      <c r="A46" t="s">
        <v>18</v>
      </c>
      <c r="B46">
        <f>VLOOKUP(A46,'Notes to Feedrate'!$A$8:$D$58,4, FALSE)</f>
        <v>370</v>
      </c>
      <c r="C46" s="2">
        <v>0.5</v>
      </c>
      <c r="D46" s="7">
        <f t="shared" si="2"/>
        <v>1.5416666666666667</v>
      </c>
      <c r="E46" t="str">
        <f t="shared" si="1"/>
        <v>G0 X1.54166666666667 F370</v>
      </c>
    </row>
    <row r="47" spans="1:5" x14ac:dyDescent="0.25">
      <c r="A47" t="s">
        <v>14</v>
      </c>
      <c r="B47">
        <f>VLOOKUP(A47,'Notes to Feedrate'!$A$8:$D$58,4, FALSE)</f>
        <v>294</v>
      </c>
      <c r="C47" s="2">
        <v>0.5</v>
      </c>
      <c r="D47" s="7">
        <f t="shared" si="2"/>
        <v>1.2250000000000001</v>
      </c>
      <c r="E47" t="str">
        <f t="shared" si="1"/>
        <v>G0 X1.225 F294</v>
      </c>
    </row>
    <row r="48" spans="1:5" x14ac:dyDescent="0.25">
      <c r="A48" t="s">
        <v>8</v>
      </c>
      <c r="B48">
        <f>VLOOKUP(A48,'Notes to Feedrate'!$A$8:$D$58,4, FALSE)</f>
        <v>220</v>
      </c>
      <c r="C48" s="2">
        <v>0.5</v>
      </c>
      <c r="D48" s="7">
        <f t="shared" si="2"/>
        <v>0.91666666666666663</v>
      </c>
      <c r="E48" t="str">
        <f t="shared" si="1"/>
        <v>G0 X0.916666666666667 F220</v>
      </c>
    </row>
    <row r="49" spans="1:5" x14ac:dyDescent="0.25">
      <c r="A49" t="s">
        <v>15</v>
      </c>
      <c r="B49">
        <f>VLOOKUP(A49,'Notes to Feedrate'!$A$8:$D$58,4, FALSE)</f>
        <v>247</v>
      </c>
      <c r="C49" s="2">
        <v>3</v>
      </c>
      <c r="D49" s="7">
        <f t="shared" si="2"/>
        <v>6.1750000000000007</v>
      </c>
      <c r="E49" t="str">
        <f t="shared" si="1"/>
        <v>G0 X6.175 F247</v>
      </c>
    </row>
    <row r="50" spans="1:5" x14ac:dyDescent="0.25">
      <c r="A50" t="s">
        <v>8</v>
      </c>
      <c r="B50">
        <f>VLOOKUP(A50,'Notes to Feedrate'!$A$8:$D$58,4, FALSE)</f>
        <v>220</v>
      </c>
      <c r="C50" s="2">
        <v>0.5</v>
      </c>
      <c r="D50" s="7">
        <f t="shared" si="2"/>
        <v>0.91666666666666663</v>
      </c>
      <c r="E50" t="str">
        <f t="shared" si="1"/>
        <v>G0 X0.916666666666667 F220</v>
      </c>
    </row>
    <row r="51" spans="1:5" x14ac:dyDescent="0.25">
      <c r="A51" t="s">
        <v>15</v>
      </c>
      <c r="B51">
        <f>VLOOKUP(A51,'Notes to Feedrate'!$A$8:$D$58,4, FALSE)</f>
        <v>247</v>
      </c>
      <c r="C51" s="2">
        <v>0.5</v>
      </c>
      <c r="D51" s="7">
        <f t="shared" si="2"/>
        <v>1.0291666666666666</v>
      </c>
      <c r="E51" t="str">
        <f t="shared" si="1"/>
        <v>G0 X1.02916666666667 F247</v>
      </c>
    </row>
    <row r="52" spans="1:5" x14ac:dyDescent="0.25">
      <c r="A52" t="s">
        <v>10</v>
      </c>
      <c r="B52">
        <f>VLOOKUP(A52,'Notes to Feedrate'!$A$8:$D$58,4, FALSE)</f>
        <v>262</v>
      </c>
      <c r="C52" s="2">
        <v>1</v>
      </c>
      <c r="D52" s="7">
        <f t="shared" si="2"/>
        <v>2.1833333333333331</v>
      </c>
      <c r="E52" t="str">
        <f t="shared" si="1"/>
        <v>G0 X2.18333333333333 F262</v>
      </c>
    </row>
    <row r="53" spans="1:5" x14ac:dyDescent="0.25">
      <c r="A53" t="s">
        <v>14</v>
      </c>
      <c r="B53">
        <f>VLOOKUP(A53,'Notes to Feedrate'!$A$8:$D$58,4, FALSE)</f>
        <v>294</v>
      </c>
      <c r="C53" s="2">
        <v>0.5</v>
      </c>
      <c r="D53" s="7">
        <f t="shared" si="2"/>
        <v>1.2250000000000001</v>
      </c>
      <c r="E53" t="str">
        <f t="shared" si="1"/>
        <v>G0 X1.225 F294</v>
      </c>
    </row>
    <row r="54" spans="1:5" x14ac:dyDescent="0.25">
      <c r="A54" t="s">
        <v>13</v>
      </c>
      <c r="B54">
        <f>VLOOKUP(A54,'Notes to Feedrate'!$A$8:$D$58,4, FALSE)</f>
        <v>330</v>
      </c>
      <c r="C54" s="2">
        <v>0.5</v>
      </c>
      <c r="D54" s="7">
        <f t="shared" si="2"/>
        <v>1.375</v>
      </c>
      <c r="E54" t="str">
        <f t="shared" si="1"/>
        <v>G0 X1.375 F330</v>
      </c>
    </row>
    <row r="55" spans="1:5" x14ac:dyDescent="0.25">
      <c r="A55" t="s">
        <v>18</v>
      </c>
      <c r="B55">
        <f>VLOOKUP(A55,'Notes to Feedrate'!$A$8:$D$58,4, FALSE)</f>
        <v>370</v>
      </c>
      <c r="C55" s="2">
        <v>1</v>
      </c>
      <c r="D55" s="7">
        <f t="shared" si="2"/>
        <v>3.0833333333333335</v>
      </c>
      <c r="E55" t="str">
        <f t="shared" si="1"/>
        <v>G0 X3.08333333333333 F370</v>
      </c>
    </row>
    <row r="56" spans="1:5" x14ac:dyDescent="0.25">
      <c r="A56" t="s">
        <v>12</v>
      </c>
      <c r="B56">
        <f>VLOOKUP(A56,'Notes to Feedrate'!$A$8:$D$58,4, FALSE)</f>
        <v>392</v>
      </c>
      <c r="C56" s="2">
        <v>0.5</v>
      </c>
      <c r="D56" s="7">
        <f t="shared" si="2"/>
        <v>1.6333333333333333</v>
      </c>
      <c r="E56" t="str">
        <f t="shared" si="1"/>
        <v>G0 X1.63333333333333 F392</v>
      </c>
    </row>
    <row r="57" spans="1:5" x14ac:dyDescent="0.25">
      <c r="A57" t="s">
        <v>16</v>
      </c>
      <c r="B57">
        <f>VLOOKUP(A57,'Notes to Feedrate'!$A$8:$D$58,4, FALSE)</f>
        <v>440</v>
      </c>
      <c r="C57" s="2">
        <v>0.5</v>
      </c>
      <c r="D57" s="7">
        <f t="shared" si="2"/>
        <v>1.8333333333333333</v>
      </c>
      <c r="E57" t="str">
        <f t="shared" si="1"/>
        <v>G0 X1.83333333333333 F440</v>
      </c>
    </row>
    <row r="58" spans="1:5" x14ac:dyDescent="0.25">
      <c r="A58" t="s">
        <v>15</v>
      </c>
      <c r="B58">
        <f>VLOOKUP(A58,'Notes to Feedrate'!$A$8:$D$58,4, FALSE)</f>
        <v>247</v>
      </c>
      <c r="C58" s="2">
        <v>3</v>
      </c>
      <c r="D58" s="7">
        <f t="shared" si="2"/>
        <v>6.1750000000000007</v>
      </c>
      <c r="E58" t="str">
        <f t="shared" si="1"/>
        <v>G0 X6.175 F247</v>
      </c>
    </row>
  </sheetData>
  <mergeCells count="6">
    <mergeCell ref="F4:I4"/>
    <mergeCell ref="A1:D1"/>
    <mergeCell ref="A2:D2"/>
    <mergeCell ref="A4:D4"/>
    <mergeCell ref="A5:B5"/>
    <mergeCell ref="C5:D5"/>
  </mergeCell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0FE0-A112-4E23-88F9-6147D2961CB6}">
  <dimension ref="A1:D58"/>
  <sheetViews>
    <sheetView workbookViewId="0">
      <selection activeCell="J32" sqref="J32"/>
    </sheetView>
  </sheetViews>
  <sheetFormatPr defaultRowHeight="15" x14ac:dyDescent="0.25"/>
  <cols>
    <col min="1" max="1" width="15.85546875" customWidth="1"/>
    <col min="2" max="2" width="16" customWidth="1"/>
    <col min="3" max="3" width="12.140625" customWidth="1"/>
    <col min="4" max="4" width="17.7109375" bestFit="1" customWidth="1"/>
  </cols>
  <sheetData>
    <row r="1" spans="1:4" ht="18.75" x14ac:dyDescent="0.3">
      <c r="A1" s="26" t="s">
        <v>20</v>
      </c>
      <c r="B1" s="26"/>
      <c r="C1" s="26"/>
      <c r="D1" s="26"/>
    </row>
    <row r="2" spans="1:4" ht="56.25" customHeight="1" x14ac:dyDescent="0.25">
      <c r="A2" s="27" t="s">
        <v>21</v>
      </c>
      <c r="B2" s="27"/>
      <c r="C2" s="27"/>
      <c r="D2" s="27"/>
    </row>
    <row r="4" spans="1:4" x14ac:dyDescent="0.25">
      <c r="A4" s="20" t="s">
        <v>6</v>
      </c>
      <c r="B4" s="21"/>
      <c r="C4" s="21"/>
      <c r="D4" s="22"/>
    </row>
    <row r="5" spans="1:4" x14ac:dyDescent="0.25">
      <c r="A5" s="28" t="s">
        <v>22</v>
      </c>
      <c r="B5" s="29"/>
      <c r="C5" s="29">
        <v>80</v>
      </c>
      <c r="D5" s="30"/>
    </row>
    <row r="7" spans="1:4" x14ac:dyDescent="0.25">
      <c r="A7" s="1" t="s">
        <v>23</v>
      </c>
      <c r="B7" s="1" t="s">
        <v>24</v>
      </c>
      <c r="C7" s="1" t="s">
        <v>2</v>
      </c>
      <c r="D7" s="1" t="s">
        <v>25</v>
      </c>
    </row>
    <row r="8" spans="1:4" x14ac:dyDescent="0.25">
      <c r="A8" s="8" t="s">
        <v>26</v>
      </c>
      <c r="B8" s="9">
        <v>1046.502</v>
      </c>
      <c r="C8" s="8">
        <f>(B8*60)/$C$5</f>
        <v>784.87649999999996</v>
      </c>
      <c r="D8" s="8">
        <f>ROUND(C8,0)</f>
        <v>785</v>
      </c>
    </row>
    <row r="9" spans="1:4" x14ac:dyDescent="0.25">
      <c r="A9" s="8" t="s">
        <v>27</v>
      </c>
      <c r="B9" s="9">
        <v>987.76660000000004</v>
      </c>
      <c r="C9" s="8">
        <f t="shared" ref="C9:C58" si="0">(B9*60)/$C$5</f>
        <v>740.82494999999994</v>
      </c>
      <c r="D9" s="8">
        <f t="shared" ref="D9:D58" si="1">ROUND(C9,0)</f>
        <v>741</v>
      </c>
    </row>
    <row r="10" spans="1:4" x14ac:dyDescent="0.25">
      <c r="A10" s="8" t="s">
        <v>28</v>
      </c>
      <c r="B10" s="9">
        <v>932.32749999999999</v>
      </c>
      <c r="C10" s="8">
        <f t="shared" si="0"/>
        <v>699.24562500000002</v>
      </c>
      <c r="D10" s="8">
        <f t="shared" si="1"/>
        <v>699</v>
      </c>
    </row>
    <row r="11" spans="1:4" x14ac:dyDescent="0.25">
      <c r="A11" s="8" t="s">
        <v>29</v>
      </c>
      <c r="B11" s="10">
        <v>880</v>
      </c>
      <c r="C11" s="8">
        <f t="shared" si="0"/>
        <v>660</v>
      </c>
      <c r="D11" s="8">
        <f t="shared" si="1"/>
        <v>660</v>
      </c>
    </row>
    <row r="12" spans="1:4" x14ac:dyDescent="0.25">
      <c r="A12" s="8" t="s">
        <v>30</v>
      </c>
      <c r="B12" s="9">
        <v>830.60940000000005</v>
      </c>
      <c r="C12" s="8">
        <f t="shared" si="0"/>
        <v>622.95705000000009</v>
      </c>
      <c r="D12" s="8">
        <f t="shared" si="1"/>
        <v>623</v>
      </c>
    </row>
    <row r="13" spans="1:4" x14ac:dyDescent="0.25">
      <c r="A13" s="8" t="s">
        <v>31</v>
      </c>
      <c r="B13" s="9">
        <v>783.99090000000001</v>
      </c>
      <c r="C13" s="8">
        <f t="shared" si="0"/>
        <v>587.99317499999995</v>
      </c>
      <c r="D13" s="8">
        <f t="shared" si="1"/>
        <v>588</v>
      </c>
    </row>
    <row r="14" spans="1:4" x14ac:dyDescent="0.25">
      <c r="A14" s="8" t="s">
        <v>32</v>
      </c>
      <c r="B14" s="9">
        <v>739.98879999999997</v>
      </c>
      <c r="C14" s="8">
        <f t="shared" si="0"/>
        <v>554.99160000000006</v>
      </c>
      <c r="D14" s="8">
        <f t="shared" si="1"/>
        <v>555</v>
      </c>
    </row>
    <row r="15" spans="1:4" x14ac:dyDescent="0.25">
      <c r="A15" s="8" t="s">
        <v>33</v>
      </c>
      <c r="B15" s="9">
        <v>698.45650000000001</v>
      </c>
      <c r="C15" s="8">
        <f t="shared" si="0"/>
        <v>523.84237499999995</v>
      </c>
      <c r="D15" s="8">
        <f t="shared" si="1"/>
        <v>524</v>
      </c>
    </row>
    <row r="16" spans="1:4" x14ac:dyDescent="0.25">
      <c r="A16" s="8" t="s">
        <v>11</v>
      </c>
      <c r="B16" s="9">
        <v>659.25509999999997</v>
      </c>
      <c r="C16" s="8">
        <f t="shared" si="0"/>
        <v>494.44132499999995</v>
      </c>
      <c r="D16" s="8">
        <f t="shared" si="1"/>
        <v>494</v>
      </c>
    </row>
    <row r="17" spans="1:4" x14ac:dyDescent="0.25">
      <c r="A17" t="s">
        <v>34</v>
      </c>
      <c r="B17" s="11">
        <v>622.25400000000002</v>
      </c>
      <c r="C17">
        <f t="shared" si="0"/>
        <v>466.69049999999999</v>
      </c>
      <c r="D17">
        <f t="shared" si="1"/>
        <v>467</v>
      </c>
    </row>
    <row r="18" spans="1:4" x14ac:dyDescent="0.25">
      <c r="A18" t="s">
        <v>16</v>
      </c>
      <c r="B18" s="11">
        <v>587.32950000000005</v>
      </c>
      <c r="C18">
        <f t="shared" si="0"/>
        <v>440.49712500000004</v>
      </c>
      <c r="D18">
        <f t="shared" si="1"/>
        <v>440</v>
      </c>
    </row>
    <row r="19" spans="1:4" x14ac:dyDescent="0.25">
      <c r="A19" t="s">
        <v>35</v>
      </c>
      <c r="B19" s="11">
        <v>554.36530000000005</v>
      </c>
      <c r="C19">
        <f t="shared" si="0"/>
        <v>415.77397500000006</v>
      </c>
      <c r="D19">
        <f t="shared" si="1"/>
        <v>416</v>
      </c>
    </row>
    <row r="20" spans="1:4" x14ac:dyDescent="0.25">
      <c r="A20" t="s">
        <v>12</v>
      </c>
      <c r="B20" s="11">
        <v>523.25109999999995</v>
      </c>
      <c r="C20">
        <f t="shared" si="0"/>
        <v>392.43832499999996</v>
      </c>
      <c r="D20">
        <f t="shared" si="1"/>
        <v>392</v>
      </c>
    </row>
    <row r="21" spans="1:4" x14ac:dyDescent="0.25">
      <c r="A21" t="s">
        <v>18</v>
      </c>
      <c r="B21" s="11">
        <v>493.88330000000002</v>
      </c>
      <c r="C21">
        <f t="shared" si="0"/>
        <v>370.41247499999997</v>
      </c>
      <c r="D21">
        <f t="shared" si="1"/>
        <v>370</v>
      </c>
    </row>
    <row r="22" spans="1:4" x14ac:dyDescent="0.25">
      <c r="A22" t="s">
        <v>36</v>
      </c>
      <c r="B22" s="11">
        <v>466.16379999999998</v>
      </c>
      <c r="C22">
        <f t="shared" si="0"/>
        <v>349.62284999999997</v>
      </c>
      <c r="D22">
        <f t="shared" si="1"/>
        <v>350</v>
      </c>
    </row>
    <row r="23" spans="1:4" x14ac:dyDescent="0.25">
      <c r="A23" t="s">
        <v>13</v>
      </c>
      <c r="B23" s="12">
        <v>440</v>
      </c>
      <c r="C23">
        <f t="shared" si="0"/>
        <v>330</v>
      </c>
      <c r="D23">
        <f t="shared" si="1"/>
        <v>330</v>
      </c>
    </row>
    <row r="24" spans="1:4" x14ac:dyDescent="0.25">
      <c r="A24" t="s">
        <v>37</v>
      </c>
      <c r="B24" s="11">
        <v>415.30470000000003</v>
      </c>
      <c r="C24">
        <f t="shared" si="0"/>
        <v>311.47852500000005</v>
      </c>
      <c r="D24">
        <f t="shared" si="1"/>
        <v>311</v>
      </c>
    </row>
    <row r="25" spans="1:4" x14ac:dyDescent="0.25">
      <c r="A25" t="s">
        <v>14</v>
      </c>
      <c r="B25" s="11">
        <v>391.99540000000002</v>
      </c>
      <c r="C25">
        <f t="shared" si="0"/>
        <v>293.99655000000001</v>
      </c>
      <c r="D25">
        <f t="shared" si="1"/>
        <v>294</v>
      </c>
    </row>
    <row r="26" spans="1:4" x14ac:dyDescent="0.25">
      <c r="A26" t="s">
        <v>38</v>
      </c>
      <c r="B26" s="11">
        <v>369.99439999999998</v>
      </c>
      <c r="C26">
        <f t="shared" si="0"/>
        <v>277.49580000000003</v>
      </c>
      <c r="D26">
        <f t="shared" si="1"/>
        <v>277</v>
      </c>
    </row>
    <row r="27" spans="1:4" x14ac:dyDescent="0.25">
      <c r="A27" t="s">
        <v>10</v>
      </c>
      <c r="B27" s="11">
        <v>349.22820000000002</v>
      </c>
      <c r="C27">
        <f t="shared" si="0"/>
        <v>261.92115000000001</v>
      </c>
      <c r="D27">
        <f t="shared" si="1"/>
        <v>262</v>
      </c>
    </row>
    <row r="28" spans="1:4" x14ac:dyDescent="0.25">
      <c r="A28" t="s">
        <v>15</v>
      </c>
      <c r="B28" s="11">
        <v>329.62759999999997</v>
      </c>
      <c r="C28">
        <f t="shared" si="0"/>
        <v>247.22069999999999</v>
      </c>
      <c r="D28">
        <f t="shared" si="1"/>
        <v>247</v>
      </c>
    </row>
    <row r="29" spans="1:4" x14ac:dyDescent="0.25">
      <c r="A29" t="s">
        <v>39</v>
      </c>
      <c r="B29" s="11">
        <v>311.12700000000001</v>
      </c>
      <c r="C29">
        <f t="shared" si="0"/>
        <v>233.34524999999999</v>
      </c>
      <c r="D29">
        <f t="shared" si="1"/>
        <v>233</v>
      </c>
    </row>
    <row r="30" spans="1:4" x14ac:dyDescent="0.25">
      <c r="A30" t="s">
        <v>8</v>
      </c>
      <c r="B30" s="11">
        <v>293.66480000000001</v>
      </c>
      <c r="C30">
        <f t="shared" si="0"/>
        <v>220.24859999999998</v>
      </c>
      <c r="D30">
        <f t="shared" si="1"/>
        <v>220</v>
      </c>
    </row>
    <row r="31" spans="1:4" x14ac:dyDescent="0.25">
      <c r="A31" t="s">
        <v>40</v>
      </c>
      <c r="B31" s="11">
        <v>277.18259999999998</v>
      </c>
      <c r="C31">
        <f t="shared" si="0"/>
        <v>207.88694999999998</v>
      </c>
      <c r="D31">
        <f t="shared" si="1"/>
        <v>208</v>
      </c>
    </row>
    <row r="32" spans="1:4" x14ac:dyDescent="0.25">
      <c r="A32" t="s">
        <v>41</v>
      </c>
      <c r="B32" s="13">
        <v>261.62560000000002</v>
      </c>
      <c r="C32">
        <f t="shared" si="0"/>
        <v>196.21920000000003</v>
      </c>
      <c r="D32">
        <f t="shared" si="1"/>
        <v>196</v>
      </c>
    </row>
    <row r="33" spans="1:4" x14ac:dyDescent="0.25">
      <c r="A33" t="s">
        <v>42</v>
      </c>
      <c r="B33" s="11">
        <v>246.9417</v>
      </c>
      <c r="C33">
        <f t="shared" si="0"/>
        <v>185.20627500000001</v>
      </c>
      <c r="D33">
        <f t="shared" si="1"/>
        <v>185</v>
      </c>
    </row>
    <row r="34" spans="1:4" x14ac:dyDescent="0.25">
      <c r="A34" t="s">
        <v>43</v>
      </c>
      <c r="B34" s="11">
        <v>233.08189999999999</v>
      </c>
      <c r="C34">
        <f t="shared" si="0"/>
        <v>174.81142499999999</v>
      </c>
      <c r="D34">
        <f t="shared" si="1"/>
        <v>175</v>
      </c>
    </row>
    <row r="35" spans="1:4" x14ac:dyDescent="0.25">
      <c r="A35" t="s">
        <v>44</v>
      </c>
      <c r="B35" s="14">
        <v>220</v>
      </c>
      <c r="C35">
        <f t="shared" si="0"/>
        <v>165</v>
      </c>
      <c r="D35">
        <f t="shared" si="1"/>
        <v>165</v>
      </c>
    </row>
    <row r="36" spans="1:4" x14ac:dyDescent="0.25">
      <c r="A36" t="s">
        <v>45</v>
      </c>
      <c r="B36" s="11">
        <v>207.6523</v>
      </c>
      <c r="C36">
        <f t="shared" si="0"/>
        <v>155.73922499999998</v>
      </c>
      <c r="D36">
        <f t="shared" si="1"/>
        <v>156</v>
      </c>
    </row>
    <row r="37" spans="1:4" x14ac:dyDescent="0.25">
      <c r="A37" t="s">
        <v>46</v>
      </c>
      <c r="B37" s="11">
        <v>195.99770000000001</v>
      </c>
      <c r="C37">
        <f t="shared" si="0"/>
        <v>146.99827500000001</v>
      </c>
      <c r="D37">
        <f t="shared" si="1"/>
        <v>147</v>
      </c>
    </row>
    <row r="38" spans="1:4" x14ac:dyDescent="0.25">
      <c r="A38" t="s">
        <v>47</v>
      </c>
      <c r="B38" s="11">
        <v>184.99719999999999</v>
      </c>
      <c r="C38">
        <f t="shared" si="0"/>
        <v>138.74790000000002</v>
      </c>
      <c r="D38">
        <f t="shared" si="1"/>
        <v>139</v>
      </c>
    </row>
    <row r="39" spans="1:4" x14ac:dyDescent="0.25">
      <c r="A39" t="s">
        <v>48</v>
      </c>
      <c r="B39" s="11">
        <v>174.61410000000001</v>
      </c>
      <c r="C39">
        <f t="shared" si="0"/>
        <v>130.96057500000001</v>
      </c>
      <c r="D39">
        <f t="shared" si="1"/>
        <v>131</v>
      </c>
    </row>
    <row r="40" spans="1:4" x14ac:dyDescent="0.25">
      <c r="A40" t="s">
        <v>49</v>
      </c>
      <c r="B40" s="11">
        <v>164.81379999999999</v>
      </c>
      <c r="C40">
        <f t="shared" si="0"/>
        <v>123.61035</v>
      </c>
      <c r="D40">
        <f t="shared" si="1"/>
        <v>124</v>
      </c>
    </row>
    <row r="41" spans="1:4" x14ac:dyDescent="0.25">
      <c r="A41" t="s">
        <v>50</v>
      </c>
      <c r="B41" s="11">
        <v>155.5635</v>
      </c>
      <c r="C41">
        <f t="shared" si="0"/>
        <v>116.672625</v>
      </c>
      <c r="D41">
        <f t="shared" si="1"/>
        <v>117</v>
      </c>
    </row>
    <row r="42" spans="1:4" x14ac:dyDescent="0.25">
      <c r="A42" t="s">
        <v>51</v>
      </c>
      <c r="B42" s="11">
        <v>146.83240000000001</v>
      </c>
      <c r="C42">
        <f t="shared" si="0"/>
        <v>110.12429999999999</v>
      </c>
      <c r="D42">
        <f t="shared" si="1"/>
        <v>110</v>
      </c>
    </row>
    <row r="43" spans="1:4" x14ac:dyDescent="0.25">
      <c r="A43" t="s">
        <v>52</v>
      </c>
      <c r="B43" s="11">
        <v>138.59129999999999</v>
      </c>
      <c r="C43">
        <f t="shared" si="0"/>
        <v>103.94347499999999</v>
      </c>
      <c r="D43">
        <f t="shared" si="1"/>
        <v>104</v>
      </c>
    </row>
    <row r="44" spans="1:4" x14ac:dyDescent="0.25">
      <c r="A44" t="s">
        <v>53</v>
      </c>
      <c r="B44" s="11">
        <v>130.81280000000001</v>
      </c>
      <c r="C44">
        <f t="shared" si="0"/>
        <v>98.109600000000015</v>
      </c>
      <c r="D44">
        <f t="shared" si="1"/>
        <v>98</v>
      </c>
    </row>
    <row r="45" spans="1:4" x14ac:dyDescent="0.25">
      <c r="A45" t="s">
        <v>54</v>
      </c>
      <c r="B45" s="11">
        <v>123.4708</v>
      </c>
      <c r="C45">
        <f t="shared" si="0"/>
        <v>92.603099999999998</v>
      </c>
      <c r="D45">
        <f t="shared" si="1"/>
        <v>93</v>
      </c>
    </row>
    <row r="46" spans="1:4" x14ac:dyDescent="0.25">
      <c r="A46" t="s">
        <v>55</v>
      </c>
      <c r="B46" s="11">
        <v>116.54089999999999</v>
      </c>
      <c r="C46">
        <f t="shared" si="0"/>
        <v>87.405675000000002</v>
      </c>
      <c r="D46">
        <f t="shared" si="1"/>
        <v>87</v>
      </c>
    </row>
    <row r="47" spans="1:4" x14ac:dyDescent="0.25">
      <c r="A47" t="s">
        <v>56</v>
      </c>
      <c r="B47" s="14">
        <v>110</v>
      </c>
      <c r="C47">
        <f t="shared" si="0"/>
        <v>82.5</v>
      </c>
      <c r="D47">
        <f t="shared" si="1"/>
        <v>83</v>
      </c>
    </row>
    <row r="48" spans="1:4" x14ac:dyDescent="0.25">
      <c r="A48" t="s">
        <v>57</v>
      </c>
      <c r="B48" s="11">
        <v>103.8262</v>
      </c>
      <c r="C48">
        <f t="shared" si="0"/>
        <v>77.869650000000007</v>
      </c>
      <c r="D48">
        <f t="shared" si="1"/>
        <v>78</v>
      </c>
    </row>
    <row r="49" spans="1:4" x14ac:dyDescent="0.25">
      <c r="A49" t="s">
        <v>58</v>
      </c>
      <c r="B49" s="11">
        <v>97.998859999999993</v>
      </c>
      <c r="C49">
        <f t="shared" si="0"/>
        <v>73.499144999999999</v>
      </c>
      <c r="D49">
        <f t="shared" si="1"/>
        <v>73</v>
      </c>
    </row>
    <row r="50" spans="1:4" x14ac:dyDescent="0.25">
      <c r="A50" t="s">
        <v>59</v>
      </c>
      <c r="B50" s="11">
        <v>92.498609999999999</v>
      </c>
      <c r="C50">
        <f t="shared" si="0"/>
        <v>69.373957499999989</v>
      </c>
      <c r="D50">
        <f t="shared" si="1"/>
        <v>69</v>
      </c>
    </row>
    <row r="51" spans="1:4" x14ac:dyDescent="0.25">
      <c r="A51" t="s">
        <v>60</v>
      </c>
      <c r="B51" s="11">
        <v>87.307060000000007</v>
      </c>
      <c r="C51">
        <f t="shared" si="0"/>
        <v>65.480294999999998</v>
      </c>
      <c r="D51">
        <f t="shared" si="1"/>
        <v>65</v>
      </c>
    </row>
    <row r="52" spans="1:4" x14ac:dyDescent="0.25">
      <c r="A52" t="s">
        <v>61</v>
      </c>
      <c r="B52" s="11">
        <v>82.406890000000004</v>
      </c>
      <c r="C52">
        <f t="shared" si="0"/>
        <v>61.805167500000003</v>
      </c>
      <c r="D52">
        <f t="shared" si="1"/>
        <v>62</v>
      </c>
    </row>
    <row r="53" spans="1:4" x14ac:dyDescent="0.25">
      <c r="A53" t="s">
        <v>62</v>
      </c>
      <c r="B53" s="11">
        <v>77.781750000000002</v>
      </c>
      <c r="C53">
        <f t="shared" si="0"/>
        <v>58.336312499999998</v>
      </c>
      <c r="D53">
        <f t="shared" si="1"/>
        <v>58</v>
      </c>
    </row>
    <row r="54" spans="1:4" x14ac:dyDescent="0.25">
      <c r="A54" t="s">
        <v>63</v>
      </c>
      <c r="B54" s="11">
        <v>73.41619</v>
      </c>
      <c r="C54">
        <f t="shared" si="0"/>
        <v>55.062142500000007</v>
      </c>
      <c r="D54">
        <f t="shared" si="1"/>
        <v>55</v>
      </c>
    </row>
    <row r="55" spans="1:4" x14ac:dyDescent="0.25">
      <c r="A55" t="s">
        <v>64</v>
      </c>
      <c r="B55" s="11">
        <v>69.295659999999998</v>
      </c>
      <c r="C55">
        <f t="shared" si="0"/>
        <v>51.971744999999999</v>
      </c>
      <c r="D55">
        <f t="shared" si="1"/>
        <v>52</v>
      </c>
    </row>
    <row r="56" spans="1:4" x14ac:dyDescent="0.25">
      <c r="A56" t="s">
        <v>65</v>
      </c>
      <c r="B56" s="11">
        <v>65.406390000000002</v>
      </c>
      <c r="C56">
        <f t="shared" si="0"/>
        <v>49.054792500000005</v>
      </c>
      <c r="D56">
        <f t="shared" si="1"/>
        <v>49</v>
      </c>
    </row>
    <row r="58" spans="1:4" x14ac:dyDescent="0.25">
      <c r="A58" t="s">
        <v>19</v>
      </c>
      <c r="B58" s="11">
        <v>20</v>
      </c>
      <c r="C58">
        <f t="shared" si="0"/>
        <v>15</v>
      </c>
      <c r="D58">
        <f t="shared" si="1"/>
        <v>15</v>
      </c>
    </row>
  </sheetData>
  <mergeCells count="5">
    <mergeCell ref="A1:D1"/>
    <mergeCell ref="A2:D2"/>
    <mergeCell ref="A4:D4"/>
    <mergeCell ref="A5:B5"/>
    <mergeCell ref="C5:D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G-Code Generator</vt:lpstr>
      <vt:lpstr>Notes to Feedrate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Hatfield</dc:creator>
  <cp:lastModifiedBy>Scott Hatfield</cp:lastModifiedBy>
  <dcterms:created xsi:type="dcterms:W3CDTF">2015-06-05T18:17:20Z</dcterms:created>
  <dcterms:modified xsi:type="dcterms:W3CDTF">2020-07-10T13:21:34Z</dcterms:modified>
</cp:coreProperties>
</file>