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tables/table3.xml" ContentType="application/vnd.openxmlformats-officedocument.spreadsheetml.table+xml"/>
  <Override PartName="/xl/drawings/drawing11.xml" ContentType="application/vnd.openxmlformats-officedocument.drawing+xml"/>
  <Override PartName="/xl/tables/table4.xml" ContentType="application/vnd.openxmlformats-officedocument.spreadsheetml.table+xml"/>
  <Override PartName="/xl/drawings/drawing12.xml" ContentType="application/vnd.openxmlformats-officedocument.drawing+xml"/>
  <Override PartName="/xl/tables/table5.xml" ContentType="application/vnd.openxmlformats-officedocument.spreadsheetml.tab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sthe\Downloads\"/>
    </mc:Choice>
  </mc:AlternateContent>
  <xr:revisionPtr revIDLastSave="0" documentId="13_ncr:1_{75F9AACC-3489-41E1-B92B-F93711DD5A1F}" xr6:coauthVersionLast="47" xr6:coauthVersionMax="47" xr10:uidLastSave="{00000000-0000-0000-0000-000000000000}"/>
  <bookViews>
    <workbookView xWindow="-108" yWindow="-108" windowWidth="23256" windowHeight="13896" firstSheet="1" activeTab="6" xr2:uid="{FBEE0547-C1DD-4B7A-A3EB-2BA1446463BC}"/>
  </bookViews>
  <sheets>
    <sheet name="Copyright" sheetId="5" state="hidden" r:id="rId1"/>
    <sheet name="Chart" sheetId="29" r:id="rId2"/>
    <sheet name="Report" sheetId="30" r:id="rId3"/>
    <sheet name="Pivot" sheetId="28" r:id="rId4"/>
    <sheet name="Copy of data" sheetId="27" r:id="rId5"/>
    <sheet name="Data" sheetId="10" r:id="rId6"/>
    <sheet name="Data Instructions" sheetId="26" r:id="rId7"/>
    <sheet name="AutoFit" sheetId="25" state="hidden" r:id="rId8"/>
    <sheet name="Remove Duplicates" sheetId="12" state="hidden" r:id="rId9"/>
    <sheet name="Trim Extra Spaces" sheetId="13" state="hidden" r:id="rId10"/>
    <sheet name="Eliminate Blank Cells" sheetId="14" state="hidden" r:id="rId11"/>
    <sheet name="Spell Check" sheetId="15" state="hidden" r:id="rId12"/>
    <sheet name="Data Validation" sheetId="18" state="hidden" r:id="rId13"/>
    <sheet name="Table" sheetId="19" state="hidden" r:id="rId14"/>
    <sheet name="IFERROR" sheetId="21" state="hidden" r:id="rId15"/>
    <sheet name="Number Format" sheetId="22" state="hidden" r:id="rId16"/>
    <sheet name="Find &amp; Replace" sheetId="23" state="hidden" r:id="rId17"/>
    <sheet name="More Resources" sheetId="1" state="hidden" r:id="rId18"/>
  </sheets>
  <definedNames>
    <definedName name="_xlnm._FilterDatabase" localSheetId="4" hidden="1">'Copy of data'!$D$1:$D$32</definedName>
  </definedNames>
  <calcPr calcId="191029"/>
  <pivotCaches>
    <pivotCache cacheId="1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3" l="1"/>
  <c r="I11" i="13"/>
  <c r="I12" i="13"/>
  <c r="I13" i="13"/>
  <c r="I14" i="13"/>
  <c r="I19" i="13"/>
  <c r="I3" i="13"/>
  <c r="I15" i="13"/>
  <c r="I16" i="13"/>
  <c r="I17" i="13"/>
  <c r="I18" i="13"/>
  <c r="H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H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H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31" i="21" s="1"/>
  <c r="H31" i="19"/>
  <c r="I4" i="13"/>
  <c r="I5" i="13"/>
  <c r="I6" i="13"/>
  <c r="I7" i="13"/>
  <c r="I8" i="13"/>
  <c r="I9" i="13"/>
  <c r="I20" i="13"/>
  <c r="I21" i="13"/>
  <c r="I22" i="13"/>
  <c r="I23" i="13"/>
  <c r="I24" i="13"/>
  <c r="I25" i="13"/>
  <c r="I26" i="13"/>
  <c r="I27" i="13"/>
  <c r="I28" i="13"/>
  <c r="I29" i="13"/>
  <c r="I30" i="13"/>
  <c r="I31" i="22" l="1"/>
  <c r="I31" i="23"/>
</calcChain>
</file>

<file path=xl/sharedStrings.xml><?xml version="1.0" encoding="utf-8"?>
<sst xmlns="http://schemas.openxmlformats.org/spreadsheetml/2006/main" count="1628" uniqueCount="179">
  <si>
    <t>Copyright Notice</t>
  </si>
  <si>
    <t xml:space="preserve"> </t>
  </si>
  <si>
    <t>The content in this file was created by Mynda Treacy from My Online Training Hub.</t>
  </si>
  <si>
    <t>Individual users are permitted to recreate the examples for personal practice only.</t>
  </si>
  <si>
    <r>
      <t xml:space="preserve">Recreating the examples for training or demonstration to others is </t>
    </r>
    <r>
      <rPr>
        <b/>
        <sz val="14"/>
        <rFont val="Calibri"/>
        <family val="2"/>
        <scheme val="minor"/>
      </rPr>
      <t>not permitted</t>
    </r>
    <r>
      <rPr>
        <sz val="14"/>
        <rFont val="Calibri"/>
        <family val="2"/>
        <scheme val="minor"/>
      </rPr>
      <t>, unless written consent is granted by Mynda Treacy.</t>
    </r>
  </si>
  <si>
    <t>The workbook and any sheets within must be accompanied by the following copyright notice: My Online Training Hub ©.</t>
  </si>
  <si>
    <t>This sheet must remain in any file that uses this data and or these techniques.</t>
  </si>
  <si>
    <t>Any uses of this workbook and/or data must include the above attribution.</t>
  </si>
  <si>
    <t>Social Channels</t>
  </si>
  <si>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</si>
  <si>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</si>
  <si>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</si>
  <si>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</si>
  <si>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</si>
  <si>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</si>
  <si>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</si>
  <si>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</si>
  <si>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</si>
  <si>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</si>
  <si>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</si>
  <si>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</si>
  <si>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</si>
  <si>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</si>
  <si>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</si>
  <si>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</si>
  <si>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</si>
  <si>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</si>
  <si>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</si>
  <si>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</si>
  <si>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</si>
  <si>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</si>
  <si>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</si>
  <si>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</si>
  <si>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</si>
  <si>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</si>
  <si>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</si>
  <si>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</si>
  <si>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</si>
  <si>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</si>
  <si>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</si>
  <si>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</si>
  <si>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</si>
  <si>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</si>
  <si>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</si>
  <si>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</si>
  <si>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</si>
  <si>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</si>
  <si>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</si>
  <si>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</si>
  <si>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</si>
  <si>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</si>
  <si>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</si>
  <si>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</si>
  <si>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</si>
  <si>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</si>
  <si>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</si>
  <si>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</si>
  <si>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</si>
  <si>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</si>
  <si>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</si>
  <si>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</si>
  <si>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</si>
  <si>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</si>
  <si>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</si>
  <si>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</si>
  <si>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</si>
  <si>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</si>
  <si>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</si>
  <si>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</si>
  <si>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</si>
  <si>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</si>
  <si>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</si>
  <si>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</si>
  <si>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</si>
  <si>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</si>
  <si>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</si>
  <si>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</si>
  <si>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</si>
  <si>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</si>
  <si>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</si>
  <si>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</si>
  <si>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</si>
  <si>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</si>
  <si>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</si>
  <si>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</si>
  <si>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AutoFit Rows &amp; Columns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</si>
  <si>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</si>
  <si>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</si>
  <si>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</si>
  <si>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</si>
  <si>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</si>
  <si>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</si>
  <si>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</si>
  <si>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</si>
  <si>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</si>
  <si>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</si>
  <si>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</si>
  <si>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</si>
  <si>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</si>
  <si>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</si>
  <si>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</si>
  <si>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</si>
  <si>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</si>
  <si>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</si>
  <si>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</si>
  <si>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</si>
  <si>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</si>
  <si>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</si>
  <si>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</si>
  <si>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</si>
  <si>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</si>
  <si>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</si>
  <si>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</si>
  <si>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</si>
  <si>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</si>
  <si>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</si>
  <si>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</si>
  <si>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</si>
  <si>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</si>
  <si>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</si>
  <si>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</si>
  <si>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</si>
  <si>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</si>
  <si>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</si>
  <si>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</si>
  <si>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</si>
  <si>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</si>
  <si>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</si>
  <si>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</si>
  <si>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</si>
  <si>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</si>
  <si>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</si>
  <si>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</si>
  <si>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</si>
  <si>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</si>
  <si>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</si>
  <si>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</si>
  <si>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</si>
  <si>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</si>
  <si>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</si>
  <si>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</si>
  <si>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</si>
  <si>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</si>
  <si>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</si>
  <si>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</si>
  <si>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</si>
  <si>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</si>
  <si>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</si>
  <si>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</si>
  <si>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</si>
  <si>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</si>
  <si>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</si>
  <si>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r>
      <t>1. Remove Duplicate IDs</t>
    </r>
    <r>
      <rPr>
        <sz val="11"/>
        <color theme="1"/>
        <rFont val="Calibri"/>
        <family val="2"/>
        <scheme val="minor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</si>
  <si>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  <scheme val="minor"/>
      </rPr>
      <t xml:space="preserve"> – Identify and drop any rows where the </t>
    </r>
    <r>
      <rPr>
        <sz val="10"/>
        <color theme="1"/>
        <rFont val="Arial Unicode MS"/>
        <family val="2"/>
      </rPr>
      <t>Price Per Unit</t>
    </r>
    <r>
      <rPr>
        <sz val="11"/>
        <color theme="1"/>
        <rFont val="Calibri"/>
        <family val="2"/>
        <scheme val="minor"/>
      </rPr>
      <t xml:space="preserve"> column contains </t>
    </r>
    <r>
      <rPr>
        <sz val="10"/>
        <color theme="1"/>
        <rFont val="Arial Unicode MS"/>
        <family val="2"/>
      </rPr>
      <t>"inf"</t>
    </r>
    <r>
      <rPr>
        <sz val="11"/>
        <color theme="1"/>
        <rFont val="Calibri"/>
        <family val="2"/>
        <scheme val="minor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</si>
  <si>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  <scheme val="minor"/>
      </rPr>
      <t xml:space="preserve"> – Calculate the </t>
    </r>
    <r>
      <rPr>
        <b/>
        <sz val="11"/>
        <color theme="1"/>
        <rFont val="Calibri"/>
        <family val="2"/>
        <scheme val="minor"/>
      </rPr>
      <t>total quantity sold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 (Quantity × Price Per Unit) for each region. Present your findings in a structured summary.</t>
    </r>
  </si>
  <si>
    <t>Expected Deliverables:</t>
  </si>
  <si>
    <r>
      <t xml:space="preserve">A </t>
    </r>
    <r>
      <rPr>
        <b/>
        <sz val="11"/>
        <color theme="1"/>
        <rFont val="Calibri"/>
        <family val="2"/>
        <scheme val="minor"/>
      </rPr>
      <t>cleaned dataset</t>
    </r>
    <r>
      <rPr>
        <sz val="11"/>
        <color theme="1"/>
        <rFont val="Calibri"/>
        <family val="2"/>
        <scheme val="minor"/>
      </rPr>
      <t xml:space="preserve"> with duplicate IDs removed and infinite values handled.</t>
    </r>
  </si>
  <si>
    <r>
      <t xml:space="preserve">A summary table showing </t>
    </r>
    <r>
      <rPr>
        <b/>
        <sz val="11"/>
        <color theme="1"/>
        <rFont val="Calibri"/>
        <family val="2"/>
        <scheme val="minor"/>
      </rPr>
      <t>total quantity and total value per region</t>
    </r>
    <r>
      <rPr>
        <sz val="11"/>
        <color theme="1"/>
        <rFont val="Calibri"/>
        <family val="2"/>
        <scheme val="minor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</si>
  <si>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</si>
  <si>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</si>
  <si>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Quantity Sold</t>
  </si>
  <si>
    <t>Row Labels</t>
  </si>
  <si>
    <t>(blank)</t>
  </si>
  <si>
    <t>Grand Total</t>
  </si>
  <si>
    <t>Column Labels</t>
  </si>
  <si>
    <t>Sum of Total Quantity Sold</t>
  </si>
  <si>
    <t>Top-Selling Product</t>
  </si>
  <si>
    <t>Best performing Region</t>
  </si>
  <si>
    <t>Leadership manual has the highest sales volume.</t>
  </si>
  <si>
    <t>Steps:</t>
  </si>
  <si>
    <t>Made a copy of the data</t>
  </si>
  <si>
    <t>Formatted the misaligned sheet</t>
  </si>
  <si>
    <t>Changed the date format</t>
  </si>
  <si>
    <t>Removed duplicate entries</t>
  </si>
  <si>
    <t>Dropped rows with infinte value</t>
  </si>
  <si>
    <t>Calculated total value of quantity sold</t>
  </si>
  <si>
    <t>A table was inserted</t>
  </si>
  <si>
    <t>Pivot table was inserted</t>
  </si>
  <si>
    <t>The South region accounted for the most sales, taking 30% of the Grand total, suggesting strong market demand.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</si>
</sst>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@*."/>
    <numFmt numFmtId="166" formatCode="@*_"/>
    <numFmt numFmtId="170" formatCode="_-[$$-409]* #,##0.00_ ;_-[$$-409]* \-#,##0.00\ ;_-[$$-409]* &quot;-&quot;??_ ;_-@_ 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28"/>
      <color theme="0"/>
      <name val="Segoe UI Light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F551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left" indent="1"/>
    </xf>
    <xf numFmtId="0" fontId="2" fillId="0" borderId="0" xfId="1"/>
    <xf numFmtId="0" fontId="4" fillId="0" borderId="0" xfId="0" applyFont="1"/>
    <xf numFmtId="0" fontId="4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/>
    <xf numFmtId="0" fontId="7" fillId="0" borderId="0" xfId="0" applyFont="1" applyAlignment="1">
      <alignment horizontal="left" vertical="top"/>
    </xf>
    <xf numFmtId="22" fontId="8" fillId="0" borderId="0" xfId="0" applyNumberFormat="1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top"/>
    </xf>
    <xf numFmtId="0" fontId="0" fillId="0" borderId="0" xfId="0" applyAlignment="1">
      <alignment horizontal="center"/>
    </xf>
    <xf numFmtId="0" fontId="9" fillId="0" borderId="0" xfId="0" applyFont="1" applyAlignment="1">
      <alignment horizontal="left" vertical="top"/>
    </xf>
    <xf numFmtId="22" fontId="8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164" fontId="10" fillId="0" borderId="0" xfId="0" applyNumberFormat="1" applyFont="1" applyAlignment="1">
      <alignment vertical="top"/>
    </xf>
    <xf numFmtId="0" fontId="6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" fontId="6" fillId="2" borderId="0" xfId="0" applyNumberFormat="1" applyFont="1" applyFill="1" applyAlignment="1">
      <alignment vertical="center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4" fontId="8" fillId="0" borderId="0" xfId="0" applyNumberFormat="1" applyFont="1" applyAlignment="1">
      <alignment vertical="top"/>
    </xf>
    <xf numFmtId="4" fontId="10" fillId="0" borderId="0" xfId="0" applyNumberFormat="1" applyFont="1" applyAlignment="1">
      <alignment vertical="top"/>
    </xf>
    <xf numFmtId="4" fontId="0" fillId="0" borderId="0" xfId="0" applyNumberFormat="1"/>
    <xf numFmtId="14" fontId="9" fillId="0" borderId="0" xfId="0" applyNumberFormat="1" applyFont="1" applyAlignment="1">
      <alignment horizontal="left" vertical="top"/>
    </xf>
    <xf numFmtId="14" fontId="6" fillId="2" borderId="0" xfId="0" applyNumberFormat="1" applyFont="1" applyFill="1" applyAlignment="1">
      <alignment horizontal="left" vertical="center"/>
    </xf>
    <xf numFmtId="14" fontId="8" fillId="0" borderId="0" xfId="0" applyNumberFormat="1" applyFont="1" applyAlignment="1">
      <alignment horizontal="left" vertical="top"/>
    </xf>
    <xf numFmtId="14" fontId="0" fillId="0" borderId="0" xfId="0" applyNumberFormat="1" applyAlignment="1">
      <alignment horizontal="left"/>
    </xf>
    <xf numFmtId="14" fontId="8" fillId="0" borderId="0" xfId="0" applyNumberFormat="1" applyFont="1"/>
    <xf numFmtId="14" fontId="0" fillId="0" borderId="0" xfId="0" applyNumberFormat="1"/>
    <xf numFmtId="14" fontId="8" fillId="0" borderId="0" xfId="0" applyNumberFormat="1" applyFont="1" applyAlignment="1">
      <alignment horizontal="right" vertical="top"/>
    </xf>
    <xf numFmtId="166" fontId="0" fillId="0" borderId="0" xfId="0" applyNumberFormat="1"/>
    <xf numFmtId="0" fontId="11" fillId="3" borderId="0" xfId="0" applyFont="1" applyFill="1" applyAlignment="1">
      <alignment vertical="center"/>
    </xf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0" fillId="3" borderId="0" xfId="0" applyFill="1" applyAlignment="1">
      <alignment horizontal="left" vertical="center" indent="1"/>
    </xf>
    <xf numFmtId="14" fontId="7" fillId="0" borderId="0" xfId="0" applyNumberFormat="1" applyFont="1" applyAlignment="1">
      <alignment vertical="center"/>
    </xf>
    <xf numFmtId="14" fontId="8" fillId="0" borderId="0" xfId="0" applyNumberFormat="1" applyFont="1" applyAlignment="1">
      <alignment vertical="center"/>
    </xf>
    <xf numFmtId="14" fontId="0" fillId="0" borderId="0" xfId="0" applyNumberFormat="1" applyAlignment="1">
      <alignment vertical="center"/>
    </xf>
    <xf numFmtId="170" fontId="7" fillId="0" borderId="0" xfId="0" applyNumberFormat="1" applyFont="1" applyAlignment="1">
      <alignment horizontal="left" vertical="top"/>
    </xf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70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4" formatCode="#,##0.00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7" formatCode="m/d/yyyy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_);[Red]\(&quot;$&quot;#,##0.00\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8" formatCode="m/d/yyyy\ h:mm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[ways_to_clean_dataa.xlsx]Pivot!PivotTable1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Asgard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Pivot!$B$6:$B$45</c:f>
              <c:numCache>
                <c:formatCode>_-[$$-409]* #,##0.00_ ;_-[$$-409]* \-#,##0.00\ ;_-[$$-409]* "-"??_ ;_-@_ </c:formatCode>
                <c:ptCount val="22"/>
                <c:pt idx="19">
                  <c:v>2199.75</c:v>
                </c:pt>
                <c:pt idx="2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B-41ED-99FD-9100A40EA92E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East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Pivot!$C$6:$C$45</c:f>
              <c:numCache>
                <c:formatCode>_-[$$-409]* #,##0.00_ ;_-[$$-409]* \-#,##0.00\ ;_-[$$-409]* "-"??_ ;_-@_ </c:formatCode>
                <c:ptCount val="22"/>
                <c:pt idx="2">
                  <c:v>150</c:v>
                </c:pt>
                <c:pt idx="5">
                  <c:v>500.1</c:v>
                </c:pt>
                <c:pt idx="10">
                  <c:v>1400</c:v>
                </c:pt>
                <c:pt idx="12">
                  <c:v>549.9</c:v>
                </c:pt>
                <c:pt idx="16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FB-41ED-99FD-9100A40EA92E}"/>
            </c:ext>
          </c:extLst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North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Pivot!$D$6:$D$45</c:f>
              <c:numCache>
                <c:formatCode>_-[$$-409]* #,##0.00_ ;_-[$$-409]* \-#,##0.00\ ;_-[$$-409]* "-"??_ ;_-@_ </c:formatCode>
                <c:ptCount val="22"/>
                <c:pt idx="1">
                  <c:v>200</c:v>
                </c:pt>
                <c:pt idx="11">
                  <c:v>1499.85</c:v>
                </c:pt>
                <c:pt idx="14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FB-41ED-99FD-9100A40EA92E}"/>
            </c:ext>
          </c:extLst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South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Pivot!$E$6:$E$45</c:f>
              <c:numCache>
                <c:formatCode>_-[$$-409]* #,##0.00_ ;_-[$$-409]* \-#,##0.00\ ;_-[$$-409]* "-"??_ ;_-@_ </c:formatCode>
                <c:ptCount val="22"/>
                <c:pt idx="3">
                  <c:v>900</c:v>
                </c:pt>
                <c:pt idx="4">
                  <c:v>250</c:v>
                </c:pt>
                <c:pt idx="9">
                  <c:v>600</c:v>
                </c:pt>
                <c:pt idx="15">
                  <c:v>1700.05</c:v>
                </c:pt>
                <c:pt idx="18">
                  <c:v>2100</c:v>
                </c:pt>
                <c:pt idx="21">
                  <c:v>2499.85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FB-41ED-99FD-9100A40EA92E}"/>
            </c:ext>
          </c:extLst>
        </c:ser>
        <c:ser>
          <c:idx val="4"/>
          <c:order val="4"/>
          <c:tx>
            <c:strRef>
              <c:f>Pivot!$F$4:$F$5</c:f>
              <c:strCache>
                <c:ptCount val="1"/>
                <c:pt idx="0">
                  <c:v>West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Pivot!$F$6:$F$45</c:f>
              <c:numCache>
                <c:formatCode>_-[$$-409]* #,##0.00_ ;_-[$$-409]* \-#,##0.00\ ;_-[$$-409]* "-"??_ ;_-@_ </c:formatCode>
                <c:ptCount val="22"/>
                <c:pt idx="0">
                  <c:v>800</c:v>
                </c:pt>
                <c:pt idx="7">
                  <c:v>1200.1499999999999</c:v>
                </c:pt>
                <c:pt idx="8">
                  <c:v>350</c:v>
                </c:pt>
                <c:pt idx="13">
                  <c:v>1600</c:v>
                </c:pt>
                <c:pt idx="17">
                  <c:v>2000.05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FB-41ED-99FD-9100A40EA92E}"/>
            </c:ext>
          </c:extLst>
        </c:ser>
        <c:ser>
          <c:idx val="5"/>
          <c:order val="5"/>
          <c:tx>
            <c:strRef>
              <c:f>Pivot!$G$4:$G$5</c:f>
              <c:strCache>
                <c:ptCount val="1"/>
                <c:pt idx="0">
                  <c:v>(blank)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Pivot!$A$6:$A$45</c:f>
              <c:multiLvlStrCache>
                <c:ptCount val="22"/>
                <c:lvl>
                  <c:pt idx="0">
                    <c:v>Iron Man Suit</c:v>
                  </c:pt>
                  <c:pt idx="1">
                    <c:v>Magic Wand</c:v>
                  </c:pt>
                  <c:pt idx="2">
                    <c:v>Unicorn Horn</c:v>
                  </c:pt>
                  <c:pt idx="3">
                    <c:v>Captain America Shield</c:v>
                  </c:pt>
                  <c:pt idx="4">
                    <c:v>Fairy Dust</c:v>
                  </c:pt>
                  <c:pt idx="5">
                    <c:v>Bacon Scented Candle</c:v>
                  </c:pt>
                  <c:pt idx="6">
                    <c:v>Gamma Radiation Serum</c:v>
                  </c:pt>
                  <c:pt idx="7">
                    <c:v>Eye Patch</c:v>
                  </c:pt>
                  <c:pt idx="8">
                    <c:v>Potent Potion</c:v>
                  </c:pt>
                  <c:pt idx="9">
                    <c:v>Bat Signal</c:v>
                  </c:pt>
                  <c:pt idx="10">
                    <c:v>Vintage Pistol</c:v>
                  </c:pt>
                  <c:pt idx="11">
                    <c:v>Arc Reactor</c:v>
                  </c:pt>
                  <c:pt idx="12">
                    <c:v>Glasses with X-ray Vision</c:v>
                  </c:pt>
                  <c:pt idx="13">
                    <c:v>Ant-Man Suit</c:v>
                  </c:pt>
                  <c:pt idx="14">
                    <c:v>Lasso of Truth</c:v>
                  </c:pt>
                  <c:pt idx="15">
                    <c:v>Wasp's Wings</c:v>
                  </c:pt>
                  <c:pt idx="16">
                    <c:v>Comic Book</c:v>
                  </c:pt>
                  <c:pt idx="17">
                    <c:v>Notepads</c:v>
                  </c:pt>
                  <c:pt idx="18">
                    <c:v>Pen Set</c:v>
                  </c:pt>
                  <c:pt idx="19">
                    <c:v>Trickster's Hat</c:v>
                  </c:pt>
                  <c:pt idx="20">
                    <c:v>Mjolnir</c:v>
                  </c:pt>
                  <c:pt idx="21">
                    <c:v>Leadership Manual</c:v>
                  </c:pt>
                </c:lvl>
                <c:lvl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7">
                    <c:v>35</c:v>
                  </c:pt>
                  <c:pt idx="9">
                    <c:v>40</c:v>
                  </c:pt>
                  <c:pt idx="11">
                    <c:v>45</c:v>
                  </c:pt>
                  <c:pt idx="13">
                    <c:v>50</c:v>
                  </c:pt>
                  <c:pt idx="15">
                    <c:v>55</c:v>
                  </c:pt>
                  <c:pt idx="16">
                    <c:v>60</c:v>
                  </c:pt>
                  <c:pt idx="17">
                    <c:v>65</c:v>
                  </c:pt>
                  <c:pt idx="18">
                    <c:v>70</c:v>
                  </c:pt>
                  <c:pt idx="19">
                    <c:v>75</c:v>
                  </c:pt>
                  <c:pt idx="20">
                    <c:v>80</c:v>
                  </c:pt>
                  <c:pt idx="21">
                    <c:v>85</c:v>
                  </c:pt>
                </c:lvl>
              </c:multiLvlStrCache>
            </c:multiLvlStrRef>
          </c:cat>
          <c:val>
            <c:numRef>
              <c:f>Pivot!$G$6:$G$45</c:f>
              <c:numCache>
                <c:formatCode>_-[$$-409]* #,##0.00_ ;_-[$$-409]* \-#,##0.00\ ;_-[$$-409]* "-"??_ ;_-@_ </c:formatCode>
                <c:ptCount val="22"/>
                <c:pt idx="6">
                  <c:v>1100.1000000000001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FB-41ED-99FD-9100A40EA92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2037832912"/>
        <c:axId val="2037824752"/>
      </c:barChart>
      <c:catAx>
        <c:axId val="2037832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824752"/>
        <c:crosses val="autoZero"/>
        <c:auto val="1"/>
        <c:lblAlgn val="ctr"/>
        <c:lblOffset val="100"/>
        <c:noMultiLvlLbl val="0"/>
      </c:catAx>
      <c:valAx>
        <c:axId val="2037824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Value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4634146341463415E-2"/>
              <c:y val="0.403663328848599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783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69662633634208"/>
          <c:y val="0.19421009873765779"/>
          <c:w val="6.3762037571779381E-2"/>
          <c:h val="0.27026198931015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myonlinetraininghub.com/" TargetMode="Externa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mynda.treacy/" TargetMode="External"/><Relationship Id="rId13" Type="http://schemas.openxmlformats.org/officeDocument/2006/relationships/image" Target="../media/image9.png"/><Relationship Id="rId3" Type="http://schemas.openxmlformats.org/officeDocument/2006/relationships/image" Target="../media/image2.svg"/><Relationship Id="rId7" Type="http://schemas.openxmlformats.org/officeDocument/2006/relationships/image" Target="../media/image4.png"/><Relationship Id="rId12" Type="http://schemas.openxmlformats.org/officeDocument/2006/relationships/hyperlink" Target="https://www.tiktok.com/@myndatreacy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1.png"/><Relationship Id="rId16" Type="http://schemas.openxmlformats.org/officeDocument/2006/relationships/hyperlink" Target="https://twitter.com/OnlineTrainingH" TargetMode="External"/><Relationship Id="rId1" Type="http://schemas.openxmlformats.org/officeDocument/2006/relationships/hyperlink" Target="https://www.myonlinetraininghub.com/" TargetMode="External"/><Relationship Id="rId6" Type="http://schemas.openxmlformats.org/officeDocument/2006/relationships/hyperlink" Target="https://www.linkedin.com/in/myndatreacy/" TargetMode="External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0.png"/><Relationship Id="rId10" Type="http://schemas.openxmlformats.org/officeDocument/2006/relationships/hyperlink" Target="https://www.pinterest.com.au/myndatreacy/" TargetMode="External"/><Relationship Id="rId4" Type="http://schemas.openxmlformats.org/officeDocument/2006/relationships/hyperlink" Target="https://www.youtube.com/user/MyOnlineTrainingHub" TargetMode="External"/><Relationship Id="rId9" Type="http://schemas.openxmlformats.org/officeDocument/2006/relationships/image" Target="../media/image7.png"/><Relationship Id="rId14" Type="http://schemas.openxmlformats.org/officeDocument/2006/relationships/hyperlink" Target="https://www.facebook.com/MyOnlineTrainingHub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youtu.be/oT4emh72fuA" TargetMode="External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hyperlink" Target="https://www.myonlinetraininghub.com/how-to-clean-data-in-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0</xdr:row>
      <xdr:rowOff>85725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A69EB-FC7B-406A-9433-D6766A233C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238875" y="8572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2" name="Picture 1" descr="YouTube Channel">
          <a:extLst>
            <a:ext uri="{FF2B5EF4-FFF2-40B4-BE49-F238E27FC236}">
              <a16:creationId xmlns:a16="http://schemas.microsoft.com/office/drawing/2014/main" id="{D3EAB3B2-8E9F-2873-E52B-CA50C6E4A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0</xdr:colOff>
      <xdr:row>11</xdr:row>
      <xdr:rowOff>0</xdr:rowOff>
    </xdr:to>
    <xdr:pic>
      <xdr:nvPicPr>
        <xdr:cNvPr id="4" name="Picture 3" descr="LinkedIn Profile">
          <a:extLst>
            <a:ext uri="{FF2B5EF4-FFF2-40B4-BE49-F238E27FC236}">
              <a16:creationId xmlns:a16="http://schemas.microsoft.com/office/drawing/2014/main" id="{BBC772A7-4575-1821-E4F7-0B92876BF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3143250"/>
          <a:ext cx="609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76193-8A6D-49BD-983B-D4F1811351C6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3E980ACA-AD46-105D-9754-AF7DAA5815A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B3B9E28C-2E0F-6B80-556F-E61FA1E417F0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2BFF22D-34B2-85AE-268B-8EB655AE3DC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26DB3C07-51F9-BC31-5A31-993650F7658F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9</xdr:col>
      <xdr:colOff>1704974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5D72D380-1CAB-4576-8118-147709D2A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590550</xdr:colOff>
      <xdr:row>0</xdr:row>
      <xdr:rowOff>142875</xdr:rowOff>
    </xdr:from>
    <xdr:to>
      <xdr:col>5</xdr:col>
      <xdr:colOff>228600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8D2685B-CE50-4528-9F14-45143B124FBE}"/>
            </a:ext>
          </a:extLst>
        </xdr:cNvPr>
        <xdr:cNvGrpSpPr/>
      </xdr:nvGrpSpPr>
      <xdr:grpSpPr>
        <a:xfrm>
          <a:off x="3326130" y="142875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2904AA48-76A8-BF28-EF22-0078BF5F721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2D2119F1-5572-524B-D2E3-4F86D5FBD8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609599</xdr:colOff>
      <xdr:row>0</xdr:row>
      <xdr:rowOff>142874</xdr:rowOff>
    </xdr:from>
    <xdr:to>
      <xdr:col>6</xdr:col>
      <xdr:colOff>409574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57F5D6-33FB-44B2-8132-C3BC09354649}"/>
            </a:ext>
          </a:extLst>
        </xdr:cNvPr>
        <xdr:cNvGrpSpPr/>
      </xdr:nvGrpSpPr>
      <xdr:grpSpPr>
        <a:xfrm>
          <a:off x="477011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A891D226-535B-9130-D53C-B89EEB46F7CA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AC4034D-35E8-CD47-48EE-A69419EF50F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410A43A9-8443-3F72-08C9-19B261B8FC1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D2DA9547-CCFC-AD37-7D64-CDDFBD110ABC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47472</xdr:colOff>
      <xdr:row>0</xdr:row>
      <xdr:rowOff>38100</xdr:rowOff>
    </xdr:from>
    <xdr:to>
      <xdr:col>9</xdr:col>
      <xdr:colOff>1838324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39F6750-0E2F-4F37-8AB0-EE3AC3E59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742950</xdr:colOff>
      <xdr:row>0</xdr:row>
      <xdr:rowOff>133350</xdr:rowOff>
    </xdr:from>
    <xdr:to>
      <xdr:col>5</xdr:col>
      <xdr:colOff>381000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D092EA-E195-479E-89C4-2011915A5700}"/>
            </a:ext>
          </a:extLst>
        </xdr:cNvPr>
        <xdr:cNvGrpSpPr/>
      </xdr:nvGrpSpPr>
      <xdr:grpSpPr>
        <a:xfrm>
          <a:off x="334137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78D084A0-A4DA-0B26-CAB5-56A811B1BF13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D3BA5ED-1DA3-441F-4B25-66073789E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704849</xdr:colOff>
      <xdr:row>0</xdr:row>
      <xdr:rowOff>142874</xdr:rowOff>
    </xdr:from>
    <xdr:to>
      <xdr:col>6</xdr:col>
      <xdr:colOff>504824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AE432B-7FB9-4DA6-8C41-889A0C31BD9E}"/>
            </a:ext>
          </a:extLst>
        </xdr:cNvPr>
        <xdr:cNvGrpSpPr/>
      </xdr:nvGrpSpPr>
      <xdr:grpSpPr>
        <a:xfrm>
          <a:off x="476630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A5DA4C7-EBD3-F377-06EE-4F405CF66D89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23F32E51-3316-20E4-669D-DC5A54114ED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556CF83C-65A8-3EEC-1751-EDDF1BD8DF83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9FC729D9-23DB-B92C-EC99-B02D4CE63AC9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142722</xdr:colOff>
      <xdr:row>0</xdr:row>
      <xdr:rowOff>38100</xdr:rowOff>
    </xdr:from>
    <xdr:to>
      <xdr:col>9</xdr:col>
      <xdr:colOff>1933574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35AF08B5-3B6F-41AD-961E-11FCE9B4C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76200</xdr:colOff>
      <xdr:row>0</xdr:row>
      <xdr:rowOff>133350</xdr:rowOff>
    </xdr:from>
    <xdr:to>
      <xdr:col>5</xdr:col>
      <xdr:colOff>495300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317C46-26BF-476B-AAF1-1CB17B6245DE}"/>
            </a:ext>
          </a:extLst>
        </xdr:cNvPr>
        <xdr:cNvGrpSpPr/>
      </xdr:nvGrpSpPr>
      <xdr:grpSpPr>
        <a:xfrm>
          <a:off x="3375660" y="133350"/>
          <a:ext cx="118110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B8BED857-B0DD-3067-6EDB-304F2B700E7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DC329C6-B579-DFCF-75BD-D67BB54500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377" cy="504824"/>
    <xdr:pic>
      <xdr:nvPicPr>
        <xdr:cNvPr id="3" name="my-online-training-hub-logo-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E1EDD-2E48-4D48-83CF-7534C68BE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95925" y="66675"/>
          <a:ext cx="3705377" cy="50482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30</xdr:row>
      <xdr:rowOff>166687</xdr:rowOff>
    </xdr:from>
    <xdr:to>
      <xdr:col>1</xdr:col>
      <xdr:colOff>609600</xdr:colOff>
      <xdr:row>34</xdr:row>
      <xdr:rowOff>14287</xdr:rowOff>
    </xdr:to>
    <xdr:pic>
      <xdr:nvPicPr>
        <xdr:cNvPr id="2" name="Picture 1" descr="YouTube Channe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EBEA2D-61B1-8647-9985-591C6D34A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70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822325</xdr:colOff>
      <xdr:row>30</xdr:row>
      <xdr:rowOff>166687</xdr:rowOff>
    </xdr:from>
    <xdr:to>
      <xdr:col>1</xdr:col>
      <xdr:colOff>1431925</xdr:colOff>
      <xdr:row>34</xdr:row>
      <xdr:rowOff>14287</xdr:rowOff>
    </xdr:to>
    <xdr:pic>
      <xdr:nvPicPr>
        <xdr:cNvPr id="4" name="Picture 3" descr="LinkedIn Profile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7C1EC3B-96BA-10BE-5A67-67780FFD0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890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1644650</xdr:colOff>
      <xdr:row>30</xdr:row>
      <xdr:rowOff>166687</xdr:rowOff>
    </xdr:from>
    <xdr:to>
      <xdr:col>1</xdr:col>
      <xdr:colOff>2254250</xdr:colOff>
      <xdr:row>34</xdr:row>
      <xdr:rowOff>14287</xdr:rowOff>
    </xdr:to>
    <xdr:pic>
      <xdr:nvPicPr>
        <xdr:cNvPr id="5" name="Picture 4" descr="Instagram Profile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AA6C5BA-97A4-68A0-66DC-AA339DF89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11350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2466975</xdr:colOff>
      <xdr:row>30</xdr:row>
      <xdr:rowOff>180975</xdr:rowOff>
    </xdr:from>
    <xdr:to>
      <xdr:col>1</xdr:col>
      <xdr:colOff>3076575</xdr:colOff>
      <xdr:row>34</xdr:row>
      <xdr:rowOff>28575</xdr:rowOff>
    </xdr:to>
    <xdr:pic>
      <xdr:nvPicPr>
        <xdr:cNvPr id="6" name="Picture 5" descr="Pinterest Profile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CE18769-A5D3-6C55-3EC6-5982D0D1E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733675" y="63531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203200</xdr:colOff>
      <xdr:row>30</xdr:row>
      <xdr:rowOff>185737</xdr:rowOff>
    </xdr:from>
    <xdr:to>
      <xdr:col>2</xdr:col>
      <xdr:colOff>812800</xdr:colOff>
      <xdr:row>34</xdr:row>
      <xdr:rowOff>33337</xdr:rowOff>
    </xdr:to>
    <xdr:pic>
      <xdr:nvPicPr>
        <xdr:cNvPr id="7" name="Picture 6" descr="TikTok Profile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C68A299-60D2-665D-713D-81C71F9B7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556000" y="635793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1025525</xdr:colOff>
      <xdr:row>30</xdr:row>
      <xdr:rowOff>166687</xdr:rowOff>
    </xdr:from>
    <xdr:to>
      <xdr:col>2</xdr:col>
      <xdr:colOff>1635125</xdr:colOff>
      <xdr:row>34</xdr:row>
      <xdr:rowOff>14287</xdr:rowOff>
    </xdr:to>
    <xdr:pic>
      <xdr:nvPicPr>
        <xdr:cNvPr id="8" name="Picture 7" descr="Facebook Page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CEF04461-8449-2CB0-FBC7-BD134D0F9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378325" y="6338887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1866899</xdr:colOff>
      <xdr:row>30</xdr:row>
      <xdr:rowOff>172216</xdr:rowOff>
    </xdr:from>
    <xdr:to>
      <xdr:col>2</xdr:col>
      <xdr:colOff>2466975</xdr:colOff>
      <xdr:row>34</xdr:row>
      <xdr:rowOff>10292</xdr:rowOff>
    </xdr:to>
    <xdr:pic>
      <xdr:nvPicPr>
        <xdr:cNvPr id="13" name="Picture 12" descr="A black and white x in a black square&#10;&#10;Description automatically generated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7E9550A-15C5-1404-FD2A-008F771E9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699" y="6344416"/>
          <a:ext cx="600076" cy="6000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0</xdr:rowOff>
    </xdr:from>
    <xdr:to>
      <xdr:col>14</xdr:col>
      <xdr:colOff>83820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34DAF5-C8CC-40D9-8537-5D67C167D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276224</xdr:colOff>
      <xdr:row>0</xdr:row>
      <xdr:rowOff>142874</xdr:rowOff>
    </xdr:from>
    <xdr:to>
      <xdr:col>8</xdr:col>
      <xdr:colOff>171449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8A519-433A-4D3E-BF3F-1E95A3B5FB3C}"/>
            </a:ext>
          </a:extLst>
        </xdr:cNvPr>
        <xdr:cNvGrpSpPr/>
      </xdr:nvGrpSpPr>
      <xdr:grpSpPr>
        <a:xfrm>
          <a:off x="5396864" y="142874"/>
          <a:ext cx="140398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C08C762-A107-E9AD-BD94-15ACD4845A98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5474A91F-0178-F3CC-281A-75F97480D23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71E98E45-2254-4FD1-7383-E60ABBC54902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6916E569-5F9B-81A2-0D9C-024E15800A46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9</xdr:col>
      <xdr:colOff>85572</xdr:colOff>
      <xdr:row>0</xdr:row>
      <xdr:rowOff>38100</xdr:rowOff>
    </xdr:from>
    <xdr:to>
      <xdr:col>15</xdr:col>
      <xdr:colOff>133349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F4F00D8A-E592-47D1-993C-2EC5F053F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143597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523875</xdr:colOff>
      <xdr:row>0</xdr:row>
      <xdr:rowOff>133350</xdr:rowOff>
    </xdr:from>
    <xdr:to>
      <xdr:col>6</xdr:col>
      <xdr:colOff>123825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5EB16A4-66F9-4FF3-AEF5-BE324F7C2CAE}"/>
            </a:ext>
          </a:extLst>
        </xdr:cNvPr>
        <xdr:cNvGrpSpPr/>
      </xdr:nvGrpSpPr>
      <xdr:grpSpPr>
        <a:xfrm>
          <a:off x="4036695" y="133350"/>
          <a:ext cx="120777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3940C3D5-4F3F-94EB-886E-777C620EECA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FBD501F5-FE3B-C754-B5DE-E1DD4D03D6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8E0D7-AF85-4D0D-869E-0EF3F8E7E56F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92FBEBBC-A562-23FC-0FDA-5FB62D03F55B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8DD19EA6-76E0-A7C0-6E7B-70B162A839B5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CCE0051E-5715-89C8-6045-B2327A35712D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809F2D62-C1AA-94A9-A321-AB381AB9C68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79EAE36-E03A-47A4-A275-EC3E64515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142875</xdr:rowOff>
    </xdr:from>
    <xdr:to>
      <xdr:col>5</xdr:col>
      <xdr:colOff>1076325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14D1FE-6A32-40B5-8B52-A633C1936BD8}"/>
            </a:ext>
          </a:extLst>
        </xdr:cNvPr>
        <xdr:cNvGrpSpPr/>
      </xdr:nvGrpSpPr>
      <xdr:grpSpPr>
        <a:xfrm>
          <a:off x="3480435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4CD43D3-3830-AD82-F812-00D5144AA43A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04E7341A-815A-8AE3-029B-E24DC08730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1247774</xdr:colOff>
      <xdr:row>0</xdr:row>
      <xdr:rowOff>142874</xdr:rowOff>
    </xdr:from>
    <xdr:to>
      <xdr:col>7</xdr:col>
      <xdr:colOff>466724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38E1F-B409-485D-9E86-2D61E6C09EE5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E886AA67-A298-ED85-F2C9-BBE185A1ED5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676B1BA7-352D-1C36-C106-B646CCFBF737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5B57EFE-8568-C97E-CC2C-2035A63FC18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E2EBE30F-E7C6-B3E9-EF38-7494DF8025EA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104622</xdr:colOff>
      <xdr:row>0</xdr:row>
      <xdr:rowOff>38100</xdr:rowOff>
    </xdr:from>
    <xdr:to>
      <xdr:col>13</xdr:col>
      <xdr:colOff>200024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65F12017-4CD5-45D8-81C3-9667333A1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419100</xdr:colOff>
      <xdr:row>0</xdr:row>
      <xdr:rowOff>142875</xdr:rowOff>
    </xdr:from>
    <xdr:to>
      <xdr:col>5</xdr:col>
      <xdr:colOff>1009650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BEDE01D-8718-42C2-9CC2-5D9C2E42AC13}"/>
            </a:ext>
          </a:extLst>
        </xdr:cNvPr>
        <xdr:cNvGrpSpPr/>
      </xdr:nvGrpSpPr>
      <xdr:grpSpPr>
        <a:xfrm>
          <a:off x="333756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8A81DE0-CA4D-7872-6581-22295CA8D821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B7EA1B57-58F3-551B-849F-B1BC23A78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1171574</xdr:colOff>
      <xdr:row>0</xdr:row>
      <xdr:rowOff>142874</xdr:rowOff>
    </xdr:from>
    <xdr:to>
      <xdr:col>7</xdr:col>
      <xdr:colOff>390524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EA0A39-09BB-47AA-A05C-E8F06CA05FC3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A27F56A-0BE3-AAC9-8B87-F3807E8F1C7C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5235EAD-B0F7-AED9-55BF-96D88352C4AE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C2E3C6C-369D-3DC6-28EC-1049704AB79C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BE6D48F9-1D62-1406-94A0-F7649DD1987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28422</xdr:colOff>
      <xdr:row>0</xdr:row>
      <xdr:rowOff>38100</xdr:rowOff>
    </xdr:from>
    <xdr:to>
      <xdr:col>14</xdr:col>
      <xdr:colOff>76199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05EB8DD2-EA85-4BB5-8E84-CE5F15EB1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485775</xdr:colOff>
      <xdr:row>0</xdr:row>
      <xdr:rowOff>133350</xdr:rowOff>
    </xdr:from>
    <xdr:to>
      <xdr:col>5</xdr:col>
      <xdr:colOff>1076325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E59073-5BB9-48CB-8887-A50C8B03DCBE}"/>
            </a:ext>
          </a:extLst>
        </xdr:cNvPr>
        <xdr:cNvGrpSpPr/>
      </xdr:nvGrpSpPr>
      <xdr:grpSpPr>
        <a:xfrm>
          <a:off x="3480435" y="133350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67AB0784-068B-527B-E499-7AB84303C4ED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622044D-D49E-92B2-2707-52B9223C53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1133474</xdr:colOff>
      <xdr:row>0</xdr:row>
      <xdr:rowOff>142874</xdr:rowOff>
    </xdr:from>
    <xdr:to>
      <xdr:col>7</xdr:col>
      <xdr:colOff>352424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D3D68-85DF-4FF9-8279-AB29D55CE8AA}"/>
            </a:ext>
          </a:extLst>
        </xdr:cNvPr>
        <xdr:cNvGrpSpPr/>
      </xdr:nvGrpSpPr>
      <xdr:grpSpPr>
        <a:xfrm>
          <a:off x="475297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49210099-5C81-458F-7049-07BFE35046DE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A7E0D594-0ABE-138C-16F5-DD50AD733FCF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D807EABA-F582-900A-CDD0-4B3AF553FCD6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CD9103A6-5A41-4CF4-0E98-311F633C59B3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7</xdr:col>
      <xdr:colOff>876147</xdr:colOff>
      <xdr:row>0</xdr:row>
      <xdr:rowOff>38100</xdr:rowOff>
    </xdr:from>
    <xdr:to>
      <xdr:col>14</xdr:col>
      <xdr:colOff>38099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DF9A131-14F7-474C-BA41-7EAA25923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4</xdr:col>
      <xdr:colOff>400050</xdr:colOff>
      <xdr:row>0</xdr:row>
      <xdr:rowOff>142875</xdr:rowOff>
    </xdr:from>
    <xdr:to>
      <xdr:col>5</xdr:col>
      <xdr:colOff>952500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DFD06F-53C7-41B9-BEE7-33A12F3C1E46}"/>
            </a:ext>
          </a:extLst>
        </xdr:cNvPr>
        <xdr:cNvGrpSpPr/>
      </xdr:nvGrpSpPr>
      <xdr:grpSpPr>
        <a:xfrm>
          <a:off x="3394710" y="142875"/>
          <a:ext cx="117729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DFDAB905-9EFE-D7B2-E1FE-8B8473D2BB0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309DEE2C-3244-1390-F9C8-BF857AE251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1381124</xdr:colOff>
      <xdr:row>0</xdr:row>
      <xdr:rowOff>142874</xdr:rowOff>
    </xdr:from>
    <xdr:to>
      <xdr:col>7</xdr:col>
      <xdr:colOff>600074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25648-1FCD-4C13-BD12-C09AFDDF4C98}"/>
            </a:ext>
          </a:extLst>
        </xdr:cNvPr>
        <xdr:cNvGrpSpPr/>
      </xdr:nvGrpSpPr>
      <xdr:grpSpPr>
        <a:xfrm>
          <a:off x="4749164" y="142874"/>
          <a:ext cx="1421130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DD76BCB4-CC40-14C4-F6EA-922E63A181F7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4EAC1A7B-65C1-5009-5D04-D9D0019B96F4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B657D156-5E2A-A36D-B5FA-DC9D860EF3AE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A897BCF4-E623-FA61-4B8A-2863BAED31B7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8</xdr:col>
      <xdr:colOff>237972</xdr:colOff>
      <xdr:row>0</xdr:row>
      <xdr:rowOff>38100</xdr:rowOff>
    </xdr:from>
    <xdr:to>
      <xdr:col>14</xdr:col>
      <xdr:colOff>285749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B84D6E76-2045-4CF4-BF88-9CE63A6FF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5</xdr:col>
      <xdr:colOff>57150</xdr:colOff>
      <xdr:row>0</xdr:row>
      <xdr:rowOff>142875</xdr:rowOff>
    </xdr:from>
    <xdr:to>
      <xdr:col>5</xdr:col>
      <xdr:colOff>1219200</xdr:colOff>
      <xdr:row>0</xdr:row>
      <xdr:rowOff>438150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719F68D-6957-4DB8-8EEF-BE194387E63C}"/>
            </a:ext>
          </a:extLst>
        </xdr:cNvPr>
        <xdr:cNvGrpSpPr/>
      </xdr:nvGrpSpPr>
      <xdr:grpSpPr>
        <a:xfrm>
          <a:off x="3425190" y="142875"/>
          <a:ext cx="11620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E2C2DD91-FDAD-551C-9430-943C1656EFFC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DE54BD9F-2DE8-72D0-FC96-861A0288D6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476249</xdr:colOff>
      <xdr:row>0</xdr:row>
      <xdr:rowOff>142874</xdr:rowOff>
    </xdr:from>
    <xdr:to>
      <xdr:col>6</xdr:col>
      <xdr:colOff>276224</xdr:colOff>
      <xdr:row>0</xdr:row>
      <xdr:rowOff>438149</xdr:rowOff>
    </xdr:to>
    <xdr:grpSp>
      <xdr:nvGrpSpPr>
        <xdr:cNvPr id="5" name="Group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ED367-0FD9-47FE-B187-3BDBBABDFD35}"/>
            </a:ext>
          </a:extLst>
        </xdr:cNvPr>
        <xdr:cNvGrpSpPr/>
      </xdr:nvGrpSpPr>
      <xdr:grpSpPr>
        <a:xfrm>
          <a:off x="4773929" y="142874"/>
          <a:ext cx="1407795" cy="295275"/>
          <a:chOff x="5400674" y="152400"/>
          <a:chExt cx="1362075" cy="295275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829D6D77-CC03-A756-FD58-6CEFD71C6F41}"/>
              </a:ext>
            </a:extLst>
          </xdr:cNvPr>
          <xdr:cNvSpPr/>
        </xdr:nvSpPr>
        <xdr:spPr>
          <a:xfrm>
            <a:off x="5400674" y="152400"/>
            <a:ext cx="1362075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watch tutorial</a:t>
            </a: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D5585BAA-04CE-9AF2-4E43-ABB8EFA94552}"/>
              </a:ext>
            </a:extLst>
          </xdr:cNvPr>
          <xdr:cNvGrpSpPr/>
        </xdr:nvGrpSpPr>
        <xdr:grpSpPr>
          <a:xfrm>
            <a:off x="6419850" y="200025"/>
            <a:ext cx="280427" cy="200025"/>
            <a:chOff x="5495924" y="2943225"/>
            <a:chExt cx="1362075" cy="971550"/>
          </a:xfrm>
        </xdr:grpSpPr>
        <xdr:sp macro="" textlink="">
          <xdr:nvSpPr>
            <xdr:cNvPr id="8" name="Rectangle: Rounded Corners 7">
              <a:extLst>
                <a:ext uri="{FF2B5EF4-FFF2-40B4-BE49-F238E27FC236}">
                  <a16:creationId xmlns:a16="http://schemas.microsoft.com/office/drawing/2014/main" id="{FE4CF44F-86A7-FEAE-00CA-AFDCFF2B336A}"/>
                </a:ext>
              </a:extLst>
            </xdr:cNvPr>
            <xdr:cNvSpPr/>
          </xdr:nvSpPr>
          <xdr:spPr>
            <a:xfrm>
              <a:off x="5495924" y="2943225"/>
              <a:ext cx="1362075" cy="971550"/>
            </a:xfrm>
            <a:prstGeom prst="roundRect">
              <a:avLst>
                <a:gd name="adj" fmla="val 23738"/>
              </a:avLst>
            </a:prstGeom>
            <a:solidFill>
              <a:srgbClr val="FF0000">
                <a:alpha val="69804"/>
              </a:srgb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sp macro="" textlink="">
          <xdr:nvSpPr>
            <xdr:cNvPr id="9" name="Isosceles Triangle 8">
              <a:extLst>
                <a:ext uri="{FF2B5EF4-FFF2-40B4-BE49-F238E27FC236}">
                  <a16:creationId xmlns:a16="http://schemas.microsoft.com/office/drawing/2014/main" id="{7BCEC14E-5A3B-CB50-C7FA-A76709874962}"/>
                </a:ext>
              </a:extLst>
            </xdr:cNvPr>
            <xdr:cNvSpPr/>
          </xdr:nvSpPr>
          <xdr:spPr>
            <a:xfrm rot="5400000">
              <a:off x="5960961" y="3267000"/>
              <a:ext cx="432000" cy="324000"/>
            </a:xfrm>
            <a:prstGeom prst="triangle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</xdr:grpSp>
    </xdr:grpSp>
    <xdr:clientData/>
  </xdr:twoCellAnchor>
  <xdr:twoCellAnchor editAs="absolute">
    <xdr:from>
      <xdr:col>6</xdr:col>
      <xdr:colOff>799947</xdr:colOff>
      <xdr:row>0</xdr:row>
      <xdr:rowOff>38100</xdr:rowOff>
    </xdr:from>
    <xdr:to>
      <xdr:col>11</xdr:col>
      <xdr:colOff>600074</xdr:colOff>
      <xdr:row>0</xdr:row>
      <xdr:rowOff>542924</xdr:rowOff>
    </xdr:to>
    <xdr:pic>
      <xdr:nvPicPr>
        <xdr:cNvPr id="10" name="my-online-training-hub-logo-2">
          <a:extLst>
            <a:ext uri="{FF2B5EF4-FFF2-40B4-BE49-F238E27FC236}">
              <a16:creationId xmlns:a16="http://schemas.microsoft.com/office/drawing/2014/main" id="{8A49CC44-7C1C-4D6B-B307-778FE2FB3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543522" y="38100"/>
          <a:ext cx="3705377" cy="504824"/>
        </a:xfrm>
        <a:prstGeom prst="rect">
          <a:avLst/>
        </a:prstGeom>
      </xdr:spPr>
    </xdr:pic>
    <xdr:clientData/>
  </xdr:twoCellAnchor>
  <xdr:twoCellAnchor editAs="absolute">
    <xdr:from>
      <xdr:col>3</xdr:col>
      <xdr:colOff>685800</xdr:colOff>
      <xdr:row>0</xdr:row>
      <xdr:rowOff>133350</xdr:rowOff>
    </xdr:from>
    <xdr:to>
      <xdr:col>5</xdr:col>
      <xdr:colOff>323850</xdr:colOff>
      <xdr:row>0</xdr:row>
      <xdr:rowOff>428625</xdr:rowOff>
    </xdr:to>
    <xdr:grpSp>
      <xdr:nvGrpSpPr>
        <xdr:cNvPr id="11" name="Group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549845-5957-419C-B6B1-023D3824308D}"/>
            </a:ext>
          </a:extLst>
        </xdr:cNvPr>
        <xdr:cNvGrpSpPr/>
      </xdr:nvGrpSpPr>
      <xdr:grpSpPr>
        <a:xfrm>
          <a:off x="3421380" y="133350"/>
          <a:ext cx="1200150" cy="295275"/>
          <a:chOff x="4486275" y="142875"/>
          <a:chExt cx="1162050" cy="295275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A112F0DD-442C-538E-7A53-EFE18032B2F4}"/>
              </a:ext>
            </a:extLst>
          </xdr:cNvPr>
          <xdr:cNvSpPr/>
        </xdr:nvSpPr>
        <xdr:spPr>
          <a:xfrm>
            <a:off x="4486275" y="142875"/>
            <a:ext cx="1162050" cy="295275"/>
          </a:xfrm>
          <a:prstGeom prst="roundRect">
            <a:avLst/>
          </a:prstGeom>
          <a:solidFill>
            <a:schemeClr val="bg1">
              <a:lumMod val="50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AU" sz="1100">
                <a:latin typeface="Segoe UI" panose="020B0502040204020203" pitchFamily="34" charset="0"/>
                <a:cs typeface="Segoe UI" panose="020B0502040204020203" pitchFamily="34" charset="0"/>
              </a:rPr>
              <a:t>read tutorial</a:t>
            </a:r>
          </a:p>
        </xdr:txBody>
      </xdr:sp>
      <xdr:pic>
        <xdr:nvPicPr>
          <xdr:cNvPr id="13" name="Graphic 12" descr="Document">
            <a:extLst>
              <a:ext uri="{FF2B5EF4-FFF2-40B4-BE49-F238E27FC236}">
                <a16:creationId xmlns:a16="http://schemas.microsoft.com/office/drawing/2014/main" id="{8A4FE6DC-60B3-83EF-2E9B-71D7BB98120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5391149" y="171449"/>
            <a:ext cx="238126" cy="238126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her Olatunji" refreshedDate="45728.418842476851" createdVersion="8" refreshedVersion="8" minRefreshableVersion="3" recordCount="22" xr:uid="{56001567-A9DE-489B-AB34-CB094279E0C6}">
  <cacheSource type="worksheet">
    <worksheetSource name="Table2"/>
  </cacheSource>
  <cacheFields count="9">
    <cacheField name="Date" numFmtId="14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8"/>
    </cacheField>
    <cacheField name="Name" numFmtId="0">
      <sharedItems/>
    </cacheField>
    <cacheField name="Region" numFmtId="0">
      <sharedItems containsBlank="1" count="6">
        <s v="North"/>
        <s v="East"/>
        <s v="South"/>
        <s v="West"/>
        <m/>
        <s v="Asgard"/>
      </sharedItems>
    </cacheField>
    <cacheField name="Rating" numFmtId="0">
      <sharedItems/>
    </cacheField>
    <cacheField name="Product" numFmtId="0">
      <sharedItems count="22">
        <s v="Magic Wand"/>
        <s v="Unicorn Horn"/>
        <s v="Fairy Dust"/>
        <s v="Bacon Scented Candle"/>
        <s v="Potent Potion"/>
        <s v="Bat Signal"/>
        <s v="Glasses with X-ray Vision"/>
        <s v="Lasso of Truth"/>
        <s v="Iron Man Suit"/>
        <s v="Captain America Shield"/>
        <s v="Gamma Radiation Serum"/>
        <s v="Eye Patch"/>
        <s v="Vintage Pistol"/>
        <s v="Arc Reactor"/>
        <s v="Ant-Man Suit"/>
        <s v="Wasp's Wings"/>
        <s v="Comic Book"/>
        <s v="Notepads"/>
        <s v="Pen Set"/>
        <s v="Trickster's Hat"/>
        <s v="Mjolnir"/>
        <s v="Leadership Manual"/>
      </sharedItems>
    </cacheField>
    <cacheField name="Quantity" numFmtId="0">
      <sharedItems containsSemiMixedTypes="0" containsString="0" containsNumber="1" containsInteger="1" minValue="5" maxValue="85" count="17">
        <n v="10"/>
        <n v="15"/>
        <n v="25"/>
        <n v="30"/>
        <n v="35"/>
        <n v="40"/>
        <n v="45"/>
        <n v="50"/>
        <n v="5"/>
        <n v="20"/>
        <n v="55"/>
        <n v="60"/>
        <n v="65"/>
        <n v="70"/>
        <n v="75"/>
        <n v="80"/>
        <n v="85"/>
      </sharedItems>
    </cacheField>
    <cacheField name="Price Per Unit" numFmtId="164">
      <sharedItems containsSemiMixedTypes="0" containsString="0" containsNumber="1" minValue="10" maxValue="160"/>
    </cacheField>
    <cacheField name="Total Quantity Sold" numFmtId="170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d v="2021-01-31T00:00:00"/>
    <n v="1"/>
    <s v="John Smith   "/>
    <x v="0"/>
    <s v="Good"/>
    <x v="0"/>
    <x v="0"/>
    <n v="20"/>
    <n v="200"/>
  </r>
  <r>
    <d v="2021-02-28T00:00:00"/>
    <n v="2"/>
    <s v="Jane Doe"/>
    <x v="1"/>
    <s v="Excelent"/>
    <x v="1"/>
    <x v="1"/>
    <n v="10"/>
    <n v="150"/>
  </r>
  <r>
    <d v="2021-04-30T00:00:00"/>
    <n v="4"/>
    <s v="Anna   Belle"/>
    <x v="2"/>
    <s v="Average"/>
    <x v="2"/>
    <x v="2"/>
    <n v="10"/>
    <n v="250"/>
  </r>
  <r>
    <d v="2021-05-31T00:00:00"/>
    <n v="5"/>
    <s v="Chris P. Bacon"/>
    <x v="1"/>
    <s v="Good"/>
    <x v="3"/>
    <x v="3"/>
    <n v="16.670000000000002"/>
    <n v="500.1"/>
  </r>
  <r>
    <d v="2021-07-31T00:00:00"/>
    <n v="7"/>
    <s v="Mary Jane"/>
    <x v="3"/>
    <s v="Poor"/>
    <x v="4"/>
    <x v="4"/>
    <n v="10"/>
    <n v="350"/>
  </r>
  <r>
    <d v="2021-08-31T00:00:00"/>
    <n v="8"/>
    <s v="Bruce Wayne"/>
    <x v="2"/>
    <s v="Average"/>
    <x v="5"/>
    <x v="5"/>
    <n v="15"/>
    <n v="600"/>
  </r>
  <r>
    <d v="2021-09-30T00:00:00"/>
    <n v="9"/>
    <s v="Clark Kent"/>
    <x v="1"/>
    <s v="Good"/>
    <x v="6"/>
    <x v="6"/>
    <n v="12.22"/>
    <n v="549.9"/>
  </r>
  <r>
    <d v="2021-10-31T00:00:00"/>
    <n v="10"/>
    <s v="Diana Prince"/>
    <x v="0"/>
    <s v="Excelent"/>
    <x v="7"/>
    <x v="7"/>
    <n v="14"/>
    <n v="700"/>
  </r>
  <r>
    <d v="2021-11-30T00:00:00"/>
    <n v="11"/>
    <s v="Tony Stark"/>
    <x v="3"/>
    <s v="Poor"/>
    <x v="8"/>
    <x v="8"/>
    <n v="160"/>
    <n v="800"/>
  </r>
  <r>
    <d v="2021-12-31T00:00:00"/>
    <n v="12"/>
    <s v="Steve Rogers"/>
    <x v="2"/>
    <s v="Average"/>
    <x v="9"/>
    <x v="9"/>
    <n v="45"/>
    <n v="900"/>
  </r>
  <r>
    <d v="2022-02-28T00:00:00"/>
    <n v="14"/>
    <s v="Bruce Banner"/>
    <x v="4"/>
    <s v="Excelent"/>
    <x v="10"/>
    <x v="3"/>
    <n v="36.67"/>
    <n v="1100.1000000000001"/>
  </r>
  <r>
    <d v="2022-03-31T00:00:00"/>
    <n v="15"/>
    <s v="Nick Fury"/>
    <x v="3"/>
    <s v="Poor"/>
    <x v="11"/>
    <x v="4"/>
    <n v="34.29"/>
    <n v="1200.1499999999999"/>
  </r>
  <r>
    <d v="2022-05-31T00:00:00"/>
    <n v="17"/>
    <s v="Peggy Carter"/>
    <x v="1"/>
    <s v="Good"/>
    <x v="12"/>
    <x v="5"/>
    <n v="35"/>
    <n v="1400"/>
  </r>
  <r>
    <d v="2022-06-30T00:00:00"/>
    <n v="18"/>
    <s v="Howard Stark"/>
    <x v="0"/>
    <s v="Excelent"/>
    <x v="13"/>
    <x v="6"/>
    <n v="33.33"/>
    <n v="1499.85"/>
  </r>
  <r>
    <d v="2022-07-31T00:00:00"/>
    <n v="19"/>
    <s v="Hank Pym"/>
    <x v="3"/>
    <s v="Poor"/>
    <x v="14"/>
    <x v="7"/>
    <n v="32"/>
    <n v="1600"/>
  </r>
  <r>
    <d v="2022-08-31T00:00:00"/>
    <n v="20"/>
    <s v="Janet van Dyne"/>
    <x v="2"/>
    <s v="Average"/>
    <x v="15"/>
    <x v="10"/>
    <n v="30.91"/>
    <n v="1700.05"/>
  </r>
  <r>
    <d v="2022-09-30T00:00:00"/>
    <n v="21"/>
    <s v="Kurt Busiek"/>
    <x v="1"/>
    <s v="Good"/>
    <x v="16"/>
    <x v="11"/>
    <n v="30"/>
    <n v="1800"/>
  </r>
  <r>
    <d v="2022-11-30T00:00:00"/>
    <n v="23"/>
    <s v="Roger Stern"/>
    <x v="3"/>
    <s v="Poor"/>
    <x v="17"/>
    <x v="12"/>
    <n v="30.77"/>
    <n v="2000.05"/>
  </r>
  <r>
    <d v="2022-12-31T00:00:00"/>
    <n v="24"/>
    <s v="Tom DeFalco"/>
    <x v="2"/>
    <s v="Average"/>
    <x v="18"/>
    <x v="13"/>
    <n v="30"/>
    <n v="2100"/>
  </r>
  <r>
    <d v="2023-01-31T00:00:00"/>
    <n v="25"/>
    <s v="Loki Laufeyson"/>
    <x v="5"/>
    <s v="Mischief"/>
    <x v="19"/>
    <x v="14"/>
    <n v="29.33"/>
    <n v="2199.75"/>
  </r>
  <r>
    <d v="2023-02-28T00:00:00"/>
    <n v="26"/>
    <s v="Thor Odinson"/>
    <x v="5"/>
    <s v="Worthy"/>
    <x v="20"/>
    <x v="15"/>
    <n v="28.75"/>
    <n v="2300"/>
  </r>
  <r>
    <d v="2023-04-30T00:00:00"/>
    <n v="28"/>
    <s v="Steve Rogers"/>
    <x v="2"/>
    <s v="Leader"/>
    <x v="21"/>
    <x v="16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DE0A1C-B2C2-46A2-BCFA-9A8E6ABE175F}" name="PivotTable1" cacheId="1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A4:G45" firstHeaderRow="1" firstDataRow="2" firstDataCol="1"/>
  <pivotFields count="9">
    <pivotField numFmtId="14" showAll="0"/>
    <pivotField showAll="0"/>
    <pivotField showAll="0"/>
    <pivotField axis="axisCol" showAll="0">
      <items count="7">
        <item x="5"/>
        <item x="1"/>
        <item x="0"/>
        <item x="2"/>
        <item x="3"/>
        <item x="4"/>
        <item t="default"/>
      </items>
    </pivotField>
    <pivotField showAll="0"/>
    <pivotField axis="axisRow" showAll="0">
      <items count="23">
        <item x="14"/>
        <item x="13"/>
        <item x="3"/>
        <item x="5"/>
        <item x="9"/>
        <item x="16"/>
        <item x="11"/>
        <item x="2"/>
        <item x="10"/>
        <item x="6"/>
        <item x="8"/>
        <item x="7"/>
        <item x="21"/>
        <item x="0"/>
        <item x="20"/>
        <item x="17"/>
        <item x="18"/>
        <item x="4"/>
        <item x="19"/>
        <item x="1"/>
        <item x="12"/>
        <item x="15"/>
        <item t="default"/>
      </items>
    </pivotField>
    <pivotField axis="axisRow" showAll="0">
      <items count="18">
        <item x="8"/>
        <item x="0"/>
        <item x="1"/>
        <item x="9"/>
        <item x="2"/>
        <item x="3"/>
        <item x="4"/>
        <item x="5"/>
        <item x="6"/>
        <item x="7"/>
        <item x="10"/>
        <item x="11"/>
        <item x="12"/>
        <item x="13"/>
        <item x="14"/>
        <item x="15"/>
        <item x="16"/>
        <item t="default"/>
      </items>
    </pivotField>
    <pivotField numFmtId="164" showAll="0"/>
    <pivotField dataField="1" numFmtId="170" showAll="0"/>
  </pivotFields>
  <rowFields count="2">
    <field x="6"/>
    <field x="5"/>
  </rowFields>
  <rowItems count="40">
    <i>
      <x/>
    </i>
    <i r="1">
      <x v="10"/>
    </i>
    <i>
      <x v="1"/>
    </i>
    <i r="1">
      <x v="13"/>
    </i>
    <i>
      <x v="2"/>
    </i>
    <i r="1">
      <x v="19"/>
    </i>
    <i>
      <x v="3"/>
    </i>
    <i r="1">
      <x v="4"/>
    </i>
    <i>
      <x v="4"/>
    </i>
    <i r="1">
      <x v="7"/>
    </i>
    <i>
      <x v="5"/>
    </i>
    <i r="1">
      <x v="2"/>
    </i>
    <i r="1">
      <x v="8"/>
    </i>
    <i>
      <x v="6"/>
    </i>
    <i r="1">
      <x v="6"/>
    </i>
    <i r="1">
      <x v="17"/>
    </i>
    <i>
      <x v="7"/>
    </i>
    <i r="1">
      <x v="3"/>
    </i>
    <i r="1">
      <x v="20"/>
    </i>
    <i>
      <x v="8"/>
    </i>
    <i r="1">
      <x v="1"/>
    </i>
    <i r="1">
      <x v="9"/>
    </i>
    <i>
      <x v="9"/>
    </i>
    <i r="1">
      <x/>
    </i>
    <i r="1">
      <x v="11"/>
    </i>
    <i>
      <x v="10"/>
    </i>
    <i r="1">
      <x v="21"/>
    </i>
    <i>
      <x v="11"/>
    </i>
    <i r="1">
      <x v="5"/>
    </i>
    <i>
      <x v="12"/>
    </i>
    <i r="1">
      <x v="15"/>
    </i>
    <i>
      <x v="13"/>
    </i>
    <i r="1">
      <x v="16"/>
    </i>
    <i>
      <x v="14"/>
    </i>
    <i r="1">
      <x v="18"/>
    </i>
    <i>
      <x v="15"/>
    </i>
    <i r="1">
      <x v="14"/>
    </i>
    <i>
      <x v="16"/>
    </i>
    <i r="1">
      <x v="1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Total Quantity Sold" fld="8" baseField="0" baseItem="0" numFmtId="17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5F0392-CBFB-474A-AA23-0CCE0EED689A}" name="Table2" displayName="Table2" ref="A1:I23" totalsRowShown="0" headerRowDxfId="21" dataDxfId="20">
  <autoFilter ref="A1:I23" xr:uid="{E75F0392-CBFB-474A-AA23-0CCE0EED689A}"/>
  <tableColumns count="9">
    <tableColumn id="1" xr3:uid="{9E1BF652-2FCC-4ED6-B6CA-C7BF6F0BC025}" name="Date" dataDxfId="19"/>
    <tableColumn id="2" xr3:uid="{ABD43A3B-8290-4F51-9C1B-2A8321338E0B}" name="ID" dataDxfId="18"/>
    <tableColumn id="3" xr3:uid="{CC60A4B8-130A-4F4F-B9C6-8B616FA395D3}" name="Name" dataDxfId="17"/>
    <tableColumn id="4" xr3:uid="{E0148499-6916-4E19-A6A4-77E22D462954}" name="Region" dataDxfId="16"/>
    <tableColumn id="5" xr3:uid="{2EC565A0-7891-453F-ADBE-1A6127AABA49}" name="Rating" dataDxfId="15"/>
    <tableColumn id="6" xr3:uid="{5CD91E1D-4076-404B-BB4A-AAA3EA1857BB}" name="Product" dataDxfId="14"/>
    <tableColumn id="7" xr3:uid="{DE1B74F0-CB20-4370-8966-8C203B648833}" name="Quantity" dataDxfId="13"/>
    <tableColumn id="8" xr3:uid="{C9A70431-353A-4EBC-8DFC-5E7666A05875}" name="Price Per Unit" dataDxfId="12"/>
    <tableColumn id="9" xr3:uid="{EC704E6C-F14F-4A4C-9AFA-911C503E88B9}" name="Total Quantity Sold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3DA145-A723-457E-812B-65E723E9F8CD}" name="Table1" displayName="Table1" ref="A2:H31" totalsRowCount="1" headerRowDxfId="99" dataDxfId="98">
  <autoFilter ref="A2:H30" xr:uid="{683DA145-A723-457E-812B-65E723E9F8CD}"/>
  <tableColumns count="8">
    <tableColumn id="1" xr3:uid="{C49042CD-BF60-4C44-A0B4-176EFEE5C15D}" name="Date" totalsRowLabel="Total" dataDxfId="97" totalsRowDxfId="96"/>
    <tableColumn id="2" xr3:uid="{A66F44FB-46D3-4613-B3A6-513FEAB609A2}" name="ID" dataDxfId="95" totalsRowDxfId="94"/>
    <tableColumn id="3" xr3:uid="{9577779F-29EA-4942-B44D-8493D11525AB}" name="Name" dataDxfId="93" totalsRowDxfId="92"/>
    <tableColumn id="4" xr3:uid="{25150164-E3A0-4827-9A32-86C4C44B9A28}" name="Region" dataDxfId="91" totalsRowDxfId="90"/>
    <tableColumn id="5" xr3:uid="{90C53DBE-DE01-4CBD-89AB-8BEA69F9E214}" name="Rating" dataDxfId="89" totalsRowDxfId="88"/>
    <tableColumn id="6" xr3:uid="{630BC295-BE07-4A5D-84CD-3481157C7764}" name="Product" dataDxfId="87" totalsRowDxfId="86"/>
    <tableColumn id="7" xr3:uid="{F438AABA-03F8-4DBE-A2DF-FC280AE99F37}" name="Quantity" dataDxfId="85" totalsRowDxfId="84"/>
    <tableColumn id="8" xr3:uid="{BBBF0446-E1C0-4670-8A40-7D560DC49FB3}" name="Price Per Unit" totalsRowFunction="max" dataDxfId="83" totalsRowDxfId="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46E7A5-0E82-4DE4-B014-5756275FE58B}" name="Table134" displayName="Table134" ref="A2:I31" totalsRowCount="1" headerRowDxfId="81" dataDxfId="80">
  <autoFilter ref="A2:I30" xr:uid="{683DA145-A723-457E-812B-65E723E9F8CD}"/>
  <tableColumns count="9">
    <tableColumn id="1" xr3:uid="{E3557137-BC1F-4ABB-B2CA-7D0E20ACAA7D}" name="Date" totalsRowLabel="Total" dataDxfId="79" totalsRowDxfId="78"/>
    <tableColumn id="2" xr3:uid="{01B1FA8C-A9CE-4351-871F-866166D38A61}" name="ID" dataDxfId="77" totalsRowDxfId="76"/>
    <tableColumn id="3" xr3:uid="{FC0C5982-3031-417A-91B6-2499D37DAC99}" name="Name" dataDxfId="75" totalsRowDxfId="74"/>
    <tableColumn id="4" xr3:uid="{FB63233C-B3CD-4EE7-A61A-9C1F2FA41396}" name="Region" dataDxfId="73" totalsRowDxfId="72"/>
    <tableColumn id="5" xr3:uid="{6390FFA4-2CCC-4D74-87BC-781CFBC61821}" name="Rating" dataDxfId="71" totalsRowDxfId="70"/>
    <tableColumn id="6" xr3:uid="{1002335C-C6BC-4757-AD1C-D69CF37D0BF9}" name="Product" dataDxfId="69" totalsRowDxfId="68"/>
    <tableColumn id="7" xr3:uid="{DED88F5D-5927-442D-B92B-78B9617AEC8E}" name="Quantity" dataDxfId="67" totalsRowDxfId="66"/>
    <tableColumn id="8" xr3:uid="{48062C4E-095B-4246-8691-576922D43763}" name="Price Per Unit" totalsRowFunction="max" dataDxfId="65" totalsRowDxfId="64"/>
    <tableColumn id="9" xr3:uid="{A0B2C8F9-B62F-470D-95E7-445F62EFDE89}" name="Sales" totalsRowFunction="sum" dataDxfId="63" totalsRowDxfId="62">
      <calculatedColumnFormula>IFERROR( Table134[[#This Row],[Quantity]]*Table134[[#This Row],[Price Per Unit]], "")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8ACEF-0034-4C76-BC08-522BC807026B}" name="Table1345" displayName="Table1345" ref="A2:I31" totalsRowCount="1" headerRowDxfId="61" dataDxfId="60">
  <autoFilter ref="A2:I30" xr:uid="{683DA145-A723-457E-812B-65E723E9F8CD}"/>
  <tableColumns count="9">
    <tableColumn id="1" xr3:uid="{4EE4F555-68A0-412F-9208-F5F87F04B619}" name="Date" totalsRowLabel="Total" dataDxfId="59" totalsRowDxfId="58"/>
    <tableColumn id="2" xr3:uid="{DC93704D-60A7-4CE8-BBEF-A6837F28930E}" name="ID" dataDxfId="57" totalsRowDxfId="56"/>
    <tableColumn id="3" xr3:uid="{6473E714-0516-4F7F-95E0-9E5CE02ADC3B}" name="Name" dataDxfId="55" totalsRowDxfId="54"/>
    <tableColumn id="4" xr3:uid="{BE31A188-0E7C-4D3B-8371-072C3D86BF2D}" name="Region" dataDxfId="53" totalsRowDxfId="52"/>
    <tableColumn id="5" xr3:uid="{6C2FFAD1-E2D8-484E-94F2-760E17A9CD45}" name="Rating" dataDxfId="51" totalsRowDxfId="50"/>
    <tableColumn id="6" xr3:uid="{2B69B1E8-D8CE-44BD-917D-5EE33F11F873}" name="Product" dataDxfId="49" totalsRowDxfId="48"/>
    <tableColumn id="7" xr3:uid="{1EA5FAAB-313E-46FC-BF7B-AC74D3BCA5F0}" name="Quantity" dataDxfId="47" totalsRowDxfId="46"/>
    <tableColumn id="8" xr3:uid="{A38E3D75-87BD-4B62-A5B7-847826AC7465}" name="Price Per Unit" totalsRowFunction="max" dataDxfId="45" totalsRowDxfId="44"/>
    <tableColumn id="9" xr3:uid="{2B2ED7A8-8CC1-4A34-8B3B-30401267EB73}" name="Sales" totalsRowFunction="sum" dataDxfId="43" totalsRowDxfId="42">
      <calculatedColumnFormula>IFERROR( Table1345[[#This Row],[Quantity]]*Table1345[[#This Row],[Price Per Unit]], "")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41D2B2-020E-4C92-B2FB-BE08D612B21D}" name="Table13456" displayName="Table13456" ref="A2:I31" totalsRowCount="1" headerRowDxfId="41" dataDxfId="40">
  <autoFilter ref="A2:I30" xr:uid="{683DA145-A723-457E-812B-65E723E9F8CD}"/>
  <tableColumns count="9">
    <tableColumn id="1" xr3:uid="{E91001D3-E6AE-449F-BF3C-A5A69FFFC92B}" name="Date" totalsRowLabel="Total" dataDxfId="39" totalsRowDxfId="38"/>
    <tableColumn id="2" xr3:uid="{866719AB-7435-4785-AEA7-84C494E2B56B}" name="ID" dataDxfId="37" totalsRowDxfId="36"/>
    <tableColumn id="3" xr3:uid="{575A0FAC-BB6B-4BC8-B037-DEFC18B16961}" name="Name" dataDxfId="35" totalsRowDxfId="34"/>
    <tableColumn id="4" xr3:uid="{BDD26564-6751-4862-B6AB-60CBB9DF3778}" name="Region" dataDxfId="33" totalsRowDxfId="32"/>
    <tableColumn id="5" xr3:uid="{0B2AAE18-425A-48DF-A485-D935C0A207CC}" name="Rating" dataDxfId="31" totalsRowDxfId="30"/>
    <tableColumn id="6" xr3:uid="{C0351C81-A9A9-4A9A-8782-631681CB104E}" name="Product" dataDxfId="29" totalsRowDxfId="28"/>
    <tableColumn id="7" xr3:uid="{F3E18428-543D-4DC6-AC67-C49C626E43EC}" name="Quantity" dataDxfId="27" totalsRowDxfId="26"/>
    <tableColumn id="8" xr3:uid="{7E04434A-F770-4052-9A89-08A6C409913D}" name="Price Per Unit" totalsRowFunction="max" dataDxfId="25" totalsRowDxfId="24"/>
    <tableColumn id="9" xr3:uid="{E09B3537-518E-4642-A78D-917EA0B588AD}" name="Sales" totalsRowFunction="sum" dataDxfId="23" totalsRowDxfId="22">
      <calculatedColumnFormula>IFERROR( Table13456[[#This Row],[Quantity]]*Table13456[[#This Row],[Price Per Unit]],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1D121D-3BBE-4707-B823-B62A0D636EE9}">
  <we:reference id="wa200005669" version="2.0.0.0" store="en-US" storeType="OMEX"/>
  <we:alternateReferences>
    <we:reference id="wa200005669" version="2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1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expert-upgrade" TargetMode="External"/><Relationship Id="rId13" Type="http://schemas.openxmlformats.org/officeDocument/2006/relationships/hyperlink" Target="https://www.myonlinetraininghub.com/power-pivot-course" TargetMode="External"/><Relationship Id="rId18" Type="http://schemas.openxmlformats.org/officeDocument/2006/relationships/hyperlink" Target="https://www.myonlinetraininghub.com/excel-operations-management-course" TargetMode="External"/><Relationship Id="rId3" Type="http://schemas.openxmlformats.org/officeDocument/2006/relationships/hyperlink" Target="https://www.myonlinetraininghub.com/power-bi-course" TargetMode="External"/><Relationship Id="rId7" Type="http://schemas.openxmlformats.org/officeDocument/2006/relationships/hyperlink" Target="https://www.myonlinetraininghub.com/excel-functions" TargetMode="External"/><Relationship Id="rId12" Type="http://schemas.openxmlformats.org/officeDocument/2006/relationships/hyperlink" Target="https://www.myonlinetraininghub.com/excel-pivottable-course" TargetMode="External"/><Relationship Id="rId17" Type="http://schemas.openxmlformats.org/officeDocument/2006/relationships/hyperlink" Target="https://www.myonlinetraininghub.com/excel-for-customer-service-professionals" TargetMode="External"/><Relationship Id="rId2" Type="http://schemas.openxmlformats.org/officeDocument/2006/relationships/hyperlink" Target="http://www.myonlinetraininghub.com/category/excel-dashboard" TargetMode="External"/><Relationship Id="rId16" Type="http://schemas.openxmlformats.org/officeDocument/2006/relationships/hyperlink" Target="https://www.myonlinetraininghub.com/excel-analysis-toolpak-course" TargetMode="External"/><Relationship Id="rId20" Type="http://schemas.openxmlformats.org/officeDocument/2006/relationships/drawing" Target="../drawings/drawing13.xml"/><Relationship Id="rId1" Type="http://schemas.openxmlformats.org/officeDocument/2006/relationships/hyperlink" Target="http://www.myonlinetraininghub.com/category/excel-charts" TargetMode="External"/><Relationship Id="rId6" Type="http://schemas.openxmlformats.org/officeDocument/2006/relationships/hyperlink" Target="https://www.myonlinetraininghub.com/excel-dashboard-course" TargetMode="External"/><Relationship Id="rId11" Type="http://schemas.openxmlformats.org/officeDocument/2006/relationships/hyperlink" Target="https://www.myonlinetraininghub.com/excel-pivottable-course-quick-start" TargetMode="External"/><Relationship Id="rId5" Type="http://schemas.openxmlformats.org/officeDocument/2006/relationships/hyperlink" Target="https://www.myonlinetraininghub.com/excel-forum" TargetMode="External"/><Relationship Id="rId15" Type="http://schemas.openxmlformats.org/officeDocument/2006/relationships/hyperlink" Target="https://www.myonlinetraininghub.com/excel-for-finance-course" TargetMode="External"/><Relationship Id="rId10" Type="http://schemas.openxmlformats.org/officeDocument/2006/relationships/hyperlink" Target="https://www.myonlinetraininghub.com/excel-power-query-course" TargetMode="External"/><Relationship Id="rId19" Type="http://schemas.openxmlformats.org/officeDocument/2006/relationships/hyperlink" Target="https://www.myonlinetraininghub.com/financial-modelling-course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advanced-excel-formulas-course" TargetMode="External"/><Relationship Id="rId14" Type="http://schemas.openxmlformats.org/officeDocument/2006/relationships/hyperlink" Target="https://www.myonlinetraininghub.com/excel-for-decision-making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8689-294F-425B-92D5-0A64A793B10E}">
  <dimension ref="A1:Q30"/>
  <sheetViews>
    <sheetView showGridLines="0" showRowColHeaders="0" workbookViewId="0">
      <selection activeCell="G12" sqref="G12"/>
    </sheetView>
  </sheetViews>
  <sheetFormatPr defaultColWidth="0" defaultRowHeight="14.4" zeroHeight="1"/>
  <cols>
    <col min="1" max="1" width="4.88671875" customWidth="1"/>
    <col min="2" max="17" width="9.109375" customWidth="1"/>
    <col min="18" max="16384" width="9.109375" hidden="1"/>
  </cols>
  <sheetData>
    <row r="1" spans="1:17" ht="52.5" customHeight="1">
      <c r="A1" s="6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/>
    <row r="3" spans="1:17" ht="18">
      <c r="B3" s="4" t="s">
        <v>1</v>
      </c>
    </row>
    <row r="4" spans="1:17" ht="18">
      <c r="B4" s="5" t="s">
        <v>2</v>
      </c>
    </row>
    <row r="5" spans="1:17" ht="18">
      <c r="B5" s="5" t="s">
        <v>3</v>
      </c>
    </row>
    <row r="6" spans="1:17" ht="18">
      <c r="B6" s="5" t="s">
        <v>4</v>
      </c>
    </row>
    <row r="7" spans="1:17" ht="18">
      <c r="B7" s="5"/>
    </row>
    <row r="8" spans="1:17" ht="18">
      <c r="B8" s="5" t="s">
        <v>5</v>
      </c>
    </row>
    <row r="9" spans="1:17"/>
    <row r="10" spans="1:17" ht="18">
      <c r="B10" s="5" t="s">
        <v>6</v>
      </c>
    </row>
    <row r="11" spans="1:17" ht="18">
      <c r="B11" s="5" t="s">
        <v>7</v>
      </c>
    </row>
    <row r="30" spans="2:2" hidden="1">
      <c r="B30" t="s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E524-A30F-496C-A3C4-BFF4729B79F6}">
  <dimension ref="A1:P30"/>
  <sheetViews>
    <sheetView workbookViewId="0">
      <selection activeCell="C10" sqref="C10"/>
    </sheetView>
  </sheetViews>
  <sheetFormatPr defaultRowHeight="14.4"/>
  <cols>
    <col min="1" max="1" width="1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  <col min="9" max="9" width="17.5546875" bestFit="1" customWidth="1"/>
  </cols>
  <sheetData>
    <row r="1" spans="1:16" s="7" customFormat="1" ht="48.75" customHeight="1">
      <c r="A1" s="6" t="s">
        <v>87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88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  <c r="I3" t="str">
        <f>TRIM(C3)</f>
        <v>John Smith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  <c r="I4" t="str">
        <f t="shared" ref="I4:I30" si="0">TRIM(C4)</f>
        <v>Jane Doe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  <c r="I5" t="str">
        <f t="shared" si="0"/>
        <v>Mike Tyson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  <c r="I6" t="str">
        <f t="shared" si="0"/>
        <v>Anna Belle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  <c r="I7" t="str">
        <f t="shared" si="0"/>
        <v>Chris P. Bacon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  <c r="I8" t="str">
        <f t="shared" si="0"/>
        <v>Peter Parker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  <c r="I9" t="str">
        <f t="shared" si="0"/>
        <v>Mary Jane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  <c r="I10" t="str">
        <f t="shared" si="0"/>
        <v>Bruce Wayne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  <c r="I11" t="str">
        <f t="shared" si="0"/>
        <v>Clark Kent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  <c r="I12" t="str">
        <f t="shared" si="0"/>
        <v>Diana Prince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  <c r="I13" t="str">
        <f t="shared" si="0"/>
        <v>Tony Stark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  <c r="I14" t="str">
        <f t="shared" si="0"/>
        <v>Steve Rogers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  <c r="I15" t="str">
        <f t="shared" si="0"/>
        <v>Natasha Romanoff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  <c r="I16" t="str">
        <f t="shared" si="0"/>
        <v>Bruce Banner</v>
      </c>
    </row>
    <row r="17" spans="1:9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  <c r="I17" t="str">
        <f t="shared" si="0"/>
        <v>Nick Fury</v>
      </c>
    </row>
    <row r="18" spans="1:9">
      <c r="A18" s="9">
        <v>44681</v>
      </c>
      <c r="B18" s="10">
        <v>16</v>
      </c>
      <c r="C18" s="10" t="s">
        <v>56</v>
      </c>
      <c r="D18" s="10"/>
      <c r="E18" s="10" t="s">
        <v>32</v>
      </c>
      <c r="F18" s="10" t="s">
        <v>57</v>
      </c>
      <c r="G18" s="10">
        <v>0</v>
      </c>
      <c r="H18" s="10" t="s">
        <v>29</v>
      </c>
      <c r="I18" t="str">
        <f t="shared" si="0"/>
        <v>Phil Coulson</v>
      </c>
    </row>
    <row r="19" spans="1:9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  <c r="I19" t="str">
        <f t="shared" si="0"/>
        <v>Peggy Carter</v>
      </c>
    </row>
    <row r="20" spans="1:9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  <c r="I20" t="str">
        <f t="shared" si="0"/>
        <v>Howard Stark</v>
      </c>
    </row>
    <row r="21" spans="1:9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  <c r="I21" t="str">
        <f t="shared" si="0"/>
        <v>Hank Pym</v>
      </c>
    </row>
    <row r="22" spans="1:9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  <c r="I22" t="str">
        <f t="shared" si="0"/>
        <v>Janet van Dyne</v>
      </c>
    </row>
    <row r="23" spans="1:9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  <c r="I23" t="str">
        <f t="shared" si="0"/>
        <v>Kurt Busiek</v>
      </c>
    </row>
    <row r="24" spans="1:9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  <c r="I24" t="str">
        <f t="shared" si="0"/>
        <v>George Perez</v>
      </c>
    </row>
    <row r="25" spans="1:9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  <c r="I25" t="str">
        <f t="shared" si="0"/>
        <v>Roger Stern</v>
      </c>
    </row>
    <row r="26" spans="1:9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  <c r="I26" t="str">
        <f t="shared" si="0"/>
        <v>Tom DeFalco</v>
      </c>
    </row>
    <row r="27" spans="1:9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  <c r="I27" t="str">
        <f t="shared" si="0"/>
        <v>Loki Laufeyson</v>
      </c>
    </row>
    <row r="28" spans="1:9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  <c r="I28" t="str">
        <f t="shared" si="0"/>
        <v>Thor Odinson</v>
      </c>
    </row>
    <row r="29" spans="1:9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  <c r="I29" t="str">
        <f t="shared" si="0"/>
        <v>Natasha Romanoff</v>
      </c>
    </row>
    <row r="30" spans="1:9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  <c r="I30" t="str">
        <f t="shared" si="0"/>
        <v>Steve Rogers</v>
      </c>
    </row>
  </sheetData>
  <conditionalFormatting sqref="B2:B30">
    <cfRule type="duplicateValues" dxfId="7" priority="1"/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7102-CF1A-4AF3-99A6-B6E494D36680}">
  <dimension ref="A1:O30"/>
  <sheetViews>
    <sheetView workbookViewId="0">
      <selection activeCell="G8" sqref="G8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89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23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23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23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6" priority="1"/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A2CE-C4A2-4AA4-8C82-44A1640A0FD7}">
  <dimension ref="A1:O30"/>
  <sheetViews>
    <sheetView workbookViewId="0">
      <selection activeCell="G7" sqref="G7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9.1093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9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9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9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9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9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9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9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9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9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9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9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9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9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9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9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9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9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9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9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9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9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</sheetData>
  <conditionalFormatting sqref="B2:B30">
    <cfRule type="duplicateValues" dxfId="5" priority="1"/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27C-928E-499F-A76B-3A3CC54DD997}">
  <dimension ref="A1:O31"/>
  <sheetViews>
    <sheetView workbookViewId="0">
      <selection activeCell="J14" sqref="J14"/>
    </sheetView>
  </sheetViews>
  <sheetFormatPr defaultRowHeight="14.4"/>
  <cols>
    <col min="1" max="1" width="12.8867187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5" s="7" customFormat="1" ht="48.75" customHeight="1">
      <c r="A1" s="6" t="s">
        <v>97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5">
      <c r="A3" s="35">
        <v>44227</v>
      </c>
      <c r="B3" s="10">
        <v>1</v>
      </c>
      <c r="C3" s="10" t="s">
        <v>90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5">
      <c r="A4" s="35">
        <v>44255</v>
      </c>
      <c r="B4" s="10">
        <v>2</v>
      </c>
      <c r="C4" s="10" t="s">
        <v>21</v>
      </c>
      <c r="D4" s="10" t="s">
        <v>22</v>
      </c>
      <c r="E4" s="10" t="s">
        <v>96</v>
      </c>
      <c r="F4" s="10" t="s">
        <v>24</v>
      </c>
      <c r="G4" s="10">
        <v>15</v>
      </c>
      <c r="H4" s="11">
        <v>10</v>
      </c>
    </row>
    <row r="5" spans="1:15">
      <c r="A5" s="35">
        <v>44286</v>
      </c>
      <c r="B5" s="10">
        <v>3</v>
      </c>
      <c r="C5" s="10" t="s">
        <v>91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5">
      <c r="A6" s="35">
        <v>44316</v>
      </c>
      <c r="B6" s="10">
        <v>4</v>
      </c>
      <c r="C6" s="10" t="s">
        <v>92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5">
      <c r="A7" s="35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5">
      <c r="A8" s="35">
        <v>44377</v>
      </c>
      <c r="B8" s="10">
        <v>6</v>
      </c>
      <c r="C8" s="10" t="s">
        <v>93</v>
      </c>
      <c r="D8" s="12" t="s">
        <v>94</v>
      </c>
      <c r="E8" s="10" t="s">
        <v>96</v>
      </c>
      <c r="F8" s="10" t="s">
        <v>37</v>
      </c>
      <c r="G8" s="10">
        <v>0</v>
      </c>
      <c r="H8" s="10" t="s">
        <v>29</v>
      </c>
    </row>
    <row r="9" spans="1:15">
      <c r="A9" s="35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5">
      <c r="A10" s="35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5">
      <c r="A11" s="35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5">
      <c r="A12" s="35">
        <v>44500</v>
      </c>
      <c r="B12" s="10">
        <v>10</v>
      </c>
      <c r="C12" s="10" t="s">
        <v>44</v>
      </c>
      <c r="D12" s="10" t="s">
        <v>18</v>
      </c>
      <c r="E12" s="10" t="s">
        <v>96</v>
      </c>
      <c r="F12" s="10" t="s">
        <v>45</v>
      </c>
      <c r="G12" s="10">
        <v>50</v>
      </c>
      <c r="H12" s="11">
        <v>14</v>
      </c>
    </row>
    <row r="13" spans="1:15">
      <c r="A13" s="35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5">
      <c r="A14" s="35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5">
      <c r="A15" s="35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5">
      <c r="A16" s="35">
        <v>44620</v>
      </c>
      <c r="B16" s="10">
        <v>14</v>
      </c>
      <c r="C16" s="10" t="s">
        <v>52</v>
      </c>
      <c r="D16" s="12" t="s">
        <v>94</v>
      </c>
      <c r="E16" s="10" t="s">
        <v>96</v>
      </c>
      <c r="F16" s="10" t="s">
        <v>53</v>
      </c>
      <c r="G16" s="10">
        <v>30</v>
      </c>
      <c r="H16" s="11">
        <v>36.67</v>
      </c>
    </row>
    <row r="17" spans="1:8">
      <c r="A17" s="35">
        <v>44651</v>
      </c>
      <c r="B17" s="10">
        <v>15</v>
      </c>
      <c r="C17" s="10" t="s">
        <v>54</v>
      </c>
      <c r="D17" s="10" t="s">
        <v>26</v>
      </c>
      <c r="E17" s="10" t="s">
        <v>27</v>
      </c>
      <c r="F17" s="10" t="s">
        <v>55</v>
      </c>
      <c r="G17" s="10">
        <v>35</v>
      </c>
      <c r="H17" s="11">
        <v>34.29</v>
      </c>
    </row>
    <row r="18" spans="1:8">
      <c r="A18" s="35">
        <v>44681</v>
      </c>
      <c r="B18" s="10">
        <v>16</v>
      </c>
      <c r="C18" s="10" t="s">
        <v>56</v>
      </c>
      <c r="D18" s="12" t="s">
        <v>94</v>
      </c>
      <c r="E18" s="10" t="s">
        <v>32</v>
      </c>
      <c r="F18" s="10" t="s">
        <v>57</v>
      </c>
      <c r="G18" s="10">
        <v>0</v>
      </c>
      <c r="H18" s="10" t="s">
        <v>29</v>
      </c>
    </row>
    <row r="19" spans="1:8">
      <c r="A19" s="35">
        <v>44712</v>
      </c>
      <c r="B19" s="10">
        <v>17</v>
      </c>
      <c r="C19" s="10" t="s">
        <v>58</v>
      </c>
      <c r="D19" s="10" t="s">
        <v>22</v>
      </c>
      <c r="E19" s="10" t="s">
        <v>19</v>
      </c>
      <c r="F19" s="10" t="s">
        <v>59</v>
      </c>
      <c r="G19" s="10">
        <v>40</v>
      </c>
      <c r="H19" s="11">
        <v>35</v>
      </c>
    </row>
    <row r="20" spans="1:8">
      <c r="A20" s="35">
        <v>44742</v>
      </c>
      <c r="B20" s="10">
        <v>18</v>
      </c>
      <c r="C20" s="10" t="s">
        <v>60</v>
      </c>
      <c r="D20" s="10" t="s">
        <v>18</v>
      </c>
      <c r="E20" s="10" t="s">
        <v>96</v>
      </c>
      <c r="F20" s="10" t="s">
        <v>61</v>
      </c>
      <c r="G20" s="10">
        <v>45</v>
      </c>
      <c r="H20" s="11">
        <v>33.33</v>
      </c>
    </row>
    <row r="21" spans="1:8">
      <c r="A21" s="35">
        <v>44773</v>
      </c>
      <c r="B21" s="10">
        <v>19</v>
      </c>
      <c r="C21" s="10" t="s">
        <v>62</v>
      </c>
      <c r="D21" s="10" t="s">
        <v>26</v>
      </c>
      <c r="E21" s="10" t="s">
        <v>27</v>
      </c>
      <c r="F21" s="10" t="s">
        <v>63</v>
      </c>
      <c r="G21" s="10">
        <v>50</v>
      </c>
      <c r="H21" s="11">
        <v>32</v>
      </c>
    </row>
    <row r="22" spans="1:8">
      <c r="A22" s="35">
        <v>44804</v>
      </c>
      <c r="B22" s="10">
        <v>20</v>
      </c>
      <c r="C22" s="10" t="s">
        <v>64</v>
      </c>
      <c r="D22" s="10" t="s">
        <v>31</v>
      </c>
      <c r="E22" s="10" t="s">
        <v>32</v>
      </c>
      <c r="F22" s="10" t="s">
        <v>65</v>
      </c>
      <c r="G22" s="10">
        <v>55</v>
      </c>
      <c r="H22" s="11">
        <v>30.91</v>
      </c>
    </row>
    <row r="23" spans="1:8">
      <c r="A23" s="35">
        <v>44834</v>
      </c>
      <c r="B23" s="10">
        <v>21</v>
      </c>
      <c r="C23" s="10" t="s">
        <v>66</v>
      </c>
      <c r="D23" s="10" t="s">
        <v>22</v>
      </c>
      <c r="E23" s="10" t="s">
        <v>19</v>
      </c>
      <c r="F23" s="10" t="s">
        <v>67</v>
      </c>
      <c r="G23" s="10">
        <v>60</v>
      </c>
      <c r="H23" s="11">
        <v>30</v>
      </c>
    </row>
    <row r="24" spans="1:8">
      <c r="A24" s="35">
        <v>44865</v>
      </c>
      <c r="B24" s="10">
        <v>22</v>
      </c>
      <c r="C24" s="10" t="s">
        <v>68</v>
      </c>
      <c r="D24" s="10" t="s">
        <v>18</v>
      </c>
      <c r="E24" s="10" t="s">
        <v>96</v>
      </c>
      <c r="F24" s="10" t="s">
        <v>69</v>
      </c>
      <c r="G24" s="10">
        <v>0</v>
      </c>
      <c r="H24" s="10" t="s">
        <v>29</v>
      </c>
    </row>
    <row r="25" spans="1:8">
      <c r="A25" s="35">
        <v>44895</v>
      </c>
      <c r="B25" s="10">
        <v>23</v>
      </c>
      <c r="C25" s="10" t="s">
        <v>70</v>
      </c>
      <c r="D25" s="10" t="s">
        <v>26</v>
      </c>
      <c r="E25" s="10" t="s">
        <v>27</v>
      </c>
      <c r="F25" s="10" t="s">
        <v>71</v>
      </c>
      <c r="G25" s="10">
        <v>65</v>
      </c>
      <c r="H25" s="11">
        <v>30.77</v>
      </c>
    </row>
    <row r="26" spans="1:8">
      <c r="A26" s="35">
        <v>44926</v>
      </c>
      <c r="B26" s="10">
        <v>24</v>
      </c>
      <c r="C26" s="10" t="s">
        <v>72</v>
      </c>
      <c r="D26" s="10" t="s">
        <v>31</v>
      </c>
      <c r="E26" s="10" t="s">
        <v>32</v>
      </c>
      <c r="F26" s="10" t="s">
        <v>73</v>
      </c>
      <c r="G26" s="10">
        <v>70</v>
      </c>
      <c r="H26" s="11">
        <v>30</v>
      </c>
    </row>
    <row r="27" spans="1:8">
      <c r="A27" s="35">
        <v>44957</v>
      </c>
      <c r="B27" s="10">
        <v>25</v>
      </c>
      <c r="C27" s="10" t="s">
        <v>74</v>
      </c>
      <c r="D27" s="10" t="s">
        <v>75</v>
      </c>
      <c r="E27" s="10" t="s">
        <v>76</v>
      </c>
      <c r="F27" s="10" t="s">
        <v>77</v>
      </c>
      <c r="G27" s="10">
        <v>75</v>
      </c>
      <c r="H27" s="11">
        <v>29.33</v>
      </c>
    </row>
    <row r="28" spans="1:8">
      <c r="A28" s="35">
        <v>44985</v>
      </c>
      <c r="B28" s="10">
        <v>26</v>
      </c>
      <c r="C28" s="10" t="s">
        <v>78</v>
      </c>
      <c r="D28" s="10" t="s">
        <v>75</v>
      </c>
      <c r="E28" s="10" t="s">
        <v>79</v>
      </c>
      <c r="F28" s="10" t="s">
        <v>80</v>
      </c>
      <c r="G28" s="10">
        <v>80</v>
      </c>
      <c r="H28" s="11">
        <v>28.75</v>
      </c>
    </row>
    <row r="29" spans="1:8">
      <c r="A29" s="35">
        <v>45016</v>
      </c>
      <c r="B29" s="10">
        <v>27</v>
      </c>
      <c r="C29" s="10" t="s">
        <v>50</v>
      </c>
      <c r="D29" s="10" t="s">
        <v>22</v>
      </c>
      <c r="E29" s="10" t="s">
        <v>81</v>
      </c>
      <c r="F29" s="10" t="s">
        <v>82</v>
      </c>
      <c r="G29" s="10">
        <v>0</v>
      </c>
      <c r="H29" s="10" t="s">
        <v>29</v>
      </c>
    </row>
    <row r="30" spans="1:8">
      <c r="A30" s="35">
        <v>45046</v>
      </c>
      <c r="B30" s="10">
        <v>28</v>
      </c>
      <c r="C30" s="10" t="s">
        <v>48</v>
      </c>
      <c r="D30" s="10" t="s">
        <v>31</v>
      </c>
      <c r="E30" s="10" t="s">
        <v>83</v>
      </c>
      <c r="F30" s="10" t="s">
        <v>84</v>
      </c>
      <c r="G30" s="10">
        <v>85</v>
      </c>
      <c r="H30" s="11">
        <v>29.41</v>
      </c>
    </row>
    <row r="31" spans="1:8">
      <c r="A31" s="36"/>
    </row>
  </sheetData>
  <conditionalFormatting sqref="B2:B30">
    <cfRule type="duplicateValues" dxfId="4" priority="1"/>
  </conditionalFormatting>
  <dataValidations count="1">
    <dataValidation type="list" allowBlank="1" showInputMessage="1" showErrorMessage="1" sqref="D3:D30" xr:uid="{E3869D90-3986-400E-9CAB-62734B6C8585}">
      <formula1>"North, South, East, West, Asgard"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143A3-EE9C-44DD-8374-BB243651186B}">
  <dimension ref="A1:O31"/>
  <sheetViews>
    <sheetView workbookViewId="0">
      <selection activeCell="G18" sqref="G18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bestFit="1" customWidth="1"/>
    <col min="8" max="8" width="17.88671875" bestFit="1" customWidth="1"/>
  </cols>
  <sheetData>
    <row r="1" spans="1:15" s="7" customFormat="1" ht="48.75" customHeight="1">
      <c r="A1" s="6" t="s">
        <v>98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  <c r="H2" s="13" t="s">
        <v>16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0">
        <v>10</v>
      </c>
      <c r="H3" s="18">
        <v>20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0">
        <v>15</v>
      </c>
      <c r="H4" s="18">
        <v>10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0">
        <v>0</v>
      </c>
      <c r="H5" s="17" t="s">
        <v>29</v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0">
        <v>25</v>
      </c>
      <c r="H6" s="18">
        <v>10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0">
        <v>30</v>
      </c>
      <c r="H7" s="18">
        <v>16.670000000000002</v>
      </c>
    </row>
    <row r="8" spans="1:15">
      <c r="A8" s="16">
        <v>44377</v>
      </c>
      <c r="B8" s="20">
        <v>6</v>
      </c>
      <c r="C8" s="17" t="s">
        <v>93</v>
      </c>
      <c r="D8" s="19" t="s">
        <v>22</v>
      </c>
      <c r="E8" s="17" t="s">
        <v>96</v>
      </c>
      <c r="F8" s="17" t="s">
        <v>37</v>
      </c>
      <c r="G8" s="20">
        <v>0</v>
      </c>
      <c r="H8" s="17" t="s">
        <v>29</v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0">
        <v>35</v>
      </c>
      <c r="H9" s="18">
        <v>10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0">
        <v>40</v>
      </c>
      <c r="H10" s="18">
        <v>15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0">
        <v>45</v>
      </c>
      <c r="H11" s="18">
        <v>12.22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0">
        <v>50</v>
      </c>
      <c r="H12" s="18">
        <v>14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0">
        <v>5</v>
      </c>
      <c r="H13" s="18">
        <v>160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0">
        <v>20</v>
      </c>
      <c r="H14" s="18">
        <v>45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0">
        <v>0</v>
      </c>
      <c r="H15" s="17" t="s">
        <v>29</v>
      </c>
    </row>
    <row r="16" spans="1:15">
      <c r="A16" s="16">
        <v>44620</v>
      </c>
      <c r="B16" s="20">
        <v>14</v>
      </c>
      <c r="C16" s="17" t="s">
        <v>52</v>
      </c>
      <c r="D16" s="19" t="s">
        <v>22</v>
      </c>
      <c r="E16" s="17" t="s">
        <v>96</v>
      </c>
      <c r="F16" s="17" t="s">
        <v>53</v>
      </c>
      <c r="G16" s="20">
        <v>30</v>
      </c>
      <c r="H16" s="18">
        <v>36.67</v>
      </c>
    </row>
    <row r="17" spans="1:8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0">
        <v>35</v>
      </c>
      <c r="H17" s="18">
        <v>34.29</v>
      </c>
    </row>
    <row r="18" spans="1:8">
      <c r="A18" s="16">
        <v>44681</v>
      </c>
      <c r="B18" s="20">
        <v>16</v>
      </c>
      <c r="C18" s="17" t="s">
        <v>56</v>
      </c>
      <c r="D18" s="19" t="s">
        <v>26</v>
      </c>
      <c r="E18" s="17" t="s">
        <v>32</v>
      </c>
      <c r="F18" s="17" t="s">
        <v>57</v>
      </c>
      <c r="G18" s="20">
        <v>0</v>
      </c>
      <c r="H18" s="17" t="s">
        <v>29</v>
      </c>
    </row>
    <row r="19" spans="1:8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0">
        <v>40</v>
      </c>
      <c r="H19" s="18">
        <v>35</v>
      </c>
    </row>
    <row r="20" spans="1:8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0">
        <v>45</v>
      </c>
      <c r="H20" s="18">
        <v>33.33</v>
      </c>
    </row>
    <row r="21" spans="1:8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0">
        <v>50</v>
      </c>
      <c r="H21" s="18">
        <v>32</v>
      </c>
    </row>
    <row r="22" spans="1:8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0">
        <v>55</v>
      </c>
      <c r="H22" s="18">
        <v>30.91</v>
      </c>
    </row>
    <row r="23" spans="1:8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0">
        <v>60</v>
      </c>
      <c r="H23" s="18">
        <v>30</v>
      </c>
    </row>
    <row r="24" spans="1:8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0">
        <v>0</v>
      </c>
      <c r="H24" s="17" t="s">
        <v>29</v>
      </c>
    </row>
    <row r="25" spans="1:8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0">
        <v>65</v>
      </c>
      <c r="H25" s="18">
        <v>30.77</v>
      </c>
    </row>
    <row r="26" spans="1:8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0">
        <v>70</v>
      </c>
      <c r="H26" s="18">
        <v>30</v>
      </c>
    </row>
    <row r="27" spans="1:8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0">
        <v>75</v>
      </c>
      <c r="H27" s="18">
        <v>29.33</v>
      </c>
    </row>
    <row r="28" spans="1:8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0">
        <v>80</v>
      </c>
      <c r="H28" s="18">
        <v>28.75</v>
      </c>
    </row>
    <row r="29" spans="1:8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0">
        <v>0</v>
      </c>
      <c r="H29" s="17" t="s">
        <v>29</v>
      </c>
    </row>
    <row r="30" spans="1:8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0">
        <v>85</v>
      </c>
      <c r="H30" s="18">
        <v>29.41</v>
      </c>
    </row>
    <row r="31" spans="1:8">
      <c r="A31" s="17" t="s">
        <v>99</v>
      </c>
      <c r="B31" s="20"/>
      <c r="C31" s="17"/>
      <c r="D31" s="17"/>
      <c r="E31" s="17"/>
      <c r="F31" s="17"/>
      <c r="G31" s="20"/>
      <c r="H31" s="18">
        <f>SUBTOTAL(104,Table1[Price Per Unit])</f>
        <v>160</v>
      </c>
    </row>
  </sheetData>
  <conditionalFormatting sqref="B2:B30">
    <cfRule type="duplicateValues" dxfId="3" priority="1"/>
  </conditionalFormatting>
  <dataValidations count="1">
    <dataValidation type="list" allowBlank="1" showInputMessage="1" showErrorMessage="1" sqref="D3:D30" xr:uid="{6FD0EDEE-26F4-469B-8A9C-2CFE46C3F946}">
      <formula1>"North, South, East, West, Asgard"</formula1>
    </dataValidation>
  </dataValidations>
  <pageMargins left="0.7" right="0.7" top="0.75" bottom="0.75" header="0.3" footer="0.3"/>
  <drawing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BD40-4414-4762-BAB9-977F2F509B43}">
  <dimension ref="A1:O31"/>
  <sheetViews>
    <sheetView workbookViewId="0">
      <selection activeCell="F3" sqref="F3"/>
    </sheetView>
  </sheetViews>
  <sheetFormatPr defaultRowHeight="14.4"/>
  <cols>
    <col min="1" max="1" width="14.88671875" bestFit="1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bestFit="1" customWidth="1"/>
    <col min="9" max="9" width="10.88671875" bestFit="1" customWidth="1"/>
    <col min="10" max="11" width="50.88671875" customWidth="1"/>
  </cols>
  <sheetData>
    <row r="1" spans="1:15" s="7" customFormat="1" ht="48.75" customHeight="1">
      <c r="A1" s="6" t="s">
        <v>100</v>
      </c>
      <c r="B1" s="6"/>
      <c r="C1" s="6"/>
      <c r="D1" s="6"/>
      <c r="E1" s="6"/>
      <c r="F1" s="6"/>
      <c r="G1" s="22"/>
      <c r="H1" s="6"/>
      <c r="I1" s="6"/>
      <c r="J1" s="6"/>
      <c r="K1" s="6"/>
      <c r="L1" s="6"/>
      <c r="M1" s="6"/>
      <c r="N1" s="6"/>
      <c r="O1" s="6"/>
    </row>
    <row r="2" spans="1:15" s="14" customFormat="1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13" t="s">
        <v>16</v>
      </c>
      <c r="I2" s="15" t="s">
        <v>101</v>
      </c>
    </row>
    <row r="3" spans="1:15">
      <c r="A3" s="16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18">
        <v>20</v>
      </c>
      <c r="I3" s="21">
        <f>IFERROR( Table134[[#This Row],[Quantity]]*Table134[[#This Row],[Price Per Unit]], "")</f>
        <v>200</v>
      </c>
    </row>
    <row r="4" spans="1:15">
      <c r="A4" s="16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18">
        <v>10</v>
      </c>
      <c r="I4" s="21">
        <f>IFERROR( Table134[[#This Row],[Quantity]]*Table134[[#This Row],[Price Per Unit]], "")</f>
        <v>150</v>
      </c>
    </row>
    <row r="5" spans="1:15">
      <c r="A5" s="16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17" t="s">
        <v>29</v>
      </c>
      <c r="I5" s="21" t="str">
        <f>IFERROR( Table134[[#This Row],[Quantity]]*Table134[[#This Row],[Price Per Unit]], "")</f>
        <v/>
      </c>
    </row>
    <row r="6" spans="1:15">
      <c r="A6" s="16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18">
        <v>10</v>
      </c>
      <c r="I6" s="21">
        <f>IFERROR( Table134[[#This Row],[Quantity]]*Table134[[#This Row],[Price Per Unit]], "")</f>
        <v>250</v>
      </c>
    </row>
    <row r="7" spans="1:15">
      <c r="A7" s="16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18">
        <v>16.670000000000002</v>
      </c>
      <c r="I7" s="21">
        <f>IFERROR( Table134[[#This Row],[Quantity]]*Table134[[#This Row],[Price Per Unit]], "")</f>
        <v>500.1</v>
      </c>
    </row>
    <row r="8" spans="1:15">
      <c r="A8" s="16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17" t="s">
        <v>29</v>
      </c>
      <c r="I8" s="21" t="str">
        <f>IFERROR( Table134[[#This Row],[Quantity]]*Table134[[#This Row],[Price Per Unit]], "")</f>
        <v/>
      </c>
    </row>
    <row r="9" spans="1:15">
      <c r="A9" s="16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18">
        <v>10</v>
      </c>
      <c r="I9" s="21">
        <f>IFERROR( Table134[[#This Row],[Quantity]]*Table134[[#This Row],[Price Per Unit]], "")</f>
        <v>350</v>
      </c>
    </row>
    <row r="10" spans="1:15">
      <c r="A10" s="16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18">
        <v>15</v>
      </c>
      <c r="I10" s="21">
        <f>IFERROR( Table134[[#This Row],[Quantity]]*Table134[[#This Row],[Price Per Unit]], "")</f>
        <v>600</v>
      </c>
    </row>
    <row r="11" spans="1:15">
      <c r="A11" s="16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18">
        <v>12.22</v>
      </c>
      <c r="I11" s="21">
        <f>IFERROR( Table134[[#This Row],[Quantity]]*Table134[[#This Row],[Price Per Unit]], "")</f>
        <v>549.9</v>
      </c>
    </row>
    <row r="12" spans="1:15">
      <c r="A12" s="16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18">
        <v>14</v>
      </c>
      <c r="I12" s="21">
        <f>IFERROR( Table134[[#This Row],[Quantity]]*Table134[[#This Row],[Price Per Unit]], "")</f>
        <v>700</v>
      </c>
    </row>
    <row r="13" spans="1:15">
      <c r="A13" s="16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18">
        <v>160</v>
      </c>
      <c r="I13" s="21">
        <f>IFERROR( Table134[[#This Row],[Quantity]]*Table134[[#This Row],[Price Per Unit]], "")</f>
        <v>800</v>
      </c>
    </row>
    <row r="14" spans="1:15">
      <c r="A14" s="16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18">
        <v>45</v>
      </c>
      <c r="I14" s="21">
        <f>IFERROR( Table134[[#This Row],[Quantity]]*Table134[[#This Row],[Price Per Unit]], "")</f>
        <v>900</v>
      </c>
    </row>
    <row r="15" spans="1:15">
      <c r="A15" s="16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17" t="s">
        <v>29</v>
      </c>
      <c r="I15" s="21" t="str">
        <f>IFERROR( Table134[[#This Row],[Quantity]]*Table134[[#This Row],[Price Per Unit]], "")</f>
        <v/>
      </c>
    </row>
    <row r="16" spans="1:15">
      <c r="A16" s="16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18">
        <v>36.67</v>
      </c>
      <c r="I16" s="21">
        <f>IFERROR( Table134[[#This Row],[Quantity]]*Table134[[#This Row],[Price Per Unit]], "")</f>
        <v>1100.1000000000001</v>
      </c>
    </row>
    <row r="17" spans="1:9">
      <c r="A17" s="16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18">
        <v>34.29</v>
      </c>
      <c r="I17" s="21">
        <f>IFERROR( Table134[[#This Row],[Quantity]]*Table134[[#This Row],[Price Per Unit]], "")</f>
        <v>1200.1499999999999</v>
      </c>
    </row>
    <row r="18" spans="1:9">
      <c r="A18" s="16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17" t="s">
        <v>29</v>
      </c>
      <c r="I18" s="21" t="str">
        <f>IFERROR( Table134[[#This Row],[Quantity]]*Table134[[#This Row],[Price Per Unit]], "")</f>
        <v/>
      </c>
    </row>
    <row r="19" spans="1:9">
      <c r="A19" s="16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18">
        <v>35</v>
      </c>
      <c r="I19" s="21">
        <f>IFERROR( Table134[[#This Row],[Quantity]]*Table134[[#This Row],[Price Per Unit]], "")</f>
        <v>1400</v>
      </c>
    </row>
    <row r="20" spans="1:9">
      <c r="A20" s="16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18">
        <v>33.33</v>
      </c>
      <c r="I20" s="21">
        <f>IFERROR( Table134[[#This Row],[Quantity]]*Table134[[#This Row],[Price Per Unit]], "")</f>
        <v>1499.85</v>
      </c>
    </row>
    <row r="21" spans="1:9">
      <c r="A21" s="16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18">
        <v>32</v>
      </c>
      <c r="I21" s="21">
        <f>IFERROR( Table134[[#This Row],[Quantity]]*Table134[[#This Row],[Price Per Unit]], "")</f>
        <v>1600</v>
      </c>
    </row>
    <row r="22" spans="1:9">
      <c r="A22" s="16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18">
        <v>30.91</v>
      </c>
      <c r="I22" s="21">
        <f>IFERROR( Table134[[#This Row],[Quantity]]*Table134[[#This Row],[Price Per Unit]], "")</f>
        <v>1700.05</v>
      </c>
    </row>
    <row r="23" spans="1:9">
      <c r="A23" s="16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18">
        <v>30</v>
      </c>
      <c r="I23" s="21">
        <f>IFERROR( Table134[[#This Row],[Quantity]]*Table134[[#This Row],[Price Per Unit]], "")</f>
        <v>1800</v>
      </c>
    </row>
    <row r="24" spans="1:9">
      <c r="A24" s="16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17" t="s">
        <v>29</v>
      </c>
      <c r="I24" s="21" t="str">
        <f>IFERROR( Table134[[#This Row],[Quantity]]*Table134[[#This Row],[Price Per Unit]], "")</f>
        <v/>
      </c>
    </row>
    <row r="25" spans="1:9">
      <c r="A25" s="16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18">
        <v>30.77</v>
      </c>
      <c r="I25" s="21">
        <f>IFERROR( Table134[[#This Row],[Quantity]]*Table134[[#This Row],[Price Per Unit]], "")</f>
        <v>2000.05</v>
      </c>
    </row>
    <row r="26" spans="1:9">
      <c r="A26" s="16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18">
        <v>30</v>
      </c>
      <c r="I26" s="21">
        <f>IFERROR( Table134[[#This Row],[Quantity]]*Table134[[#This Row],[Price Per Unit]], "")</f>
        <v>2100</v>
      </c>
    </row>
    <row r="27" spans="1:9">
      <c r="A27" s="16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18">
        <v>29.33</v>
      </c>
      <c r="I27" s="21">
        <f>IFERROR( Table134[[#This Row],[Quantity]]*Table134[[#This Row],[Price Per Unit]], "")</f>
        <v>2199.75</v>
      </c>
    </row>
    <row r="28" spans="1:9">
      <c r="A28" s="16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18">
        <v>28.75</v>
      </c>
      <c r="I28" s="21">
        <f>IFERROR( Table134[[#This Row],[Quantity]]*Table134[[#This Row],[Price Per Unit]], "")</f>
        <v>2300</v>
      </c>
    </row>
    <row r="29" spans="1:9">
      <c r="A29" s="16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17" t="s">
        <v>29</v>
      </c>
      <c r="I29" s="21" t="str">
        <f>IFERROR( Table134[[#This Row],[Quantity]]*Table134[[#This Row],[Price Per Unit]], "")</f>
        <v/>
      </c>
    </row>
    <row r="30" spans="1:9">
      <c r="A30" s="16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18">
        <v>29.41</v>
      </c>
      <c r="I30" s="21">
        <f>IFERROR( Table134[[#This Row],[Quantity]]*Table134[[#This Row],[Price Per Unit]], "")</f>
        <v>2499.85</v>
      </c>
    </row>
    <row r="31" spans="1:9">
      <c r="A31" s="17" t="s">
        <v>99</v>
      </c>
      <c r="B31" s="20"/>
      <c r="C31" s="17"/>
      <c r="D31" s="17"/>
      <c r="E31" s="17"/>
      <c r="F31" s="17"/>
      <c r="G31" s="24"/>
      <c r="H31" s="18">
        <f>SUBTOTAL(104,Table134[Price Per Unit])</f>
        <v>160</v>
      </c>
      <c r="I31" s="18">
        <f>SUBTOTAL(109,Table134[Sales])</f>
        <v>26399.8</v>
      </c>
    </row>
  </sheetData>
  <conditionalFormatting sqref="B2:B30">
    <cfRule type="duplicateValues" dxfId="2" priority="1"/>
  </conditionalFormatting>
  <dataValidations count="1">
    <dataValidation type="list" allowBlank="1" showInputMessage="1" showErrorMessage="1" sqref="D3:D30" xr:uid="{E4E649F5-048B-4864-A418-E0D71242FA56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897F7-CE5A-4DDC-9899-81E8756DCCF0}">
  <dimension ref="A1:O31"/>
  <sheetViews>
    <sheetView workbookViewId="0">
      <selection activeCell="G11" sqref="G11"/>
    </sheetView>
  </sheetViews>
  <sheetFormatPr defaultRowHeight="14.4"/>
  <cols>
    <col min="1" max="1" width="12.8867187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102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7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Table1345[[#This Row],[Quantity]]*Table1345[[#This Row],[Price Per Unit]], "")</f>
        <v>200</v>
      </c>
    </row>
    <row r="4" spans="1:15">
      <c r="A4" s="37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Table1345[[#This Row],[Quantity]]*Table1345[[#This Row],[Price Per Unit]], "")</f>
        <v>150</v>
      </c>
    </row>
    <row r="5" spans="1:15">
      <c r="A5" s="37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 t="s">
        <v>29</v>
      </c>
      <c r="I5" s="29" t="str">
        <f>IFERROR( Table1345[[#This Row],[Quantity]]*Table1345[[#This Row],[Price Per Unit]], "")</f>
        <v/>
      </c>
    </row>
    <row r="6" spans="1:15">
      <c r="A6" s="37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Table1345[[#This Row],[Quantity]]*Table1345[[#This Row],[Price Per Unit]], "")</f>
        <v>250</v>
      </c>
    </row>
    <row r="7" spans="1:15">
      <c r="A7" s="37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Table1345[[#This Row],[Quantity]]*Table1345[[#This Row],[Price Per Unit]], "")</f>
        <v>500.1</v>
      </c>
    </row>
    <row r="8" spans="1:15">
      <c r="A8" s="37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 t="s">
        <v>29</v>
      </c>
      <c r="I8" s="29" t="str">
        <f>IFERROR( Table1345[[#This Row],[Quantity]]*Table1345[[#This Row],[Price Per Unit]], "")</f>
        <v/>
      </c>
    </row>
    <row r="9" spans="1:15">
      <c r="A9" s="37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Table1345[[#This Row],[Quantity]]*Table1345[[#This Row],[Price Per Unit]], "")</f>
        <v>350</v>
      </c>
    </row>
    <row r="10" spans="1:15">
      <c r="A10" s="37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Table1345[[#This Row],[Quantity]]*Table1345[[#This Row],[Price Per Unit]], "")</f>
        <v>600</v>
      </c>
    </row>
    <row r="11" spans="1:15">
      <c r="A11" s="37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Table1345[[#This Row],[Quantity]]*Table1345[[#This Row],[Price Per Unit]], "")</f>
        <v>549.9</v>
      </c>
    </row>
    <row r="12" spans="1:15">
      <c r="A12" s="37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Table1345[[#This Row],[Quantity]]*Table1345[[#This Row],[Price Per Unit]], "")</f>
        <v>700</v>
      </c>
    </row>
    <row r="13" spans="1:15">
      <c r="A13" s="37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Table1345[[#This Row],[Quantity]]*Table1345[[#This Row],[Price Per Unit]], "")</f>
        <v>800</v>
      </c>
    </row>
    <row r="14" spans="1:15">
      <c r="A14" s="37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Table1345[[#This Row],[Quantity]]*Table1345[[#This Row],[Price Per Unit]], "")</f>
        <v>900</v>
      </c>
    </row>
    <row r="15" spans="1:15">
      <c r="A15" s="37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 t="s">
        <v>29</v>
      </c>
      <c r="I15" s="29" t="str">
        <f>IFERROR( Table1345[[#This Row],[Quantity]]*Table1345[[#This Row],[Price Per Unit]], "")</f>
        <v/>
      </c>
    </row>
    <row r="16" spans="1:15">
      <c r="A16" s="37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Table1345[[#This Row],[Quantity]]*Table1345[[#This Row],[Price Per Unit]], "")</f>
        <v>1100.1000000000001</v>
      </c>
    </row>
    <row r="17" spans="1:9">
      <c r="A17" s="37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Table1345[[#This Row],[Quantity]]*Table1345[[#This Row],[Price Per Unit]], "")</f>
        <v>1200.1499999999999</v>
      </c>
    </row>
    <row r="18" spans="1:9">
      <c r="A18" s="37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 t="s">
        <v>29</v>
      </c>
      <c r="I18" s="29" t="str">
        <f>IFERROR( Table1345[[#This Row],[Quantity]]*Table1345[[#This Row],[Price Per Unit]], "")</f>
        <v/>
      </c>
    </row>
    <row r="19" spans="1:9">
      <c r="A19" s="37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Table1345[[#This Row],[Quantity]]*Table1345[[#This Row],[Price Per Unit]], "")</f>
        <v>1400</v>
      </c>
    </row>
    <row r="20" spans="1:9">
      <c r="A20" s="37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Table1345[[#This Row],[Quantity]]*Table1345[[#This Row],[Price Per Unit]], "")</f>
        <v>1499.85</v>
      </c>
    </row>
    <row r="21" spans="1:9">
      <c r="A21" s="37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Table1345[[#This Row],[Quantity]]*Table1345[[#This Row],[Price Per Unit]], "")</f>
        <v>1600</v>
      </c>
    </row>
    <row r="22" spans="1:9">
      <c r="A22" s="37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Table1345[[#This Row],[Quantity]]*Table1345[[#This Row],[Price Per Unit]], "")</f>
        <v>1700.05</v>
      </c>
    </row>
    <row r="23" spans="1:9">
      <c r="A23" s="37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Table1345[[#This Row],[Quantity]]*Table1345[[#This Row],[Price Per Unit]], "")</f>
        <v>1800</v>
      </c>
    </row>
    <row r="24" spans="1:9">
      <c r="A24" s="37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 t="s">
        <v>29</v>
      </c>
      <c r="I24" s="29" t="str">
        <f>IFERROR( Table1345[[#This Row],[Quantity]]*Table1345[[#This Row],[Price Per Unit]], "")</f>
        <v/>
      </c>
    </row>
    <row r="25" spans="1:9">
      <c r="A25" s="37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Table1345[[#This Row],[Quantity]]*Table1345[[#This Row],[Price Per Unit]], "")</f>
        <v>2000.05</v>
      </c>
    </row>
    <row r="26" spans="1:9">
      <c r="A26" s="37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Table1345[[#This Row],[Quantity]]*Table1345[[#This Row],[Price Per Unit]], "")</f>
        <v>2100</v>
      </c>
    </row>
    <row r="27" spans="1:9">
      <c r="A27" s="37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Table1345[[#This Row],[Quantity]]*Table1345[[#This Row],[Price Per Unit]], "")</f>
        <v>2199.75</v>
      </c>
    </row>
    <row r="28" spans="1:9">
      <c r="A28" s="37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Table1345[[#This Row],[Quantity]]*Table1345[[#This Row],[Price Per Unit]], "")</f>
        <v>2300</v>
      </c>
    </row>
    <row r="29" spans="1:9">
      <c r="A29" s="37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 t="s">
        <v>29</v>
      </c>
      <c r="I29" s="29" t="str">
        <f>IFERROR( Table1345[[#This Row],[Quantity]]*Table1345[[#This Row],[Price Per Unit]], "")</f>
        <v/>
      </c>
    </row>
    <row r="30" spans="1:9">
      <c r="A30" s="37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Table1345[[#This Row],[Quantity]]*Table1345[[#This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SUBTOTAL(104,Table1345[Price Per Unit])</f>
        <v>160</v>
      </c>
      <c r="I31" s="28">
        <f>SUBTOTAL(109,Table1345[Sales])</f>
        <v>26399.8</v>
      </c>
    </row>
  </sheetData>
  <conditionalFormatting sqref="B2:B30">
    <cfRule type="duplicateValues" dxfId="1" priority="1"/>
  </conditionalFormatting>
  <dataValidations count="1">
    <dataValidation type="list" allowBlank="1" showInputMessage="1" showErrorMessage="1" sqref="D3:D30" xr:uid="{128F3889-C648-467D-A45B-203AA7E5AE4D}">
      <formula1>"North, South, East, West, Asgard"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E5C60-4F48-4CD5-A7F5-7F02D5508B97}">
  <dimension ref="A1:O31"/>
  <sheetViews>
    <sheetView workbookViewId="0">
      <selection activeCell="G6" sqref="G6"/>
    </sheetView>
  </sheetViews>
  <sheetFormatPr defaultRowHeight="14.4"/>
  <cols>
    <col min="1" max="1" width="11.44140625" style="34" customWidth="1"/>
    <col min="2" max="2" width="7.44140625" bestFit="1" customWidth="1"/>
    <col min="3" max="3" width="17.5546875" bestFit="1" customWidth="1"/>
    <col min="4" max="4" width="11.6640625" bestFit="1" customWidth="1"/>
    <col min="5" max="5" width="11.109375" bestFit="1" customWidth="1"/>
    <col min="6" max="6" width="23.44140625" bestFit="1" customWidth="1"/>
    <col min="7" max="7" width="13.33203125" style="14" bestFit="1" customWidth="1"/>
    <col min="8" max="8" width="17.88671875" style="30" bestFit="1" customWidth="1"/>
    <col min="9" max="9" width="10.88671875" style="30" bestFit="1" customWidth="1"/>
    <col min="10" max="11" width="50.88671875" customWidth="1"/>
  </cols>
  <sheetData>
    <row r="1" spans="1:15" s="7" customFormat="1" ht="48.75" customHeight="1">
      <c r="A1" s="32" t="s">
        <v>103</v>
      </c>
      <c r="B1" s="6"/>
      <c r="C1" s="6"/>
      <c r="D1" s="6"/>
      <c r="E1" s="6"/>
      <c r="F1" s="6"/>
      <c r="G1" s="22"/>
      <c r="H1" s="25"/>
      <c r="I1" s="25"/>
      <c r="J1" s="6"/>
      <c r="K1" s="6"/>
      <c r="L1" s="6"/>
      <c r="M1" s="6"/>
      <c r="N1" s="6"/>
      <c r="O1" s="6"/>
    </row>
    <row r="2" spans="1:15" s="14" customFormat="1">
      <c r="A2" s="31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23" t="s">
        <v>15</v>
      </c>
      <c r="H2" s="26" t="s">
        <v>16</v>
      </c>
      <c r="I2" s="27" t="s">
        <v>101</v>
      </c>
    </row>
    <row r="3" spans="1:15">
      <c r="A3" s="33">
        <v>44227</v>
      </c>
      <c r="B3" s="20">
        <v>1</v>
      </c>
      <c r="C3" s="17" t="s">
        <v>90</v>
      </c>
      <c r="D3" s="17" t="s">
        <v>18</v>
      </c>
      <c r="E3" s="17" t="s">
        <v>19</v>
      </c>
      <c r="F3" s="17" t="s">
        <v>20</v>
      </c>
      <c r="G3" s="24">
        <v>10</v>
      </c>
      <c r="H3" s="28">
        <v>20</v>
      </c>
      <c r="I3" s="29">
        <f>IFERROR( Table13456[[#This Row],[Quantity]]*Table13456[[#This Row],[Price Per Unit]], "")</f>
        <v>200</v>
      </c>
    </row>
    <row r="4" spans="1:15">
      <c r="A4" s="33">
        <v>44255</v>
      </c>
      <c r="B4" s="20">
        <v>2</v>
      </c>
      <c r="C4" s="17" t="s">
        <v>21</v>
      </c>
      <c r="D4" s="17" t="s">
        <v>22</v>
      </c>
      <c r="E4" s="17" t="s">
        <v>96</v>
      </c>
      <c r="F4" s="17" t="s">
        <v>24</v>
      </c>
      <c r="G4" s="24">
        <v>15</v>
      </c>
      <c r="H4" s="28">
        <v>10</v>
      </c>
      <c r="I4" s="29">
        <f>IFERROR( Table13456[[#This Row],[Quantity]]*Table13456[[#This Row],[Price Per Unit]], "")</f>
        <v>150</v>
      </c>
    </row>
    <row r="5" spans="1:15">
      <c r="A5" s="33">
        <v>44286</v>
      </c>
      <c r="B5" s="20">
        <v>3</v>
      </c>
      <c r="C5" s="17" t="s">
        <v>91</v>
      </c>
      <c r="D5" s="17" t="s">
        <v>26</v>
      </c>
      <c r="E5" s="17" t="s">
        <v>27</v>
      </c>
      <c r="F5" s="17" t="s">
        <v>28</v>
      </c>
      <c r="G5" s="24">
        <v>0</v>
      </c>
      <c r="H5" s="28"/>
      <c r="I5" s="29">
        <f>IFERROR( Table13456[[#This Row],[Quantity]]*Table13456[[#This Row],[Price Per Unit]], "")</f>
        <v>0</v>
      </c>
    </row>
    <row r="6" spans="1:15">
      <c r="A6" s="33">
        <v>44316</v>
      </c>
      <c r="B6" s="20">
        <v>4</v>
      </c>
      <c r="C6" s="17" t="s">
        <v>92</v>
      </c>
      <c r="D6" s="17" t="s">
        <v>31</v>
      </c>
      <c r="E6" s="17" t="s">
        <v>32</v>
      </c>
      <c r="F6" s="17" t="s">
        <v>33</v>
      </c>
      <c r="G6" s="24">
        <v>25</v>
      </c>
      <c r="H6" s="28">
        <v>10</v>
      </c>
      <c r="I6" s="29">
        <f>IFERROR( Table13456[[#This Row],[Quantity]]*Table13456[[#This Row],[Price Per Unit]], "")</f>
        <v>250</v>
      </c>
    </row>
    <row r="7" spans="1:15">
      <c r="A7" s="33">
        <v>44347</v>
      </c>
      <c r="B7" s="20">
        <v>5</v>
      </c>
      <c r="C7" s="17" t="s">
        <v>34</v>
      </c>
      <c r="D7" s="17" t="s">
        <v>22</v>
      </c>
      <c r="E7" s="17" t="s">
        <v>19</v>
      </c>
      <c r="F7" s="17" t="s">
        <v>35</v>
      </c>
      <c r="G7" s="24">
        <v>30</v>
      </c>
      <c r="H7" s="28">
        <v>16.670000000000002</v>
      </c>
      <c r="I7" s="29">
        <f>IFERROR( Table13456[[#This Row],[Quantity]]*Table13456[[#This Row],[Price Per Unit]], "")</f>
        <v>500.1</v>
      </c>
    </row>
    <row r="8" spans="1:15">
      <c r="A8" s="33">
        <v>44377</v>
      </c>
      <c r="B8" s="20">
        <v>6</v>
      </c>
      <c r="C8" s="17" t="s">
        <v>93</v>
      </c>
      <c r="D8" s="19" t="s">
        <v>94</v>
      </c>
      <c r="E8" s="17" t="s">
        <v>96</v>
      </c>
      <c r="F8" s="17" t="s">
        <v>37</v>
      </c>
      <c r="G8" s="24">
        <v>0</v>
      </c>
      <c r="H8" s="28"/>
      <c r="I8" s="29">
        <f>IFERROR( Table13456[[#This Row],[Quantity]]*Table13456[[#This Row],[Price Per Unit]], "")</f>
        <v>0</v>
      </c>
    </row>
    <row r="9" spans="1:15">
      <c r="A9" s="33">
        <v>44408</v>
      </c>
      <c r="B9" s="20">
        <v>7</v>
      </c>
      <c r="C9" s="17" t="s">
        <v>38</v>
      </c>
      <c r="D9" s="17" t="s">
        <v>26</v>
      </c>
      <c r="E9" s="17" t="s">
        <v>27</v>
      </c>
      <c r="F9" s="17" t="s">
        <v>39</v>
      </c>
      <c r="G9" s="24">
        <v>35</v>
      </c>
      <c r="H9" s="28">
        <v>10</v>
      </c>
      <c r="I9" s="29">
        <f>IFERROR( Table13456[[#This Row],[Quantity]]*Table13456[[#This Row],[Price Per Unit]], "")</f>
        <v>350</v>
      </c>
    </row>
    <row r="10" spans="1:15">
      <c r="A10" s="33">
        <v>44439</v>
      </c>
      <c r="B10" s="20">
        <v>8</v>
      </c>
      <c r="C10" s="17" t="s">
        <v>40</v>
      </c>
      <c r="D10" s="17" t="s">
        <v>31</v>
      </c>
      <c r="E10" s="17" t="s">
        <v>32</v>
      </c>
      <c r="F10" s="17" t="s">
        <v>41</v>
      </c>
      <c r="G10" s="24">
        <v>40</v>
      </c>
      <c r="H10" s="28">
        <v>15</v>
      </c>
      <c r="I10" s="29">
        <f>IFERROR( Table13456[[#This Row],[Quantity]]*Table13456[[#This Row],[Price Per Unit]], "")</f>
        <v>600</v>
      </c>
    </row>
    <row r="11" spans="1:15">
      <c r="A11" s="33">
        <v>44469</v>
      </c>
      <c r="B11" s="20">
        <v>9</v>
      </c>
      <c r="C11" s="17" t="s">
        <v>42</v>
      </c>
      <c r="D11" s="17" t="s">
        <v>22</v>
      </c>
      <c r="E11" s="17" t="s">
        <v>19</v>
      </c>
      <c r="F11" s="17" t="s">
        <v>43</v>
      </c>
      <c r="G11" s="24">
        <v>45</v>
      </c>
      <c r="H11" s="28">
        <v>12.22</v>
      </c>
      <c r="I11" s="29">
        <f>IFERROR( Table13456[[#This Row],[Quantity]]*Table13456[[#This Row],[Price Per Unit]], "")</f>
        <v>549.9</v>
      </c>
    </row>
    <row r="12" spans="1:15">
      <c r="A12" s="33">
        <v>44500</v>
      </c>
      <c r="B12" s="20">
        <v>10</v>
      </c>
      <c r="C12" s="17" t="s">
        <v>44</v>
      </c>
      <c r="D12" s="17" t="s">
        <v>18</v>
      </c>
      <c r="E12" s="17" t="s">
        <v>96</v>
      </c>
      <c r="F12" s="17" t="s">
        <v>45</v>
      </c>
      <c r="G12" s="24">
        <v>50</v>
      </c>
      <c r="H12" s="28">
        <v>14</v>
      </c>
      <c r="I12" s="29">
        <f>IFERROR( Table13456[[#This Row],[Quantity]]*Table13456[[#This Row],[Price Per Unit]], "")</f>
        <v>700</v>
      </c>
    </row>
    <row r="13" spans="1:15">
      <c r="A13" s="33">
        <v>44530</v>
      </c>
      <c r="B13" s="20">
        <v>11</v>
      </c>
      <c r="C13" s="17" t="s">
        <v>46</v>
      </c>
      <c r="D13" s="17" t="s">
        <v>26</v>
      </c>
      <c r="E13" s="17" t="s">
        <v>27</v>
      </c>
      <c r="F13" s="17" t="s">
        <v>47</v>
      </c>
      <c r="G13" s="24">
        <v>5</v>
      </c>
      <c r="H13" s="28">
        <v>160</v>
      </c>
      <c r="I13" s="29">
        <f>IFERROR( Table13456[[#This Row],[Quantity]]*Table13456[[#This Row],[Price Per Unit]], "")</f>
        <v>800</v>
      </c>
    </row>
    <row r="14" spans="1:15">
      <c r="A14" s="33">
        <v>44561</v>
      </c>
      <c r="B14" s="20">
        <v>12</v>
      </c>
      <c r="C14" s="17" t="s">
        <v>48</v>
      </c>
      <c r="D14" s="17" t="s">
        <v>31</v>
      </c>
      <c r="E14" s="17" t="s">
        <v>32</v>
      </c>
      <c r="F14" s="17" t="s">
        <v>49</v>
      </c>
      <c r="G14" s="24">
        <v>20</v>
      </c>
      <c r="H14" s="28">
        <v>45</v>
      </c>
      <c r="I14" s="29">
        <f>IFERROR( Table13456[[#This Row],[Quantity]]*Table13456[[#This Row],[Price Per Unit]], "")</f>
        <v>900</v>
      </c>
    </row>
    <row r="15" spans="1:15">
      <c r="A15" s="33">
        <v>44592</v>
      </c>
      <c r="B15" s="20">
        <v>13</v>
      </c>
      <c r="C15" s="17" t="s">
        <v>50</v>
      </c>
      <c r="D15" s="17" t="s">
        <v>22</v>
      </c>
      <c r="E15" s="17" t="s">
        <v>19</v>
      </c>
      <c r="F15" s="17" t="s">
        <v>51</v>
      </c>
      <c r="G15" s="24">
        <v>0</v>
      </c>
      <c r="H15" s="28"/>
      <c r="I15" s="29">
        <f>IFERROR( Table13456[[#This Row],[Quantity]]*Table13456[[#This Row],[Price Per Unit]], "")</f>
        <v>0</v>
      </c>
    </row>
    <row r="16" spans="1:15">
      <c r="A16" s="33">
        <v>44620</v>
      </c>
      <c r="B16" s="20">
        <v>14</v>
      </c>
      <c r="C16" s="17" t="s">
        <v>52</v>
      </c>
      <c r="D16" s="19" t="s">
        <v>94</v>
      </c>
      <c r="E16" s="17" t="s">
        <v>96</v>
      </c>
      <c r="F16" s="17" t="s">
        <v>53</v>
      </c>
      <c r="G16" s="24">
        <v>30</v>
      </c>
      <c r="H16" s="28">
        <v>36.67</v>
      </c>
      <c r="I16" s="29">
        <f>IFERROR( Table13456[[#This Row],[Quantity]]*Table13456[[#This Row],[Price Per Unit]], "")</f>
        <v>1100.1000000000001</v>
      </c>
    </row>
    <row r="17" spans="1:9">
      <c r="A17" s="33">
        <v>44651</v>
      </c>
      <c r="B17" s="20">
        <v>15</v>
      </c>
      <c r="C17" s="17" t="s">
        <v>54</v>
      </c>
      <c r="D17" s="17" t="s">
        <v>26</v>
      </c>
      <c r="E17" s="17" t="s">
        <v>27</v>
      </c>
      <c r="F17" s="17" t="s">
        <v>55</v>
      </c>
      <c r="G17" s="24">
        <v>35</v>
      </c>
      <c r="H17" s="28">
        <v>34.29</v>
      </c>
      <c r="I17" s="29">
        <f>IFERROR( Table13456[[#This Row],[Quantity]]*Table13456[[#This Row],[Price Per Unit]], "")</f>
        <v>1200.1499999999999</v>
      </c>
    </row>
    <row r="18" spans="1:9">
      <c r="A18" s="33">
        <v>44681</v>
      </c>
      <c r="B18" s="20">
        <v>16</v>
      </c>
      <c r="C18" s="17" t="s">
        <v>56</v>
      </c>
      <c r="D18" s="19" t="s">
        <v>94</v>
      </c>
      <c r="E18" s="17" t="s">
        <v>32</v>
      </c>
      <c r="F18" s="17" t="s">
        <v>57</v>
      </c>
      <c r="G18" s="24">
        <v>0</v>
      </c>
      <c r="H18" s="28"/>
      <c r="I18" s="29">
        <f>IFERROR( Table13456[[#This Row],[Quantity]]*Table13456[[#This Row],[Price Per Unit]], "")</f>
        <v>0</v>
      </c>
    </row>
    <row r="19" spans="1:9">
      <c r="A19" s="33">
        <v>44712</v>
      </c>
      <c r="B19" s="20">
        <v>17</v>
      </c>
      <c r="C19" s="17" t="s">
        <v>58</v>
      </c>
      <c r="D19" s="17" t="s">
        <v>22</v>
      </c>
      <c r="E19" s="17" t="s">
        <v>19</v>
      </c>
      <c r="F19" s="17" t="s">
        <v>59</v>
      </c>
      <c r="G19" s="24">
        <v>40</v>
      </c>
      <c r="H19" s="28">
        <v>35</v>
      </c>
      <c r="I19" s="29">
        <f>IFERROR( Table13456[[#This Row],[Quantity]]*Table13456[[#This Row],[Price Per Unit]], "")</f>
        <v>1400</v>
      </c>
    </row>
    <row r="20" spans="1:9">
      <c r="A20" s="33">
        <v>44742</v>
      </c>
      <c r="B20" s="20">
        <v>18</v>
      </c>
      <c r="C20" s="17" t="s">
        <v>60</v>
      </c>
      <c r="D20" s="17" t="s">
        <v>18</v>
      </c>
      <c r="E20" s="17" t="s">
        <v>96</v>
      </c>
      <c r="F20" s="17" t="s">
        <v>61</v>
      </c>
      <c r="G20" s="24">
        <v>45</v>
      </c>
      <c r="H20" s="28">
        <v>33.33</v>
      </c>
      <c r="I20" s="29">
        <f>IFERROR( Table13456[[#This Row],[Quantity]]*Table13456[[#This Row],[Price Per Unit]], "")</f>
        <v>1499.85</v>
      </c>
    </row>
    <row r="21" spans="1:9">
      <c r="A21" s="33">
        <v>44773</v>
      </c>
      <c r="B21" s="20">
        <v>19</v>
      </c>
      <c r="C21" s="17" t="s">
        <v>62</v>
      </c>
      <c r="D21" s="17" t="s">
        <v>26</v>
      </c>
      <c r="E21" s="17" t="s">
        <v>27</v>
      </c>
      <c r="F21" s="17" t="s">
        <v>63</v>
      </c>
      <c r="G21" s="24">
        <v>50</v>
      </c>
      <c r="H21" s="28">
        <v>32</v>
      </c>
      <c r="I21" s="29">
        <f>IFERROR( Table13456[[#This Row],[Quantity]]*Table13456[[#This Row],[Price Per Unit]], "")</f>
        <v>1600</v>
      </c>
    </row>
    <row r="22" spans="1:9">
      <c r="A22" s="33">
        <v>44804</v>
      </c>
      <c r="B22" s="20">
        <v>20</v>
      </c>
      <c r="C22" s="17" t="s">
        <v>64</v>
      </c>
      <c r="D22" s="17" t="s">
        <v>31</v>
      </c>
      <c r="E22" s="17" t="s">
        <v>32</v>
      </c>
      <c r="F22" s="17" t="s">
        <v>65</v>
      </c>
      <c r="G22" s="24">
        <v>55</v>
      </c>
      <c r="H22" s="28">
        <v>30.91</v>
      </c>
      <c r="I22" s="29">
        <f>IFERROR( Table13456[[#This Row],[Quantity]]*Table13456[[#This Row],[Price Per Unit]], "")</f>
        <v>1700.05</v>
      </c>
    </row>
    <row r="23" spans="1:9">
      <c r="A23" s="33">
        <v>44834</v>
      </c>
      <c r="B23" s="20">
        <v>21</v>
      </c>
      <c r="C23" s="17" t="s">
        <v>66</v>
      </c>
      <c r="D23" s="17" t="s">
        <v>22</v>
      </c>
      <c r="E23" s="17" t="s">
        <v>19</v>
      </c>
      <c r="F23" s="17" t="s">
        <v>67</v>
      </c>
      <c r="G23" s="24">
        <v>60</v>
      </c>
      <c r="H23" s="28">
        <v>30</v>
      </c>
      <c r="I23" s="29">
        <f>IFERROR( Table13456[[#This Row],[Quantity]]*Table13456[[#This Row],[Price Per Unit]], "")</f>
        <v>1800</v>
      </c>
    </row>
    <row r="24" spans="1:9">
      <c r="A24" s="33">
        <v>44865</v>
      </c>
      <c r="B24" s="20">
        <v>22</v>
      </c>
      <c r="C24" s="17" t="s">
        <v>68</v>
      </c>
      <c r="D24" s="17" t="s">
        <v>18</v>
      </c>
      <c r="E24" s="17" t="s">
        <v>96</v>
      </c>
      <c r="F24" s="17" t="s">
        <v>69</v>
      </c>
      <c r="G24" s="24">
        <v>0</v>
      </c>
      <c r="H24" s="28"/>
      <c r="I24" s="29">
        <f>IFERROR( Table13456[[#This Row],[Quantity]]*Table13456[[#This Row],[Price Per Unit]], "")</f>
        <v>0</v>
      </c>
    </row>
    <row r="25" spans="1:9">
      <c r="A25" s="33">
        <v>44895</v>
      </c>
      <c r="B25" s="20">
        <v>23</v>
      </c>
      <c r="C25" s="17" t="s">
        <v>70</v>
      </c>
      <c r="D25" s="17" t="s">
        <v>26</v>
      </c>
      <c r="E25" s="17" t="s">
        <v>27</v>
      </c>
      <c r="F25" s="17" t="s">
        <v>71</v>
      </c>
      <c r="G25" s="24">
        <v>65</v>
      </c>
      <c r="H25" s="28">
        <v>30.77</v>
      </c>
      <c r="I25" s="29">
        <f>IFERROR( Table13456[[#This Row],[Quantity]]*Table13456[[#This Row],[Price Per Unit]], "")</f>
        <v>2000.05</v>
      </c>
    </row>
    <row r="26" spans="1:9">
      <c r="A26" s="33">
        <v>44926</v>
      </c>
      <c r="B26" s="20">
        <v>24</v>
      </c>
      <c r="C26" s="17" t="s">
        <v>72</v>
      </c>
      <c r="D26" s="17" t="s">
        <v>31</v>
      </c>
      <c r="E26" s="17" t="s">
        <v>32</v>
      </c>
      <c r="F26" s="17" t="s">
        <v>73</v>
      </c>
      <c r="G26" s="24">
        <v>70</v>
      </c>
      <c r="H26" s="28">
        <v>30</v>
      </c>
      <c r="I26" s="29">
        <f>IFERROR( Table13456[[#This Row],[Quantity]]*Table13456[[#This Row],[Price Per Unit]], "")</f>
        <v>2100</v>
      </c>
    </row>
    <row r="27" spans="1:9">
      <c r="A27" s="33">
        <v>44957</v>
      </c>
      <c r="B27" s="20">
        <v>25</v>
      </c>
      <c r="C27" s="17" t="s">
        <v>74</v>
      </c>
      <c r="D27" s="17" t="s">
        <v>75</v>
      </c>
      <c r="E27" s="17" t="s">
        <v>76</v>
      </c>
      <c r="F27" s="17" t="s">
        <v>77</v>
      </c>
      <c r="G27" s="24">
        <v>75</v>
      </c>
      <c r="H27" s="28">
        <v>29.33</v>
      </c>
      <c r="I27" s="29">
        <f>IFERROR( Table13456[[#This Row],[Quantity]]*Table13456[[#This Row],[Price Per Unit]], "")</f>
        <v>2199.75</v>
      </c>
    </row>
    <row r="28" spans="1:9">
      <c r="A28" s="33">
        <v>44985</v>
      </c>
      <c r="B28" s="20">
        <v>26</v>
      </c>
      <c r="C28" s="17" t="s">
        <v>78</v>
      </c>
      <c r="D28" s="17" t="s">
        <v>75</v>
      </c>
      <c r="E28" s="17" t="s">
        <v>79</v>
      </c>
      <c r="F28" s="17" t="s">
        <v>80</v>
      </c>
      <c r="G28" s="24">
        <v>80</v>
      </c>
      <c r="H28" s="28">
        <v>28.75</v>
      </c>
      <c r="I28" s="29">
        <f>IFERROR( Table13456[[#This Row],[Quantity]]*Table13456[[#This Row],[Price Per Unit]], "")</f>
        <v>2300</v>
      </c>
    </row>
    <row r="29" spans="1:9">
      <c r="A29" s="33">
        <v>45016</v>
      </c>
      <c r="B29" s="20">
        <v>27</v>
      </c>
      <c r="C29" s="17" t="s">
        <v>50</v>
      </c>
      <c r="D29" s="17" t="s">
        <v>22</v>
      </c>
      <c r="E29" s="17" t="s">
        <v>81</v>
      </c>
      <c r="F29" s="17" t="s">
        <v>82</v>
      </c>
      <c r="G29" s="24">
        <v>0</v>
      </c>
      <c r="H29" s="28"/>
      <c r="I29" s="29">
        <f>IFERROR( Table13456[[#This Row],[Quantity]]*Table13456[[#This Row],[Price Per Unit]], "")</f>
        <v>0</v>
      </c>
    </row>
    <row r="30" spans="1:9">
      <c r="A30" s="33">
        <v>45046</v>
      </c>
      <c r="B30" s="20">
        <v>28</v>
      </c>
      <c r="C30" s="17" t="s">
        <v>48</v>
      </c>
      <c r="D30" s="17" t="s">
        <v>31</v>
      </c>
      <c r="E30" s="17" t="s">
        <v>83</v>
      </c>
      <c r="F30" s="17" t="s">
        <v>84</v>
      </c>
      <c r="G30" s="24">
        <v>85</v>
      </c>
      <c r="H30" s="28">
        <v>29.41</v>
      </c>
      <c r="I30" s="29">
        <f>IFERROR( Table13456[[#This Row],[Quantity]]*Table13456[[#This Row],[Price Per Unit]], "")</f>
        <v>2499.85</v>
      </c>
    </row>
    <row r="31" spans="1:9">
      <c r="A31" s="33" t="s">
        <v>99</v>
      </c>
      <c r="B31" s="20"/>
      <c r="C31" s="17"/>
      <c r="D31" s="17"/>
      <c r="E31" s="17"/>
      <c r="F31" s="17"/>
      <c r="G31" s="24"/>
      <c r="H31" s="28">
        <f>SUBTOTAL(104,Table13456[Price Per Unit])</f>
        <v>160</v>
      </c>
      <c r="I31" s="28">
        <f>SUBTOTAL(109,Table13456[Sales])</f>
        <v>26399.8</v>
      </c>
    </row>
  </sheetData>
  <conditionalFormatting sqref="B2:B30">
    <cfRule type="duplicateValues" dxfId="0" priority="1"/>
  </conditionalFormatting>
  <dataValidations count="1">
    <dataValidation type="list" allowBlank="1" showInputMessage="1" showErrorMessage="1" sqref="D3:D30" xr:uid="{FD5B241C-5AFD-4C57-A2B4-AEB31B99AAC3}">
      <formula1>"North, South, East, West, Asgard"</formula1>
    </dataValidation>
  </dataValidations>
  <pageMargins left="0.7" right="0.7" top="0.75" bottom="0.75" header="0.3" footer="0.3"/>
  <ignoredErrors>
    <ignoredError sqref="D8" listDataValidation="1"/>
  </ignoredErrors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D3DE-88AA-41BC-8883-595425285605}">
  <dimension ref="A1:H35"/>
  <sheetViews>
    <sheetView showGridLines="0" showRowColHeaders="0" topLeftCell="A12" workbookViewId="0"/>
  </sheetViews>
  <sheetFormatPr defaultColWidth="0" defaultRowHeight="14.4" zeroHeight="1"/>
  <cols>
    <col min="1" max="1" width="4" customWidth="1"/>
    <col min="2" max="2" width="46.33203125" customWidth="1"/>
    <col min="3" max="3" width="61" customWidth="1"/>
    <col min="4" max="4" width="1.44140625" customWidth="1"/>
    <col min="5" max="7" width="9.109375" customWidth="1"/>
    <col min="8" max="16384" width="9.109375" hidden="1"/>
  </cols>
  <sheetData>
    <row r="1" spans="1:8" ht="51" customHeight="1">
      <c r="A1" s="6" t="s">
        <v>104</v>
      </c>
      <c r="B1" s="6"/>
      <c r="C1" s="6"/>
      <c r="D1" s="6"/>
      <c r="E1" s="6"/>
      <c r="F1" s="6"/>
      <c r="G1" s="6"/>
      <c r="H1" s="6"/>
    </row>
    <row r="2" spans="1:8"/>
    <row r="3" spans="1:8">
      <c r="B3" s="1" t="s">
        <v>105</v>
      </c>
    </row>
    <row r="4" spans="1:8">
      <c r="B4" s="2" t="s">
        <v>106</v>
      </c>
      <c r="C4" s="3" t="s">
        <v>107</v>
      </c>
    </row>
    <row r="5" spans="1:8">
      <c r="B5" s="2" t="s">
        <v>108</v>
      </c>
      <c r="C5" s="3" t="s">
        <v>109</v>
      </c>
    </row>
    <row r="6" spans="1:8">
      <c r="B6" s="2" t="s">
        <v>110</v>
      </c>
      <c r="C6" s="3" t="s">
        <v>111</v>
      </c>
    </row>
    <row r="7" spans="1:8"/>
    <row r="8" spans="1:8">
      <c r="B8" s="1" t="s">
        <v>112</v>
      </c>
    </row>
    <row r="9" spans="1:8">
      <c r="B9" s="2" t="s">
        <v>113</v>
      </c>
      <c r="C9" s="3" t="s">
        <v>114</v>
      </c>
    </row>
    <row r="10" spans="1:8"/>
    <row r="11" spans="1:8">
      <c r="B11" s="1" t="s">
        <v>115</v>
      </c>
    </row>
    <row r="12" spans="1:8">
      <c r="B12" s="2" t="s">
        <v>116</v>
      </c>
      <c r="C12" s="3" t="s">
        <v>117</v>
      </c>
    </row>
    <row r="13" spans="1:8">
      <c r="B13" s="2" t="s">
        <v>118</v>
      </c>
      <c r="C13" s="3" t="s">
        <v>119</v>
      </c>
    </row>
    <row r="14" spans="1:8">
      <c r="B14" s="2" t="s">
        <v>120</v>
      </c>
      <c r="C14" s="3" t="s">
        <v>121</v>
      </c>
    </row>
    <row r="15" spans="1:8">
      <c r="B15" s="2" t="s">
        <v>122</v>
      </c>
      <c r="C15" s="3" t="s">
        <v>123</v>
      </c>
    </row>
    <row r="16" spans="1:8">
      <c r="B16" s="2" t="s">
        <v>124</v>
      </c>
      <c r="C16" s="3" t="s">
        <v>125</v>
      </c>
    </row>
    <row r="17" spans="2:3">
      <c r="B17" s="2" t="s">
        <v>126</v>
      </c>
      <c r="C17" s="3" t="s">
        <v>127</v>
      </c>
    </row>
    <row r="18" spans="2:3">
      <c r="B18" s="2" t="s">
        <v>128</v>
      </c>
      <c r="C18" s="3" t="s">
        <v>129</v>
      </c>
    </row>
    <row r="19" spans="2:3">
      <c r="B19" s="2" t="s">
        <v>130</v>
      </c>
      <c r="C19" s="3" t="s">
        <v>131</v>
      </c>
    </row>
    <row r="20" spans="2:3">
      <c r="B20" s="2" t="s">
        <v>132</v>
      </c>
      <c r="C20" s="3" t="s">
        <v>133</v>
      </c>
    </row>
    <row r="21" spans="2:3">
      <c r="B21" s="2" t="s">
        <v>134</v>
      </c>
      <c r="C21" s="3" t="s">
        <v>135</v>
      </c>
    </row>
    <row r="22" spans="2:3">
      <c r="B22" s="2" t="s">
        <v>136</v>
      </c>
      <c r="C22" s="3" t="s">
        <v>137</v>
      </c>
    </row>
    <row r="23" spans="2:3">
      <c r="B23" s="2" t="s">
        <v>138</v>
      </c>
      <c r="C23" s="3" t="s">
        <v>139</v>
      </c>
    </row>
    <row r="24" spans="2:3">
      <c r="B24" s="2" t="s">
        <v>140</v>
      </c>
      <c r="C24" s="3" t="s">
        <v>141</v>
      </c>
    </row>
    <row r="25" spans="2:3">
      <c r="B25" s="2" t="s">
        <v>142</v>
      </c>
      <c r="C25" s="3" t="s">
        <v>143</v>
      </c>
    </row>
    <row r="26" spans="2:3">
      <c r="B26" s="2"/>
      <c r="C26" s="3"/>
    </row>
    <row r="27" spans="2:3">
      <c r="B27" s="1" t="s">
        <v>144</v>
      </c>
    </row>
    <row r="28" spans="2:3">
      <c r="B28" s="2" t="s">
        <v>145</v>
      </c>
      <c r="C28" s="3" t="s">
        <v>146</v>
      </c>
    </row>
    <row r="29" spans="2:3">
      <c r="B29" s="2"/>
      <c r="C29" s="3"/>
    </row>
    <row r="30" spans="2:3">
      <c r="B30" s="1" t="s">
        <v>147</v>
      </c>
      <c r="C30" s="3"/>
    </row>
    <row r="31" spans="2:3"/>
    <row r="32" spans="2:3"/>
    <row r="33"/>
    <row r="34"/>
    <row r="35"/>
  </sheetData>
  <hyperlinks>
    <hyperlink ref="C5" r:id="rId1" display="http://www.myonlinetraininghub.com/category/excel-charts" xr:uid="{CBA3C5AE-F901-47B0-B67E-A1783E05F6E4}"/>
    <hyperlink ref="C6" r:id="rId2" display="http://www.myonlinetraininghub.com/category/excel-dashboard" xr:uid="{D7A546FB-FBA8-40D4-B30C-D5713B79236C}"/>
    <hyperlink ref="C19" r:id="rId3" xr:uid="{038998E4-0014-4A81-9203-5D2ADFA68058}"/>
    <hyperlink ref="C9" r:id="rId4" display="http://www.myonlinetraininghub.com/excel-webinars" xr:uid="{59ED9355-3D75-41BB-B4EF-7AAAE7367134}"/>
    <hyperlink ref="C28" r:id="rId5" xr:uid="{EADAD965-8DC6-45D9-8D53-73D3EF04FEC7}"/>
    <hyperlink ref="C18" r:id="rId6" xr:uid="{F227F448-016C-426E-970F-EAAAF5E08AD1}"/>
    <hyperlink ref="C4" r:id="rId7" xr:uid="{C3E484EE-D98F-4674-B98D-9E57D1B1F041}"/>
    <hyperlink ref="C12" r:id="rId8" xr:uid="{A507D987-5B9B-4B33-A65C-9356F3F705C6}"/>
    <hyperlink ref="C13" r:id="rId9" xr:uid="{53486588-E007-491F-BC15-4442DD57ABF1}"/>
    <hyperlink ref="C14" r:id="rId10" xr:uid="{C85AE476-008D-4A1D-B7FD-5313A0299D82}"/>
    <hyperlink ref="C15" r:id="rId11" xr:uid="{FB8E88B7-A576-49D4-B6BB-3BA1DC493EAD}"/>
    <hyperlink ref="C16" r:id="rId12" xr:uid="{0156FA2A-8263-4734-A72F-E24048BF94FF}"/>
    <hyperlink ref="C17" r:id="rId13" xr:uid="{3713E75B-1796-435A-BD92-229997677D60}"/>
    <hyperlink ref="C20" r:id="rId14" xr:uid="{AB20A9AD-BAA2-450A-820A-F6FF148068C0}"/>
    <hyperlink ref="C21" r:id="rId15" xr:uid="{CEC07DA0-3EFD-41D1-AD4A-F5B7FA220682}"/>
    <hyperlink ref="C22" r:id="rId16" xr:uid="{047D8E6A-BC21-4621-84A0-758CE29BEFC6}"/>
    <hyperlink ref="C23" r:id="rId17" xr:uid="{2256B14F-C23D-43ED-B65A-1A2AB6EA7DCB}"/>
    <hyperlink ref="C24" r:id="rId18" xr:uid="{D07AA9E9-95A5-492A-A118-A728D44F4904}"/>
    <hyperlink ref="C25" r:id="rId19" xr:uid="{FEA884D9-F3FA-4C59-8E42-6C0A8BE7329D}"/>
  </hyperlinks>
  <pageMargins left="0.7" right="0.7" top="0.75" bottom="0.75" header="0.3" footer="0.3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AA29-0C05-41CA-AE24-11632D2C1C2E}">
  <dimension ref="A1"/>
  <sheetViews>
    <sheetView workbookViewId="0">
      <selection activeCell="R20" sqref="R20"/>
    </sheetView>
  </sheetViews>
  <sheetFormatPr defaultRowHeight="14.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30BE5-FB46-47AC-A5E3-816615160347}">
  <dimension ref="A1:B11"/>
  <sheetViews>
    <sheetView workbookViewId="0">
      <selection activeCell="B11" sqref="B11"/>
    </sheetView>
  </sheetViews>
  <sheetFormatPr defaultRowHeight="14.4"/>
  <cols>
    <col min="1" max="1" width="35.5546875" style="1" customWidth="1"/>
    <col min="2" max="2" width="62.21875" customWidth="1"/>
  </cols>
  <sheetData>
    <row r="1" spans="1:2">
      <c r="A1" s="1" t="s">
        <v>169</v>
      </c>
      <c r="B1" t="s">
        <v>170</v>
      </c>
    </row>
    <row r="2" spans="1:2">
      <c r="B2" t="s">
        <v>171</v>
      </c>
    </row>
    <row r="3" spans="1:2">
      <c r="B3" t="s">
        <v>172</v>
      </c>
    </row>
    <row r="4" spans="1:2">
      <c r="B4" t="s">
        <v>173</v>
      </c>
    </row>
    <row r="5" spans="1:2">
      <c r="B5" t="s">
        <v>174</v>
      </c>
    </row>
    <row r="6" spans="1:2">
      <c r="B6" t="s">
        <v>175</v>
      </c>
    </row>
    <row r="7" spans="1:2">
      <c r="B7" t="s">
        <v>176</v>
      </c>
    </row>
    <row r="8" spans="1:2">
      <c r="B8" t="s">
        <v>177</v>
      </c>
    </row>
    <row r="10" spans="1:2">
      <c r="A10" s="1" t="s">
        <v>166</v>
      </c>
      <c r="B10" t="s">
        <v>168</v>
      </c>
    </row>
    <row r="11" spans="1:2">
      <c r="A11" s="1" t="s">
        <v>167</v>
      </c>
      <c r="B1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876C3-A454-40EC-B55B-80EB793EE5A9}">
  <dimension ref="A4:G45"/>
  <sheetViews>
    <sheetView topLeftCell="A31" workbookViewId="0">
      <selection activeCell="C45" sqref="C45"/>
    </sheetView>
  </sheetViews>
  <sheetFormatPr defaultRowHeight="14.4"/>
  <cols>
    <col min="1" max="1" width="25.44140625" bestFit="1" customWidth="1"/>
    <col min="2" max="2" width="15.5546875" bestFit="1" customWidth="1"/>
    <col min="3" max="7" width="10.21875" bestFit="1" customWidth="1"/>
    <col min="8" max="8" width="11.21875" bestFit="1" customWidth="1"/>
    <col min="9" max="9" width="8.21875" bestFit="1" customWidth="1"/>
    <col min="10" max="10" width="7.21875" bestFit="1" customWidth="1"/>
    <col min="11" max="12" width="8.21875" bestFit="1" customWidth="1"/>
    <col min="13" max="13" width="7.21875" bestFit="1" customWidth="1"/>
    <col min="14" max="14" width="19.6640625" bestFit="1" customWidth="1"/>
    <col min="15" max="15" width="23.77734375" bestFit="1" customWidth="1"/>
    <col min="16" max="16" width="14.88671875" bestFit="1" customWidth="1"/>
    <col min="17" max="17" width="19" bestFit="1" customWidth="1"/>
    <col min="18" max="18" width="22.21875" bestFit="1" customWidth="1"/>
    <col min="19" max="19" width="19" bestFit="1" customWidth="1"/>
    <col min="20" max="20" width="21.88671875" bestFit="1" customWidth="1"/>
    <col min="21" max="21" width="19" bestFit="1" customWidth="1"/>
    <col min="22" max="22" width="14.88671875" bestFit="1" customWidth="1"/>
    <col min="23" max="23" width="19" bestFit="1" customWidth="1"/>
    <col min="24" max="24" width="14.88671875" bestFit="1" customWidth="1"/>
    <col min="25" max="25" width="19" bestFit="1" customWidth="1"/>
    <col min="26" max="26" width="17.21875" bestFit="1" customWidth="1"/>
    <col min="27" max="27" width="19" bestFit="1" customWidth="1"/>
    <col min="28" max="28" width="14.88671875" bestFit="1" customWidth="1"/>
    <col min="29" max="29" width="19" bestFit="1" customWidth="1"/>
    <col min="30" max="30" width="14.88671875" bestFit="1" customWidth="1"/>
    <col min="31" max="31" width="19" bestFit="1" customWidth="1"/>
    <col min="32" max="32" width="14.88671875" bestFit="1" customWidth="1"/>
    <col min="33" max="33" width="19" bestFit="1" customWidth="1"/>
    <col min="34" max="34" width="14.88671875" bestFit="1" customWidth="1"/>
    <col min="35" max="35" width="19" bestFit="1" customWidth="1"/>
    <col min="36" max="36" width="14.88671875" bestFit="1" customWidth="1"/>
    <col min="37" max="37" width="19" bestFit="1" customWidth="1"/>
    <col min="38" max="38" width="14.88671875" bestFit="1" customWidth="1"/>
    <col min="39" max="39" width="19" bestFit="1" customWidth="1"/>
    <col min="40" max="40" width="14.88671875" bestFit="1" customWidth="1"/>
    <col min="41" max="41" width="19" bestFit="1" customWidth="1"/>
    <col min="42" max="42" width="14.88671875" bestFit="1" customWidth="1"/>
    <col min="43" max="43" width="19" bestFit="1" customWidth="1"/>
    <col min="44" max="44" width="14.88671875" bestFit="1" customWidth="1"/>
    <col min="45" max="45" width="19" bestFit="1" customWidth="1"/>
    <col min="46" max="46" width="19.6640625" bestFit="1" customWidth="1"/>
    <col min="47" max="47" width="23.77734375" bestFit="1" customWidth="1"/>
  </cols>
  <sheetData>
    <row r="4" spans="1:7">
      <c r="A4" s="52" t="s">
        <v>165</v>
      </c>
      <c r="B4" s="52" t="s">
        <v>164</v>
      </c>
    </row>
    <row r="5" spans="1:7">
      <c r="A5" s="52" t="s">
        <v>161</v>
      </c>
      <c r="B5" t="s">
        <v>75</v>
      </c>
      <c r="C5" t="s">
        <v>22</v>
      </c>
      <c r="D5" t="s">
        <v>18</v>
      </c>
      <c r="E5" t="s">
        <v>31</v>
      </c>
      <c r="F5" t="s">
        <v>26</v>
      </c>
      <c r="G5" t="s">
        <v>162</v>
      </c>
    </row>
    <row r="6" spans="1:7">
      <c r="A6" s="53">
        <v>5</v>
      </c>
      <c r="B6" s="51"/>
      <c r="C6" s="51"/>
      <c r="D6" s="51"/>
      <c r="E6" s="51"/>
      <c r="F6" s="51">
        <v>800</v>
      </c>
      <c r="G6" s="51"/>
    </row>
    <row r="7" spans="1:7">
      <c r="A7" s="54" t="s">
        <v>47</v>
      </c>
      <c r="B7" s="51"/>
      <c r="C7" s="51"/>
      <c r="D7" s="51"/>
      <c r="E7" s="51"/>
      <c r="F7" s="51">
        <v>800</v>
      </c>
      <c r="G7" s="51"/>
    </row>
    <row r="8" spans="1:7">
      <c r="A8" s="53">
        <v>10</v>
      </c>
      <c r="B8" s="51"/>
      <c r="C8" s="51"/>
      <c r="D8" s="51">
        <v>200</v>
      </c>
      <c r="E8" s="51"/>
      <c r="F8" s="51"/>
      <c r="G8" s="51"/>
    </row>
    <row r="9" spans="1:7">
      <c r="A9" s="54" t="s">
        <v>20</v>
      </c>
      <c r="B9" s="51"/>
      <c r="C9" s="51"/>
      <c r="D9" s="51">
        <v>200</v>
      </c>
      <c r="E9" s="51"/>
      <c r="F9" s="51"/>
      <c r="G9" s="51"/>
    </row>
    <row r="10" spans="1:7">
      <c r="A10" s="53">
        <v>15</v>
      </c>
      <c r="B10" s="51"/>
      <c r="C10" s="51">
        <v>150</v>
      </c>
      <c r="D10" s="51"/>
      <c r="E10" s="51"/>
      <c r="F10" s="51"/>
      <c r="G10" s="51"/>
    </row>
    <row r="11" spans="1:7">
      <c r="A11" s="54" t="s">
        <v>24</v>
      </c>
      <c r="B11" s="51"/>
      <c r="C11" s="51">
        <v>150</v>
      </c>
      <c r="D11" s="51"/>
      <c r="E11" s="51"/>
      <c r="F11" s="51"/>
      <c r="G11" s="51"/>
    </row>
    <row r="12" spans="1:7">
      <c r="A12" s="53">
        <v>20</v>
      </c>
      <c r="B12" s="51"/>
      <c r="C12" s="51"/>
      <c r="D12" s="51"/>
      <c r="E12" s="51">
        <v>900</v>
      </c>
      <c r="F12" s="51"/>
      <c r="G12" s="51"/>
    </row>
    <row r="13" spans="1:7">
      <c r="A13" s="54" t="s">
        <v>49</v>
      </c>
      <c r="B13" s="51"/>
      <c r="C13" s="51"/>
      <c r="D13" s="51"/>
      <c r="E13" s="51">
        <v>900</v>
      </c>
      <c r="F13" s="51"/>
      <c r="G13" s="51"/>
    </row>
    <row r="14" spans="1:7">
      <c r="A14" s="53">
        <v>25</v>
      </c>
      <c r="B14" s="51"/>
      <c r="C14" s="51"/>
      <c r="D14" s="51"/>
      <c r="E14" s="51">
        <v>250</v>
      </c>
      <c r="F14" s="51"/>
      <c r="G14" s="51"/>
    </row>
    <row r="15" spans="1:7">
      <c r="A15" s="54" t="s">
        <v>33</v>
      </c>
      <c r="B15" s="51"/>
      <c r="C15" s="51"/>
      <c r="D15" s="51"/>
      <c r="E15" s="51">
        <v>250</v>
      </c>
      <c r="F15" s="51"/>
      <c r="G15" s="51"/>
    </row>
    <row r="16" spans="1:7">
      <c r="A16" s="53">
        <v>30</v>
      </c>
      <c r="B16" s="51"/>
      <c r="C16" s="51">
        <v>500.1</v>
      </c>
      <c r="D16" s="51"/>
      <c r="E16" s="51"/>
      <c r="F16" s="51"/>
      <c r="G16" s="51">
        <v>1100.1000000000001</v>
      </c>
    </row>
    <row r="17" spans="1:7">
      <c r="A17" s="54" t="s">
        <v>35</v>
      </c>
      <c r="B17" s="51"/>
      <c r="C17" s="51">
        <v>500.1</v>
      </c>
      <c r="D17" s="51"/>
      <c r="E17" s="51"/>
      <c r="F17" s="51"/>
      <c r="G17" s="51"/>
    </row>
    <row r="18" spans="1:7">
      <c r="A18" s="54" t="s">
        <v>53</v>
      </c>
      <c r="B18" s="51"/>
      <c r="C18" s="51"/>
      <c r="D18" s="51"/>
      <c r="E18" s="51"/>
      <c r="F18" s="51"/>
      <c r="G18" s="51">
        <v>1100.1000000000001</v>
      </c>
    </row>
    <row r="19" spans="1:7">
      <c r="A19" s="53">
        <v>35</v>
      </c>
      <c r="B19" s="51"/>
      <c r="C19" s="51"/>
      <c r="D19" s="51"/>
      <c r="E19" s="51"/>
      <c r="F19" s="51">
        <v>1550.1499999999999</v>
      </c>
      <c r="G19" s="51"/>
    </row>
    <row r="20" spans="1:7">
      <c r="A20" s="54" t="s">
        <v>55</v>
      </c>
      <c r="B20" s="51"/>
      <c r="C20" s="51"/>
      <c r="D20" s="51"/>
      <c r="E20" s="51"/>
      <c r="F20" s="51">
        <v>1200.1499999999999</v>
      </c>
      <c r="G20" s="51"/>
    </row>
    <row r="21" spans="1:7">
      <c r="A21" s="54" t="s">
        <v>39</v>
      </c>
      <c r="B21" s="51"/>
      <c r="C21" s="51"/>
      <c r="D21" s="51"/>
      <c r="E21" s="51"/>
      <c r="F21" s="51">
        <v>350</v>
      </c>
      <c r="G21" s="51"/>
    </row>
    <row r="22" spans="1:7">
      <c r="A22" s="53">
        <v>40</v>
      </c>
      <c r="B22" s="51"/>
      <c r="C22" s="51">
        <v>1400</v>
      </c>
      <c r="D22" s="51"/>
      <c r="E22" s="51">
        <v>600</v>
      </c>
      <c r="F22" s="51"/>
      <c r="G22" s="51"/>
    </row>
    <row r="23" spans="1:7">
      <c r="A23" s="54" t="s">
        <v>41</v>
      </c>
      <c r="B23" s="51"/>
      <c r="C23" s="51"/>
      <c r="D23" s="51"/>
      <c r="E23" s="51">
        <v>600</v>
      </c>
      <c r="F23" s="51"/>
      <c r="G23" s="51"/>
    </row>
    <row r="24" spans="1:7">
      <c r="A24" s="54" t="s">
        <v>59</v>
      </c>
      <c r="B24" s="51"/>
      <c r="C24" s="51">
        <v>1400</v>
      </c>
      <c r="D24" s="51"/>
      <c r="E24" s="51"/>
      <c r="F24" s="51"/>
      <c r="G24" s="51"/>
    </row>
    <row r="25" spans="1:7">
      <c r="A25" s="53">
        <v>45</v>
      </c>
      <c r="B25" s="51"/>
      <c r="C25" s="51">
        <v>549.9</v>
      </c>
      <c r="D25" s="51">
        <v>1499.85</v>
      </c>
      <c r="E25" s="51"/>
      <c r="F25" s="51"/>
      <c r="G25" s="51"/>
    </row>
    <row r="26" spans="1:7">
      <c r="A26" s="54" t="s">
        <v>61</v>
      </c>
      <c r="B26" s="51"/>
      <c r="C26" s="51"/>
      <c r="D26" s="51">
        <v>1499.85</v>
      </c>
      <c r="E26" s="51"/>
      <c r="F26" s="51"/>
      <c r="G26" s="51"/>
    </row>
    <row r="27" spans="1:7">
      <c r="A27" s="54" t="s">
        <v>43</v>
      </c>
      <c r="B27" s="51"/>
      <c r="C27" s="51">
        <v>549.9</v>
      </c>
      <c r="D27" s="51"/>
      <c r="E27" s="51"/>
      <c r="F27" s="51"/>
      <c r="G27" s="51"/>
    </row>
    <row r="28" spans="1:7">
      <c r="A28" s="53">
        <v>50</v>
      </c>
      <c r="B28" s="51"/>
      <c r="C28" s="51"/>
      <c r="D28" s="51">
        <v>700</v>
      </c>
      <c r="E28" s="51"/>
      <c r="F28" s="51">
        <v>1600</v>
      </c>
      <c r="G28" s="51"/>
    </row>
    <row r="29" spans="1:7">
      <c r="A29" s="54" t="s">
        <v>63</v>
      </c>
      <c r="B29" s="51"/>
      <c r="C29" s="51"/>
      <c r="D29" s="51"/>
      <c r="E29" s="51"/>
      <c r="F29" s="51">
        <v>1600</v>
      </c>
      <c r="G29" s="51"/>
    </row>
    <row r="30" spans="1:7">
      <c r="A30" s="54" t="s">
        <v>45</v>
      </c>
      <c r="B30" s="51"/>
      <c r="C30" s="51"/>
      <c r="D30" s="51">
        <v>700</v>
      </c>
      <c r="E30" s="51"/>
      <c r="F30" s="51"/>
      <c r="G30" s="51"/>
    </row>
    <row r="31" spans="1:7">
      <c r="A31" s="53">
        <v>55</v>
      </c>
      <c r="B31" s="51"/>
      <c r="C31" s="51"/>
      <c r="D31" s="51"/>
      <c r="E31" s="51">
        <v>1700.05</v>
      </c>
      <c r="F31" s="51"/>
      <c r="G31" s="51"/>
    </row>
    <row r="32" spans="1:7">
      <c r="A32" s="54" t="s">
        <v>65</v>
      </c>
      <c r="B32" s="51"/>
      <c r="C32" s="51"/>
      <c r="D32" s="51"/>
      <c r="E32" s="51">
        <v>1700.05</v>
      </c>
      <c r="F32" s="51"/>
      <c r="G32" s="51"/>
    </row>
    <row r="33" spans="1:7">
      <c r="A33" s="53">
        <v>60</v>
      </c>
      <c r="B33" s="51"/>
      <c r="C33" s="51">
        <v>1800</v>
      </c>
      <c r="D33" s="51"/>
      <c r="E33" s="51"/>
      <c r="F33" s="51"/>
      <c r="G33" s="51"/>
    </row>
    <row r="34" spans="1:7">
      <c r="A34" s="54" t="s">
        <v>67</v>
      </c>
      <c r="B34" s="51"/>
      <c r="C34" s="51">
        <v>1800</v>
      </c>
      <c r="D34" s="51"/>
      <c r="E34" s="51"/>
      <c r="F34" s="51"/>
      <c r="G34" s="51"/>
    </row>
    <row r="35" spans="1:7">
      <c r="A35" s="53">
        <v>65</v>
      </c>
      <c r="B35" s="51"/>
      <c r="C35" s="51"/>
      <c r="D35" s="51"/>
      <c r="E35" s="51"/>
      <c r="F35" s="51">
        <v>2000.05</v>
      </c>
      <c r="G35" s="51"/>
    </row>
    <row r="36" spans="1:7">
      <c r="A36" s="54" t="s">
        <v>71</v>
      </c>
      <c r="B36" s="51"/>
      <c r="C36" s="51"/>
      <c r="D36" s="51"/>
      <c r="E36" s="51"/>
      <c r="F36" s="51">
        <v>2000.05</v>
      </c>
      <c r="G36" s="51"/>
    </row>
    <row r="37" spans="1:7">
      <c r="A37" s="53">
        <v>70</v>
      </c>
      <c r="B37" s="51"/>
      <c r="C37" s="51"/>
      <c r="D37" s="51"/>
      <c r="E37" s="51">
        <v>2100</v>
      </c>
      <c r="F37" s="51"/>
      <c r="G37" s="51"/>
    </row>
    <row r="38" spans="1:7">
      <c r="A38" s="54" t="s">
        <v>73</v>
      </c>
      <c r="B38" s="51"/>
      <c r="C38" s="51"/>
      <c r="D38" s="51"/>
      <c r="E38" s="51">
        <v>2100</v>
      </c>
      <c r="F38" s="51"/>
      <c r="G38" s="51"/>
    </row>
    <row r="39" spans="1:7">
      <c r="A39" s="53">
        <v>75</v>
      </c>
      <c r="B39" s="51">
        <v>2199.75</v>
      </c>
      <c r="C39" s="51"/>
      <c r="D39" s="51"/>
      <c r="E39" s="51"/>
      <c r="F39" s="51"/>
      <c r="G39" s="51"/>
    </row>
    <row r="40" spans="1:7">
      <c r="A40" s="54" t="s">
        <v>77</v>
      </c>
      <c r="B40" s="51">
        <v>2199.75</v>
      </c>
      <c r="C40" s="51"/>
      <c r="D40" s="51"/>
      <c r="E40" s="51"/>
      <c r="F40" s="51"/>
      <c r="G40" s="51"/>
    </row>
    <row r="41" spans="1:7">
      <c r="A41" s="53">
        <v>80</v>
      </c>
      <c r="B41" s="51">
        <v>2300</v>
      </c>
      <c r="C41" s="51"/>
      <c r="D41" s="51"/>
      <c r="E41" s="51"/>
      <c r="F41" s="51"/>
      <c r="G41" s="51"/>
    </row>
    <row r="42" spans="1:7">
      <c r="A42" s="54" t="s">
        <v>80</v>
      </c>
      <c r="B42" s="51">
        <v>2300</v>
      </c>
      <c r="C42" s="51"/>
      <c r="D42" s="51"/>
      <c r="E42" s="51"/>
      <c r="F42" s="51"/>
      <c r="G42" s="51"/>
    </row>
    <row r="43" spans="1:7">
      <c r="A43" s="53">
        <v>85</v>
      </c>
      <c r="B43" s="51"/>
      <c r="C43" s="51"/>
      <c r="D43" s="51"/>
      <c r="E43" s="51">
        <v>2499.85</v>
      </c>
      <c r="F43" s="51"/>
      <c r="G43" s="51"/>
    </row>
    <row r="44" spans="1:7">
      <c r="A44" s="54" t="s">
        <v>84</v>
      </c>
      <c r="B44" s="51"/>
      <c r="C44" s="51"/>
      <c r="D44" s="51"/>
      <c r="E44" s="51">
        <v>2499.85</v>
      </c>
      <c r="F44" s="51"/>
      <c r="G44" s="51"/>
    </row>
    <row r="45" spans="1:7">
      <c r="A45" s="53" t="s">
        <v>163</v>
      </c>
      <c r="B45" s="51">
        <v>4499.75</v>
      </c>
      <c r="C45" s="51">
        <v>4400</v>
      </c>
      <c r="D45" s="51">
        <v>2399.85</v>
      </c>
      <c r="E45" s="51">
        <v>8049.9</v>
      </c>
      <c r="F45" s="51">
        <v>5950.2</v>
      </c>
      <c r="G45" s="51">
        <v>1100.1000000000001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13D3C-CD9A-4AE2-B34B-6D38C1C8E31A}">
  <dimension ref="A1:I26"/>
  <sheetViews>
    <sheetView workbookViewId="0">
      <selection activeCell="J3" sqref="J3"/>
    </sheetView>
  </sheetViews>
  <sheetFormatPr defaultRowHeight="15" customHeight="1"/>
  <cols>
    <col min="1" max="1" width="24.88671875" style="49" bestFit="1" customWidth="1"/>
    <col min="2" max="2" width="4.6640625" customWidth="1"/>
    <col min="3" max="3" width="17.5546875" bestFit="1" customWidth="1"/>
    <col min="4" max="4" width="8.6640625" customWidth="1"/>
    <col min="5" max="5" width="8.5546875" bestFit="1" customWidth="1"/>
    <col min="6" max="6" width="23.44140625" bestFit="1" customWidth="1"/>
    <col min="7" max="7" width="10.21875" customWidth="1"/>
    <col min="8" max="8" width="14.21875" customWidth="1"/>
    <col min="9" max="9" width="20.109375" style="51" customWidth="1"/>
    <col min="10" max="10" width="8.88671875" customWidth="1"/>
  </cols>
  <sheetData>
    <row r="1" spans="1:9" ht="15" customHeight="1">
      <c r="A1" s="47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  <c r="I1" s="50" t="s">
        <v>160</v>
      </c>
    </row>
    <row r="2" spans="1:9" ht="15" customHeight="1">
      <c r="A2" s="48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  <c r="I2" s="51">
        <v>200</v>
      </c>
    </row>
    <row r="3" spans="1:9" ht="15" customHeight="1">
      <c r="A3" s="48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  <c r="I3" s="51">
        <v>150</v>
      </c>
    </row>
    <row r="4" spans="1:9" ht="15" customHeight="1">
      <c r="A4" s="48">
        <v>44316</v>
      </c>
      <c r="B4" s="10">
        <v>4</v>
      </c>
      <c r="C4" s="10" t="s">
        <v>30</v>
      </c>
      <c r="D4" s="10" t="s">
        <v>31</v>
      </c>
      <c r="E4" s="10" t="s">
        <v>32</v>
      </c>
      <c r="F4" s="10" t="s">
        <v>33</v>
      </c>
      <c r="G4" s="10">
        <v>25</v>
      </c>
      <c r="H4" s="11">
        <v>10</v>
      </c>
      <c r="I4" s="51">
        <v>250</v>
      </c>
    </row>
    <row r="5" spans="1:9" ht="15" customHeight="1">
      <c r="A5" s="48">
        <v>44347</v>
      </c>
      <c r="B5" s="10">
        <v>5</v>
      </c>
      <c r="C5" s="10" t="s">
        <v>34</v>
      </c>
      <c r="D5" s="10" t="s">
        <v>22</v>
      </c>
      <c r="E5" s="10" t="s">
        <v>19</v>
      </c>
      <c r="F5" s="10" t="s">
        <v>35</v>
      </c>
      <c r="G5" s="10">
        <v>30</v>
      </c>
      <c r="H5" s="11">
        <v>16.670000000000002</v>
      </c>
      <c r="I5" s="51">
        <v>500.1</v>
      </c>
    </row>
    <row r="6" spans="1:9" ht="15" customHeight="1">
      <c r="A6" s="48">
        <v>44408</v>
      </c>
      <c r="B6" s="10">
        <v>7</v>
      </c>
      <c r="C6" s="10" t="s">
        <v>38</v>
      </c>
      <c r="D6" s="10" t="s">
        <v>26</v>
      </c>
      <c r="E6" s="10" t="s">
        <v>27</v>
      </c>
      <c r="F6" s="10" t="s">
        <v>39</v>
      </c>
      <c r="G6" s="10">
        <v>35</v>
      </c>
      <c r="H6" s="11">
        <v>10</v>
      </c>
      <c r="I6" s="51">
        <v>350</v>
      </c>
    </row>
    <row r="7" spans="1:9" ht="15" customHeight="1">
      <c r="A7" s="48">
        <v>44439</v>
      </c>
      <c r="B7" s="10">
        <v>8</v>
      </c>
      <c r="C7" s="10" t="s">
        <v>40</v>
      </c>
      <c r="D7" s="10" t="s">
        <v>31</v>
      </c>
      <c r="E7" s="10" t="s">
        <v>32</v>
      </c>
      <c r="F7" s="10" t="s">
        <v>41</v>
      </c>
      <c r="G7" s="10">
        <v>40</v>
      </c>
      <c r="H7" s="11">
        <v>15</v>
      </c>
      <c r="I7" s="51">
        <v>600</v>
      </c>
    </row>
    <row r="8" spans="1:9" ht="15" customHeight="1">
      <c r="A8" s="48">
        <v>44469</v>
      </c>
      <c r="B8" s="10">
        <v>9</v>
      </c>
      <c r="C8" s="10" t="s">
        <v>42</v>
      </c>
      <c r="D8" s="10" t="s">
        <v>22</v>
      </c>
      <c r="E8" s="10" t="s">
        <v>19</v>
      </c>
      <c r="F8" s="10" t="s">
        <v>43</v>
      </c>
      <c r="G8" s="10">
        <v>45</v>
      </c>
      <c r="H8" s="11">
        <v>12.22</v>
      </c>
      <c r="I8" s="51">
        <v>549.9</v>
      </c>
    </row>
    <row r="9" spans="1:9" ht="15" customHeight="1">
      <c r="A9" s="48">
        <v>44500</v>
      </c>
      <c r="B9" s="10">
        <v>10</v>
      </c>
      <c r="C9" s="10" t="s">
        <v>44</v>
      </c>
      <c r="D9" s="10" t="s">
        <v>18</v>
      </c>
      <c r="E9" s="10" t="s">
        <v>23</v>
      </c>
      <c r="F9" s="10" t="s">
        <v>45</v>
      </c>
      <c r="G9" s="10">
        <v>50</v>
      </c>
      <c r="H9" s="11">
        <v>14</v>
      </c>
      <c r="I9" s="51">
        <v>700</v>
      </c>
    </row>
    <row r="10" spans="1:9" ht="15" customHeight="1">
      <c r="A10" s="48">
        <v>44530</v>
      </c>
      <c r="B10" s="10">
        <v>11</v>
      </c>
      <c r="C10" s="10" t="s">
        <v>46</v>
      </c>
      <c r="D10" s="10" t="s">
        <v>26</v>
      </c>
      <c r="E10" s="10" t="s">
        <v>27</v>
      </c>
      <c r="F10" s="10" t="s">
        <v>47</v>
      </c>
      <c r="G10" s="10">
        <v>5</v>
      </c>
      <c r="H10" s="11">
        <v>160</v>
      </c>
      <c r="I10" s="51">
        <v>800</v>
      </c>
    </row>
    <row r="11" spans="1:9" ht="15" customHeight="1">
      <c r="A11" s="48">
        <v>44561</v>
      </c>
      <c r="B11" s="10">
        <v>12</v>
      </c>
      <c r="C11" s="10" t="s">
        <v>48</v>
      </c>
      <c r="D11" s="10" t="s">
        <v>31</v>
      </c>
      <c r="E11" s="10" t="s">
        <v>32</v>
      </c>
      <c r="F11" s="10" t="s">
        <v>49</v>
      </c>
      <c r="G11" s="10">
        <v>20</v>
      </c>
      <c r="H11" s="11">
        <v>45</v>
      </c>
      <c r="I11" s="51">
        <v>900</v>
      </c>
    </row>
    <row r="12" spans="1:9" ht="15" customHeight="1">
      <c r="A12" s="48">
        <v>44620</v>
      </c>
      <c r="B12" s="10">
        <v>14</v>
      </c>
      <c r="C12" s="10" t="s">
        <v>52</v>
      </c>
      <c r="D12" s="10"/>
      <c r="E12" s="10" t="s">
        <v>23</v>
      </c>
      <c r="F12" s="10" t="s">
        <v>53</v>
      </c>
      <c r="G12" s="10">
        <v>30</v>
      </c>
      <c r="H12" s="11">
        <v>36.67</v>
      </c>
      <c r="I12" s="51">
        <v>1100.1000000000001</v>
      </c>
    </row>
    <row r="13" spans="1:9" ht="15" customHeight="1">
      <c r="A13" s="48">
        <v>44651</v>
      </c>
      <c r="B13" s="10">
        <v>15</v>
      </c>
      <c r="C13" s="10" t="s">
        <v>54</v>
      </c>
      <c r="D13" s="10" t="s">
        <v>26</v>
      </c>
      <c r="E13" s="10" t="s">
        <v>27</v>
      </c>
      <c r="F13" s="10" t="s">
        <v>55</v>
      </c>
      <c r="G13" s="10">
        <v>35</v>
      </c>
      <c r="H13" s="11">
        <v>34.29</v>
      </c>
      <c r="I13" s="51">
        <v>1200.1499999999999</v>
      </c>
    </row>
    <row r="14" spans="1:9" ht="15" customHeight="1">
      <c r="A14" s="48">
        <v>44712</v>
      </c>
      <c r="B14" s="10">
        <v>17</v>
      </c>
      <c r="C14" s="10" t="s">
        <v>58</v>
      </c>
      <c r="D14" s="10" t="s">
        <v>22</v>
      </c>
      <c r="E14" s="10" t="s">
        <v>19</v>
      </c>
      <c r="F14" s="10" t="s">
        <v>59</v>
      </c>
      <c r="G14" s="10">
        <v>40</v>
      </c>
      <c r="H14" s="11">
        <v>35</v>
      </c>
      <c r="I14" s="51">
        <v>1400</v>
      </c>
    </row>
    <row r="15" spans="1:9" ht="15" customHeight="1">
      <c r="A15" s="48">
        <v>44742</v>
      </c>
      <c r="B15" s="10">
        <v>18</v>
      </c>
      <c r="C15" s="10" t="s">
        <v>60</v>
      </c>
      <c r="D15" s="10" t="s">
        <v>18</v>
      </c>
      <c r="E15" s="10" t="s">
        <v>23</v>
      </c>
      <c r="F15" s="10" t="s">
        <v>61</v>
      </c>
      <c r="G15" s="10">
        <v>45</v>
      </c>
      <c r="H15" s="11">
        <v>33.33</v>
      </c>
      <c r="I15" s="51">
        <v>1499.85</v>
      </c>
    </row>
    <row r="16" spans="1:9" ht="15" customHeight="1">
      <c r="A16" s="48">
        <v>44773</v>
      </c>
      <c r="B16" s="10">
        <v>19</v>
      </c>
      <c r="C16" s="10" t="s">
        <v>62</v>
      </c>
      <c r="D16" s="10" t="s">
        <v>26</v>
      </c>
      <c r="E16" s="10" t="s">
        <v>27</v>
      </c>
      <c r="F16" s="10" t="s">
        <v>63</v>
      </c>
      <c r="G16" s="10">
        <v>50</v>
      </c>
      <c r="H16" s="11">
        <v>32</v>
      </c>
      <c r="I16" s="51">
        <v>1600</v>
      </c>
    </row>
    <row r="17" spans="1:9" ht="15" customHeight="1">
      <c r="A17" s="48">
        <v>44804</v>
      </c>
      <c r="B17" s="10">
        <v>20</v>
      </c>
      <c r="C17" s="10" t="s">
        <v>64</v>
      </c>
      <c r="D17" s="10" t="s">
        <v>31</v>
      </c>
      <c r="E17" s="10" t="s">
        <v>32</v>
      </c>
      <c r="F17" s="10" t="s">
        <v>65</v>
      </c>
      <c r="G17" s="10">
        <v>55</v>
      </c>
      <c r="H17" s="11">
        <v>30.91</v>
      </c>
      <c r="I17" s="51">
        <v>1700.05</v>
      </c>
    </row>
    <row r="18" spans="1:9" ht="15" customHeight="1">
      <c r="A18" s="48">
        <v>44834</v>
      </c>
      <c r="B18" s="10">
        <v>21</v>
      </c>
      <c r="C18" s="10" t="s">
        <v>66</v>
      </c>
      <c r="D18" s="10" t="s">
        <v>22</v>
      </c>
      <c r="E18" s="10" t="s">
        <v>19</v>
      </c>
      <c r="F18" s="10" t="s">
        <v>67</v>
      </c>
      <c r="G18" s="10">
        <v>60</v>
      </c>
      <c r="H18" s="11">
        <v>30</v>
      </c>
      <c r="I18" s="51">
        <v>1800</v>
      </c>
    </row>
    <row r="19" spans="1:9" ht="15" customHeight="1">
      <c r="A19" s="48">
        <v>44895</v>
      </c>
      <c r="B19" s="10">
        <v>23</v>
      </c>
      <c r="C19" s="10" t="s">
        <v>70</v>
      </c>
      <c r="D19" s="10" t="s">
        <v>26</v>
      </c>
      <c r="E19" s="10" t="s">
        <v>27</v>
      </c>
      <c r="F19" s="10" t="s">
        <v>71</v>
      </c>
      <c r="G19" s="10">
        <v>65</v>
      </c>
      <c r="H19" s="11">
        <v>30.77</v>
      </c>
      <c r="I19" s="51">
        <v>2000.05</v>
      </c>
    </row>
    <row r="20" spans="1:9" ht="15" customHeight="1">
      <c r="A20" s="48">
        <v>44926</v>
      </c>
      <c r="B20" s="10">
        <v>24</v>
      </c>
      <c r="C20" s="10" t="s">
        <v>72</v>
      </c>
      <c r="D20" s="10" t="s">
        <v>31</v>
      </c>
      <c r="E20" s="10" t="s">
        <v>32</v>
      </c>
      <c r="F20" s="10" t="s">
        <v>73</v>
      </c>
      <c r="G20" s="10">
        <v>70</v>
      </c>
      <c r="H20" s="11">
        <v>30</v>
      </c>
      <c r="I20" s="51">
        <v>2100</v>
      </c>
    </row>
    <row r="21" spans="1:9" ht="15" customHeight="1">
      <c r="A21" s="48">
        <v>44957</v>
      </c>
      <c r="B21" s="10">
        <v>25</v>
      </c>
      <c r="C21" s="10" t="s">
        <v>74</v>
      </c>
      <c r="D21" s="10" t="s">
        <v>75</v>
      </c>
      <c r="E21" s="10" t="s">
        <v>76</v>
      </c>
      <c r="F21" s="10" t="s">
        <v>77</v>
      </c>
      <c r="G21" s="10">
        <v>75</v>
      </c>
      <c r="H21" s="11">
        <v>29.33</v>
      </c>
      <c r="I21" s="51">
        <v>2199.75</v>
      </c>
    </row>
    <row r="22" spans="1:9" ht="15" customHeight="1">
      <c r="A22" s="48">
        <v>44985</v>
      </c>
      <c r="B22" s="10">
        <v>26</v>
      </c>
      <c r="C22" s="10" t="s">
        <v>78</v>
      </c>
      <c r="D22" s="10" t="s">
        <v>75</v>
      </c>
      <c r="E22" s="10" t="s">
        <v>79</v>
      </c>
      <c r="F22" s="10" t="s">
        <v>80</v>
      </c>
      <c r="G22" s="10">
        <v>80</v>
      </c>
      <c r="H22" s="11">
        <v>28.75</v>
      </c>
      <c r="I22" s="51">
        <v>2300</v>
      </c>
    </row>
    <row r="23" spans="1:9" ht="15" customHeight="1">
      <c r="A23" s="48">
        <v>45046</v>
      </c>
      <c r="B23" s="10">
        <v>28</v>
      </c>
      <c r="C23" s="10" t="s">
        <v>48</v>
      </c>
      <c r="D23" s="10" t="s">
        <v>31</v>
      </c>
      <c r="E23" s="10" t="s">
        <v>83</v>
      </c>
      <c r="F23" s="10" t="s">
        <v>84</v>
      </c>
      <c r="G23" s="10">
        <v>85</v>
      </c>
      <c r="H23" s="11">
        <v>29.41</v>
      </c>
      <c r="I23" s="51">
        <v>2499.85</v>
      </c>
    </row>
    <row r="24" spans="1:9" ht="15" customHeight="1">
      <c r="A24"/>
    </row>
    <row r="25" spans="1:9" ht="15" customHeight="1">
      <c r="A25"/>
    </row>
    <row r="26" spans="1:9" ht="15" customHeight="1">
      <c r="A2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A9445-17DE-4A17-9A0C-1D9F0D234EEC}">
  <dimension ref="A1:H32"/>
  <sheetViews>
    <sheetView workbookViewId="0">
      <selection activeCell="F29" sqref="F29"/>
    </sheetView>
  </sheetViews>
  <sheetFormatPr defaultRowHeight="14.4"/>
  <cols>
    <col min="1" max="1" width="24.88671875" bestFit="1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8">
      <c r="A1" s="8" t="s">
        <v>9</v>
      </c>
      <c r="B1" s="8" t="s">
        <v>10</v>
      </c>
      <c r="C1" s="8" t="s">
        <v>11</v>
      </c>
      <c r="D1" s="8" t="s">
        <v>12</v>
      </c>
      <c r="E1" s="8" t="s">
        <v>13</v>
      </c>
      <c r="F1" s="8" t="s">
        <v>14</v>
      </c>
      <c r="G1" s="8" t="s">
        <v>15</v>
      </c>
      <c r="H1" s="8" t="s">
        <v>16</v>
      </c>
    </row>
    <row r="2" spans="1:8" ht="9.9" customHeight="1">
      <c r="A2" s="9">
        <v>44227</v>
      </c>
      <c r="B2" s="10">
        <v>1</v>
      </c>
      <c r="C2" s="10" t="s">
        <v>17</v>
      </c>
      <c r="D2" s="10" t="s">
        <v>18</v>
      </c>
      <c r="E2" s="10" t="s">
        <v>19</v>
      </c>
      <c r="F2" s="10" t="s">
        <v>20</v>
      </c>
      <c r="G2" s="10">
        <v>10</v>
      </c>
      <c r="H2" s="11">
        <v>20</v>
      </c>
    </row>
    <row r="3" spans="1:8" ht="9.9" customHeight="1">
      <c r="A3" s="9">
        <v>44255</v>
      </c>
      <c r="B3" s="10">
        <v>2</v>
      </c>
      <c r="C3" s="10" t="s">
        <v>21</v>
      </c>
      <c r="D3" s="10" t="s">
        <v>22</v>
      </c>
      <c r="E3" s="10" t="s">
        <v>23</v>
      </c>
      <c r="F3" s="10" t="s">
        <v>24</v>
      </c>
      <c r="G3" s="10">
        <v>15</v>
      </c>
      <c r="H3" s="11">
        <v>10</v>
      </c>
    </row>
    <row r="4" spans="1:8" ht="9.9" customHeight="1">
      <c r="A4" s="9">
        <v>44286</v>
      </c>
      <c r="B4" s="10">
        <v>3</v>
      </c>
      <c r="C4" s="10" t="s">
        <v>25</v>
      </c>
      <c r="D4" s="10" t="s">
        <v>26</v>
      </c>
      <c r="E4" s="10" t="s">
        <v>27</v>
      </c>
      <c r="F4" s="10" t="s">
        <v>28</v>
      </c>
      <c r="G4" s="10">
        <v>0</v>
      </c>
      <c r="H4" s="10" t="s">
        <v>29</v>
      </c>
    </row>
    <row r="5" spans="1:8" ht="9.9" customHeight="1">
      <c r="A5" s="9">
        <v>44316</v>
      </c>
      <c r="B5" s="10">
        <v>4</v>
      </c>
      <c r="C5" s="10" t="s">
        <v>30</v>
      </c>
      <c r="D5" s="10" t="s">
        <v>31</v>
      </c>
      <c r="E5" s="10" t="s">
        <v>32</v>
      </c>
      <c r="F5" s="10" t="s">
        <v>33</v>
      </c>
      <c r="G5" s="10">
        <v>25</v>
      </c>
      <c r="H5" s="11">
        <v>10</v>
      </c>
    </row>
    <row r="6" spans="1:8">
      <c r="A6" s="9">
        <v>44347</v>
      </c>
      <c r="B6" s="10">
        <v>5</v>
      </c>
      <c r="C6" s="10" t="s">
        <v>34</v>
      </c>
      <c r="D6" s="10" t="s">
        <v>22</v>
      </c>
      <c r="E6" s="10" t="s">
        <v>19</v>
      </c>
      <c r="F6" s="10" t="s">
        <v>35</v>
      </c>
      <c r="G6" s="10">
        <v>30</v>
      </c>
      <c r="H6" s="11">
        <v>16.670000000000002</v>
      </c>
    </row>
    <row r="7" spans="1:8">
      <c r="A7" s="9">
        <v>44377</v>
      </c>
      <c r="B7" s="10">
        <v>6</v>
      </c>
      <c r="C7" s="10" t="s">
        <v>36</v>
      </c>
      <c r="D7" s="10"/>
      <c r="E7" s="10" t="s">
        <v>23</v>
      </c>
      <c r="F7" s="10" t="s">
        <v>37</v>
      </c>
      <c r="G7" s="10">
        <v>0</v>
      </c>
      <c r="H7" s="10" t="s">
        <v>29</v>
      </c>
    </row>
    <row r="8" spans="1:8">
      <c r="A8" s="9">
        <v>44408</v>
      </c>
      <c r="B8" s="10">
        <v>7</v>
      </c>
      <c r="C8" s="10" t="s">
        <v>38</v>
      </c>
      <c r="D8" s="10" t="s">
        <v>26</v>
      </c>
      <c r="E8" s="10" t="s">
        <v>27</v>
      </c>
      <c r="F8" s="10" t="s">
        <v>39</v>
      </c>
      <c r="G8" s="10">
        <v>35</v>
      </c>
      <c r="H8" s="11">
        <v>10</v>
      </c>
    </row>
    <row r="9" spans="1:8">
      <c r="A9" s="9">
        <v>44439</v>
      </c>
      <c r="B9" s="10">
        <v>8</v>
      </c>
      <c r="C9" s="10" t="s">
        <v>40</v>
      </c>
      <c r="D9" s="10" t="s">
        <v>31</v>
      </c>
      <c r="E9" s="10" t="s">
        <v>32</v>
      </c>
      <c r="F9" s="10" t="s">
        <v>41</v>
      </c>
      <c r="G9" s="10">
        <v>40</v>
      </c>
      <c r="H9" s="11">
        <v>15</v>
      </c>
    </row>
    <row r="10" spans="1:8">
      <c r="A10" s="9">
        <v>44469</v>
      </c>
      <c r="B10" s="10">
        <v>9</v>
      </c>
      <c r="C10" s="10" t="s">
        <v>42</v>
      </c>
      <c r="D10" s="10" t="s">
        <v>22</v>
      </c>
      <c r="E10" s="10" t="s">
        <v>19</v>
      </c>
      <c r="F10" s="10" t="s">
        <v>43</v>
      </c>
      <c r="G10" s="10">
        <v>45</v>
      </c>
      <c r="H10" s="11">
        <v>12.22</v>
      </c>
    </row>
    <row r="11" spans="1:8" ht="9.9" customHeight="1">
      <c r="A11" s="9">
        <v>44500</v>
      </c>
      <c r="B11" s="10">
        <v>10</v>
      </c>
      <c r="C11" s="10" t="s">
        <v>44</v>
      </c>
      <c r="D11" s="10" t="s">
        <v>18</v>
      </c>
      <c r="E11" s="10" t="s">
        <v>23</v>
      </c>
      <c r="F11" s="10" t="s">
        <v>45</v>
      </c>
      <c r="G11" s="10">
        <v>50</v>
      </c>
      <c r="H11" s="11">
        <v>14</v>
      </c>
    </row>
    <row r="12" spans="1:8" ht="9.9" customHeight="1">
      <c r="A12" s="9">
        <v>44530</v>
      </c>
      <c r="B12" s="10">
        <v>11</v>
      </c>
      <c r="C12" s="10" t="s">
        <v>46</v>
      </c>
      <c r="D12" s="10" t="s">
        <v>26</v>
      </c>
      <c r="E12" s="10" t="s">
        <v>27</v>
      </c>
      <c r="F12" s="10" t="s">
        <v>47</v>
      </c>
      <c r="G12" s="10">
        <v>5</v>
      </c>
      <c r="H12" s="11">
        <v>160</v>
      </c>
    </row>
    <row r="13" spans="1:8" ht="9.9" customHeight="1">
      <c r="A13" s="9">
        <v>44561</v>
      </c>
      <c r="B13" s="10">
        <v>12</v>
      </c>
      <c r="C13" s="10" t="s">
        <v>48</v>
      </c>
      <c r="D13" s="10" t="s">
        <v>31</v>
      </c>
      <c r="E13" s="10" t="s">
        <v>32</v>
      </c>
      <c r="F13" s="10" t="s">
        <v>49</v>
      </c>
      <c r="G13" s="10">
        <v>20</v>
      </c>
      <c r="H13" s="11">
        <v>45</v>
      </c>
    </row>
    <row r="14" spans="1:8" ht="20.100000000000001" customHeight="1">
      <c r="A14" s="9">
        <v>44592</v>
      </c>
      <c r="B14" s="10">
        <v>13</v>
      </c>
      <c r="C14" s="10" t="s">
        <v>50</v>
      </c>
      <c r="D14" s="10" t="s">
        <v>22</v>
      </c>
      <c r="E14" s="10" t="s">
        <v>19</v>
      </c>
      <c r="F14" s="10" t="s">
        <v>51</v>
      </c>
      <c r="G14" s="10">
        <v>0</v>
      </c>
      <c r="H14" s="10" t="s">
        <v>29</v>
      </c>
    </row>
    <row r="15" spans="1:8" ht="20.100000000000001" customHeight="1">
      <c r="A15" s="9">
        <v>44620</v>
      </c>
      <c r="B15" s="10">
        <v>14</v>
      </c>
      <c r="C15" s="10" t="s">
        <v>52</v>
      </c>
      <c r="D15" s="10"/>
      <c r="E15" s="10" t="s">
        <v>23</v>
      </c>
      <c r="F15" s="10" t="s">
        <v>53</v>
      </c>
      <c r="G15" s="10">
        <v>30</v>
      </c>
      <c r="H15" s="11">
        <v>36.67</v>
      </c>
    </row>
    <row r="16" spans="1:8" ht="20.100000000000001" customHeight="1">
      <c r="A16" s="9">
        <v>44316</v>
      </c>
      <c r="B16" s="10">
        <v>4</v>
      </c>
      <c r="C16" s="10" t="s">
        <v>30</v>
      </c>
      <c r="D16" s="10" t="s">
        <v>31</v>
      </c>
      <c r="E16" s="10" t="s">
        <v>32</v>
      </c>
      <c r="F16" s="10" t="s">
        <v>33</v>
      </c>
      <c r="G16" s="10">
        <v>25</v>
      </c>
      <c r="H16" s="11">
        <v>10</v>
      </c>
    </row>
    <row r="17" spans="1:8" ht="20.100000000000001" customHeight="1">
      <c r="A17" s="9">
        <v>44347</v>
      </c>
      <c r="B17" s="10">
        <v>5</v>
      </c>
      <c r="C17" s="10" t="s">
        <v>34</v>
      </c>
      <c r="D17" s="10" t="s">
        <v>22</v>
      </c>
      <c r="E17" s="10" t="s">
        <v>19</v>
      </c>
      <c r="F17" s="10" t="s">
        <v>35</v>
      </c>
      <c r="G17" s="10">
        <v>30</v>
      </c>
      <c r="H17" s="11">
        <v>16.670000000000002</v>
      </c>
    </row>
    <row r="18" spans="1:8" ht="20.100000000000001" customHeight="1">
      <c r="A18" s="9">
        <v>44377</v>
      </c>
      <c r="B18" s="10">
        <v>6</v>
      </c>
      <c r="C18" s="10" t="s">
        <v>36</v>
      </c>
      <c r="D18" s="10"/>
      <c r="E18" s="10" t="s">
        <v>23</v>
      </c>
      <c r="F18" s="10" t="s">
        <v>37</v>
      </c>
      <c r="G18" s="10">
        <v>0</v>
      </c>
      <c r="H18" s="10" t="s">
        <v>29</v>
      </c>
    </row>
    <row r="19" spans="1:8" ht="20.100000000000001" customHeight="1">
      <c r="A19" s="9">
        <v>44651</v>
      </c>
      <c r="B19" s="10">
        <v>15</v>
      </c>
      <c r="C19" s="10" t="s">
        <v>54</v>
      </c>
      <c r="D19" s="10" t="s">
        <v>26</v>
      </c>
      <c r="E19" s="10" t="s">
        <v>27</v>
      </c>
      <c r="F19" s="10" t="s">
        <v>55</v>
      </c>
      <c r="G19" s="10">
        <v>35</v>
      </c>
      <c r="H19" s="11">
        <v>34.29</v>
      </c>
    </row>
    <row r="20" spans="1:8" ht="20.100000000000001" customHeight="1">
      <c r="A20" s="9">
        <v>44681</v>
      </c>
      <c r="B20" s="10">
        <v>16</v>
      </c>
      <c r="C20" s="10" t="s">
        <v>56</v>
      </c>
      <c r="D20" s="10"/>
      <c r="E20" s="10" t="s">
        <v>32</v>
      </c>
      <c r="F20" s="10" t="s">
        <v>57</v>
      </c>
      <c r="G20" s="10">
        <v>0</v>
      </c>
      <c r="H20" s="10" t="s">
        <v>29</v>
      </c>
    </row>
    <row r="21" spans="1:8" ht="20.100000000000001" customHeight="1">
      <c r="A21" s="9">
        <v>44712</v>
      </c>
      <c r="B21" s="10">
        <v>17</v>
      </c>
      <c r="C21" s="10" t="s">
        <v>58</v>
      </c>
      <c r="D21" s="10" t="s">
        <v>22</v>
      </c>
      <c r="E21" s="10" t="s">
        <v>19</v>
      </c>
      <c r="F21" s="10" t="s">
        <v>59</v>
      </c>
      <c r="G21" s="10">
        <v>40</v>
      </c>
      <c r="H21" s="11">
        <v>35</v>
      </c>
    </row>
    <row r="22" spans="1:8" ht="20.100000000000001" customHeight="1">
      <c r="A22" s="9">
        <v>44742</v>
      </c>
      <c r="B22" s="10">
        <v>18</v>
      </c>
      <c r="C22" s="10" t="s">
        <v>60</v>
      </c>
      <c r="D22" s="10" t="s">
        <v>18</v>
      </c>
      <c r="E22" s="10" t="s">
        <v>23</v>
      </c>
      <c r="F22" s="10" t="s">
        <v>61</v>
      </c>
      <c r="G22" s="10">
        <v>45</v>
      </c>
      <c r="H22" s="11">
        <v>33.33</v>
      </c>
    </row>
    <row r="23" spans="1:8" ht="20.100000000000001" customHeight="1">
      <c r="A23" s="9">
        <v>44773</v>
      </c>
      <c r="B23" s="10">
        <v>19</v>
      </c>
      <c r="C23" s="10" t="s">
        <v>62</v>
      </c>
      <c r="D23" s="10" t="s">
        <v>26</v>
      </c>
      <c r="E23" s="10" t="s">
        <v>27</v>
      </c>
      <c r="F23" s="10" t="s">
        <v>63</v>
      </c>
      <c r="G23" s="10">
        <v>50</v>
      </c>
      <c r="H23" s="11">
        <v>32</v>
      </c>
    </row>
    <row r="24" spans="1:8" ht="20.100000000000001" customHeight="1">
      <c r="A24" s="9">
        <v>44804</v>
      </c>
      <c r="B24" s="10">
        <v>20</v>
      </c>
      <c r="C24" s="10" t="s">
        <v>64</v>
      </c>
      <c r="D24" s="10" t="s">
        <v>31</v>
      </c>
      <c r="E24" s="10" t="s">
        <v>32</v>
      </c>
      <c r="F24" s="10" t="s">
        <v>65</v>
      </c>
      <c r="G24" s="10">
        <v>55</v>
      </c>
      <c r="H24" s="11">
        <v>30.91</v>
      </c>
    </row>
    <row r="25" spans="1:8" ht="20.100000000000001" customHeight="1">
      <c r="A25" s="9">
        <v>44834</v>
      </c>
      <c r="B25" s="10">
        <v>21</v>
      </c>
      <c r="C25" s="10" t="s">
        <v>66</v>
      </c>
      <c r="D25" s="10" t="s">
        <v>22</v>
      </c>
      <c r="E25" s="10" t="s">
        <v>19</v>
      </c>
      <c r="F25" s="10" t="s">
        <v>67</v>
      </c>
      <c r="G25" s="10">
        <v>60</v>
      </c>
      <c r="H25" s="11">
        <v>30</v>
      </c>
    </row>
    <row r="26" spans="1:8" ht="20.100000000000001" customHeight="1">
      <c r="A26" s="9">
        <v>44865</v>
      </c>
      <c r="B26" s="10">
        <v>22</v>
      </c>
      <c r="C26" s="10" t="s">
        <v>68</v>
      </c>
      <c r="D26" s="10" t="s">
        <v>18</v>
      </c>
      <c r="E26" s="10" t="s">
        <v>23</v>
      </c>
      <c r="F26" s="10" t="s">
        <v>69</v>
      </c>
      <c r="G26" s="10">
        <v>0</v>
      </c>
      <c r="H26" s="10" t="s">
        <v>29</v>
      </c>
    </row>
    <row r="27" spans="1:8" ht="20.100000000000001" customHeight="1">
      <c r="A27" s="9">
        <v>44895</v>
      </c>
      <c r="B27" s="10">
        <v>23</v>
      </c>
      <c r="C27" s="10" t="s">
        <v>70</v>
      </c>
      <c r="D27" s="10" t="s">
        <v>26</v>
      </c>
      <c r="E27" s="10" t="s">
        <v>27</v>
      </c>
      <c r="F27" s="10" t="s">
        <v>71</v>
      </c>
      <c r="G27" s="10">
        <v>65</v>
      </c>
      <c r="H27" s="11">
        <v>30.77</v>
      </c>
    </row>
    <row r="28" spans="1:8" ht="20.100000000000001" customHeight="1">
      <c r="A28" s="9">
        <v>44926</v>
      </c>
      <c r="B28" s="10">
        <v>24</v>
      </c>
      <c r="C28" s="10" t="s">
        <v>72</v>
      </c>
      <c r="D28" s="10" t="s">
        <v>31</v>
      </c>
      <c r="E28" s="10" t="s">
        <v>32</v>
      </c>
      <c r="F28" s="10" t="s">
        <v>73</v>
      </c>
      <c r="G28" s="10">
        <v>70</v>
      </c>
      <c r="H28" s="11">
        <v>30</v>
      </c>
    </row>
    <row r="29" spans="1:8" ht="20.100000000000001" customHeight="1">
      <c r="A29" s="9">
        <v>44957</v>
      </c>
      <c r="B29" s="10">
        <v>25</v>
      </c>
      <c r="C29" s="10" t="s">
        <v>74</v>
      </c>
      <c r="D29" s="10" t="s">
        <v>75</v>
      </c>
      <c r="E29" s="10" t="s">
        <v>76</v>
      </c>
      <c r="F29" s="10" t="s">
        <v>77</v>
      </c>
      <c r="G29" s="10">
        <v>75</v>
      </c>
      <c r="H29" s="11">
        <v>29.33</v>
      </c>
    </row>
    <row r="30" spans="1:8" ht="20.100000000000001" customHeight="1">
      <c r="A30" s="9">
        <v>44985</v>
      </c>
      <c r="B30" s="10">
        <v>26</v>
      </c>
      <c r="C30" s="10" t="s">
        <v>78</v>
      </c>
      <c r="D30" s="10" t="s">
        <v>75</v>
      </c>
      <c r="E30" s="10" t="s">
        <v>79</v>
      </c>
      <c r="F30" s="10" t="s">
        <v>80</v>
      </c>
      <c r="G30" s="10">
        <v>80</v>
      </c>
      <c r="H30" s="11">
        <v>28.75</v>
      </c>
    </row>
    <row r="31" spans="1:8" ht="20.100000000000001" customHeight="1">
      <c r="A31" s="9">
        <v>45016</v>
      </c>
      <c r="B31" s="10">
        <v>27</v>
      </c>
      <c r="C31" s="10" t="s">
        <v>50</v>
      </c>
      <c r="D31" s="10" t="s">
        <v>22</v>
      </c>
      <c r="E31" s="10" t="s">
        <v>81</v>
      </c>
      <c r="F31" s="10" t="s">
        <v>82</v>
      </c>
      <c r="G31" s="10">
        <v>0</v>
      </c>
      <c r="H31" s="10" t="s">
        <v>29</v>
      </c>
    </row>
    <row r="32" spans="1:8" ht="20.100000000000001" customHeight="1">
      <c r="A32" s="9">
        <v>45046</v>
      </c>
      <c r="B32" s="10">
        <v>28</v>
      </c>
      <c r="C32" s="10" t="s">
        <v>48</v>
      </c>
      <c r="D32" s="10" t="s">
        <v>31</v>
      </c>
      <c r="E32" s="10" t="s">
        <v>83</v>
      </c>
      <c r="F32" s="10" t="s">
        <v>84</v>
      </c>
      <c r="G32" s="10">
        <v>85</v>
      </c>
      <c r="H32" s="11">
        <v>29.41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5ADE1-2022-4007-903C-01151E7E3847}">
  <dimension ref="E2:K19"/>
  <sheetViews>
    <sheetView tabSelected="1" workbookViewId="0">
      <selection activeCell="E11" sqref="E11"/>
    </sheetView>
  </sheetViews>
  <sheetFormatPr defaultRowHeight="14.4"/>
  <cols>
    <col min="5" max="5" width="90.44140625" customWidth="1"/>
    <col min="10" max="10" width="25" customWidth="1"/>
  </cols>
  <sheetData>
    <row r="2" spans="5:11" ht="18">
      <c r="E2" s="39" t="s">
        <v>148</v>
      </c>
    </row>
    <row r="3" spans="5:11">
      <c r="E3" s="40"/>
    </row>
    <row r="4" spans="5:11">
      <c r="E4" s="41" t="s">
        <v>149</v>
      </c>
    </row>
    <row r="5" spans="5:11" ht="28.8">
      <c r="E5" s="42" t="s">
        <v>150</v>
      </c>
    </row>
    <row r="6" spans="5:11">
      <c r="E6" s="40"/>
    </row>
    <row r="7" spans="5:11" ht="18">
      <c r="E7" s="43" t="s">
        <v>151</v>
      </c>
    </row>
    <row r="8" spans="5:11">
      <c r="E8" s="44"/>
    </row>
    <row r="9" spans="5:11" ht="28.8">
      <c r="E9" s="45" t="s">
        <v>152</v>
      </c>
    </row>
    <row r="10" spans="5:11" ht="28.8">
      <c r="E10" s="45" t="s">
        <v>153</v>
      </c>
      <c r="J10" s="38"/>
      <c r="K10" s="38"/>
    </row>
    <row r="11" spans="5:11" ht="28.8">
      <c r="E11" s="45" t="s">
        <v>154</v>
      </c>
      <c r="J11" s="38"/>
      <c r="K11" s="38"/>
    </row>
    <row r="12" spans="5:11">
      <c r="E12" s="40"/>
      <c r="J12" s="38"/>
      <c r="K12" s="38"/>
    </row>
    <row r="13" spans="5:11" ht="18">
      <c r="E13" s="39" t="s">
        <v>155</v>
      </c>
    </row>
    <row r="14" spans="5:11">
      <c r="E14" s="46"/>
    </row>
    <row r="15" spans="5:11">
      <c r="E15" s="46" t="s">
        <v>156</v>
      </c>
    </row>
    <row r="16" spans="5:11">
      <c r="E16" s="46" t="s">
        <v>157</v>
      </c>
    </row>
    <row r="17" spans="5:5">
      <c r="E17" s="46" t="s">
        <v>158</v>
      </c>
    </row>
    <row r="18" spans="5:5">
      <c r="E18" s="40"/>
    </row>
    <row r="19" spans="5:5">
      <c r="E19" s="40" t="s">
        <v>159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55734-489B-46A6-A544-8AA604F694C5}">
  <dimension ref="A1:P33"/>
  <sheetViews>
    <sheetView workbookViewId="0">
      <selection activeCell="H5" sqref="H5"/>
    </sheetView>
  </sheetViews>
  <sheetFormatPr defaultRowHeight="14.4"/>
  <cols>
    <col min="1" max="1" width="15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5.75" customHeight="1">
      <c r="A1" s="6" t="s">
        <v>85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FCDA3-B3FA-48A9-9C6C-19BC0B87ADBF}">
  <dimension ref="A1:P33"/>
  <sheetViews>
    <sheetView topLeftCell="A2" workbookViewId="0">
      <selection activeCell="E11" sqref="E11"/>
    </sheetView>
  </sheetViews>
  <sheetFormatPr defaultRowHeight="14.4"/>
  <cols>
    <col min="1" max="1" width="16" customWidth="1"/>
    <col min="2" max="2" width="3" bestFit="1" customWidth="1"/>
    <col min="3" max="3" width="17.5546875" bestFit="1" customWidth="1"/>
    <col min="4" max="4" width="7.109375" bestFit="1" customWidth="1"/>
    <col min="5" max="5" width="8.5546875" bestFit="1" customWidth="1"/>
    <col min="6" max="6" width="23.44140625" bestFit="1" customWidth="1"/>
    <col min="7" max="7" width="8.6640625" bestFit="1" customWidth="1"/>
    <col min="8" max="8" width="13.33203125" bestFit="1" customWidth="1"/>
  </cols>
  <sheetData>
    <row r="1" spans="1:16" s="7" customFormat="1" ht="48.75" customHeight="1">
      <c r="A1" s="6" t="s">
        <v>86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>
      <c r="A2" s="8" t="s">
        <v>9</v>
      </c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</row>
    <row r="3" spans="1:16">
      <c r="A3" s="9">
        <v>44227</v>
      </c>
      <c r="B3" s="10">
        <v>1</v>
      </c>
      <c r="C3" s="10" t="s">
        <v>17</v>
      </c>
      <c r="D3" s="10" t="s">
        <v>18</v>
      </c>
      <c r="E3" s="10" t="s">
        <v>19</v>
      </c>
      <c r="F3" s="10" t="s">
        <v>20</v>
      </c>
      <c r="G3" s="10">
        <v>10</v>
      </c>
      <c r="H3" s="11">
        <v>20</v>
      </c>
    </row>
    <row r="4" spans="1:16">
      <c r="A4" s="9">
        <v>44255</v>
      </c>
      <c r="B4" s="10">
        <v>2</v>
      </c>
      <c r="C4" s="10" t="s">
        <v>21</v>
      </c>
      <c r="D4" s="10" t="s">
        <v>22</v>
      </c>
      <c r="E4" s="10" t="s">
        <v>23</v>
      </c>
      <c r="F4" s="10" t="s">
        <v>24</v>
      </c>
      <c r="G4" s="10">
        <v>15</v>
      </c>
      <c r="H4" s="11">
        <v>10</v>
      </c>
    </row>
    <row r="5" spans="1:16">
      <c r="A5" s="9">
        <v>44286</v>
      </c>
      <c r="B5" s="10">
        <v>3</v>
      </c>
      <c r="C5" s="10" t="s">
        <v>25</v>
      </c>
      <c r="D5" s="10" t="s">
        <v>26</v>
      </c>
      <c r="E5" s="10" t="s">
        <v>27</v>
      </c>
      <c r="F5" s="10" t="s">
        <v>28</v>
      </c>
      <c r="G5" s="10">
        <v>0</v>
      </c>
      <c r="H5" s="10" t="s">
        <v>29</v>
      </c>
    </row>
    <row r="6" spans="1:16">
      <c r="A6" s="9">
        <v>44316</v>
      </c>
      <c r="B6" s="10">
        <v>4</v>
      </c>
      <c r="C6" s="10" t="s">
        <v>30</v>
      </c>
      <c r="D6" s="10" t="s">
        <v>31</v>
      </c>
      <c r="E6" s="10" t="s">
        <v>32</v>
      </c>
      <c r="F6" s="10" t="s">
        <v>33</v>
      </c>
      <c r="G6" s="10">
        <v>25</v>
      </c>
      <c r="H6" s="11">
        <v>10</v>
      </c>
    </row>
    <row r="7" spans="1:16">
      <c r="A7" s="9">
        <v>44347</v>
      </c>
      <c r="B7" s="10">
        <v>5</v>
      </c>
      <c r="C7" s="10" t="s">
        <v>34</v>
      </c>
      <c r="D7" s="10" t="s">
        <v>22</v>
      </c>
      <c r="E7" s="10" t="s">
        <v>19</v>
      </c>
      <c r="F7" s="10" t="s">
        <v>35</v>
      </c>
      <c r="G7" s="10">
        <v>30</v>
      </c>
      <c r="H7" s="11">
        <v>16.670000000000002</v>
      </c>
    </row>
    <row r="8" spans="1:16">
      <c r="A8" s="9">
        <v>44377</v>
      </c>
      <c r="B8" s="10">
        <v>6</v>
      </c>
      <c r="C8" s="10" t="s">
        <v>36</v>
      </c>
      <c r="D8" s="10"/>
      <c r="E8" s="10" t="s">
        <v>23</v>
      </c>
      <c r="F8" s="10" t="s">
        <v>37</v>
      </c>
      <c r="G8" s="10">
        <v>0</v>
      </c>
      <c r="H8" s="10" t="s">
        <v>29</v>
      </c>
    </row>
    <row r="9" spans="1:16">
      <c r="A9" s="9">
        <v>44408</v>
      </c>
      <c r="B9" s="10">
        <v>7</v>
      </c>
      <c r="C9" s="10" t="s">
        <v>38</v>
      </c>
      <c r="D9" s="10" t="s">
        <v>26</v>
      </c>
      <c r="E9" s="10" t="s">
        <v>27</v>
      </c>
      <c r="F9" s="10" t="s">
        <v>39</v>
      </c>
      <c r="G9" s="10">
        <v>35</v>
      </c>
      <c r="H9" s="11">
        <v>10</v>
      </c>
    </row>
    <row r="10" spans="1:16">
      <c r="A10" s="9">
        <v>44439</v>
      </c>
      <c r="B10" s="10">
        <v>8</v>
      </c>
      <c r="C10" s="10" t="s">
        <v>40</v>
      </c>
      <c r="D10" s="10" t="s">
        <v>31</v>
      </c>
      <c r="E10" s="10" t="s">
        <v>32</v>
      </c>
      <c r="F10" s="10" t="s">
        <v>41</v>
      </c>
      <c r="G10" s="10">
        <v>40</v>
      </c>
      <c r="H10" s="11">
        <v>15</v>
      </c>
    </row>
    <row r="11" spans="1:16">
      <c r="A11" s="9">
        <v>44469</v>
      </c>
      <c r="B11" s="10">
        <v>9</v>
      </c>
      <c r="C11" s="10" t="s">
        <v>42</v>
      </c>
      <c r="D11" s="10" t="s">
        <v>22</v>
      </c>
      <c r="E11" s="10" t="s">
        <v>19</v>
      </c>
      <c r="F11" s="10" t="s">
        <v>43</v>
      </c>
      <c r="G11" s="10">
        <v>45</v>
      </c>
      <c r="H11" s="11">
        <v>12.22</v>
      </c>
    </row>
    <row r="12" spans="1:16">
      <c r="A12" s="9">
        <v>44500</v>
      </c>
      <c r="B12" s="10">
        <v>10</v>
      </c>
      <c r="C12" s="10" t="s">
        <v>44</v>
      </c>
      <c r="D12" s="10" t="s">
        <v>18</v>
      </c>
      <c r="E12" s="10" t="s">
        <v>23</v>
      </c>
      <c r="F12" s="10" t="s">
        <v>45</v>
      </c>
      <c r="G12" s="10">
        <v>50</v>
      </c>
      <c r="H12" s="11">
        <v>14</v>
      </c>
    </row>
    <row r="13" spans="1:16">
      <c r="A13" s="9">
        <v>44530</v>
      </c>
      <c r="B13" s="10">
        <v>11</v>
      </c>
      <c r="C13" s="10" t="s">
        <v>46</v>
      </c>
      <c r="D13" s="10" t="s">
        <v>26</v>
      </c>
      <c r="E13" s="10" t="s">
        <v>27</v>
      </c>
      <c r="F13" s="10" t="s">
        <v>47</v>
      </c>
      <c r="G13" s="10">
        <v>5</v>
      </c>
      <c r="H13" s="11">
        <v>160</v>
      </c>
    </row>
    <row r="14" spans="1:16">
      <c r="A14" s="9">
        <v>44561</v>
      </c>
      <c r="B14" s="10">
        <v>12</v>
      </c>
      <c r="C14" s="10" t="s">
        <v>48</v>
      </c>
      <c r="D14" s="10" t="s">
        <v>31</v>
      </c>
      <c r="E14" s="10" t="s">
        <v>32</v>
      </c>
      <c r="F14" s="10" t="s">
        <v>49</v>
      </c>
      <c r="G14" s="10">
        <v>20</v>
      </c>
      <c r="H14" s="11">
        <v>45</v>
      </c>
    </row>
    <row r="15" spans="1:16">
      <c r="A15" s="9">
        <v>44592</v>
      </c>
      <c r="B15" s="10">
        <v>13</v>
      </c>
      <c r="C15" s="10" t="s">
        <v>50</v>
      </c>
      <c r="D15" s="10" t="s">
        <v>22</v>
      </c>
      <c r="E15" s="10" t="s">
        <v>19</v>
      </c>
      <c r="F15" s="10" t="s">
        <v>51</v>
      </c>
      <c r="G15" s="10">
        <v>0</v>
      </c>
      <c r="H15" s="10" t="s">
        <v>29</v>
      </c>
    </row>
    <row r="16" spans="1:16">
      <c r="A16" s="9">
        <v>44620</v>
      </c>
      <c r="B16" s="10">
        <v>14</v>
      </c>
      <c r="C16" s="10" t="s">
        <v>52</v>
      </c>
      <c r="D16" s="10"/>
      <c r="E16" s="10" t="s">
        <v>23</v>
      </c>
      <c r="F16" s="10" t="s">
        <v>53</v>
      </c>
      <c r="G16" s="10">
        <v>30</v>
      </c>
      <c r="H16" s="11">
        <v>36.67</v>
      </c>
    </row>
    <row r="17" spans="1:8">
      <c r="A17" s="9">
        <v>44316</v>
      </c>
      <c r="B17" s="10">
        <v>4</v>
      </c>
      <c r="C17" s="10" t="s">
        <v>30</v>
      </c>
      <c r="D17" s="10" t="s">
        <v>31</v>
      </c>
      <c r="E17" s="10" t="s">
        <v>32</v>
      </c>
      <c r="F17" s="10" t="s">
        <v>33</v>
      </c>
      <c r="G17" s="10">
        <v>25</v>
      </c>
      <c r="H17" s="11">
        <v>10</v>
      </c>
    </row>
    <row r="18" spans="1:8">
      <c r="A18" s="9">
        <v>44347</v>
      </c>
      <c r="B18" s="10">
        <v>5</v>
      </c>
      <c r="C18" s="10" t="s">
        <v>34</v>
      </c>
      <c r="D18" s="10" t="s">
        <v>22</v>
      </c>
      <c r="E18" s="10" t="s">
        <v>19</v>
      </c>
      <c r="F18" s="10" t="s">
        <v>35</v>
      </c>
      <c r="G18" s="10">
        <v>30</v>
      </c>
      <c r="H18" s="11">
        <v>16.670000000000002</v>
      </c>
    </row>
    <row r="19" spans="1:8">
      <c r="A19" s="9">
        <v>44377</v>
      </c>
      <c r="B19" s="10">
        <v>6</v>
      </c>
      <c r="C19" s="10" t="s">
        <v>36</v>
      </c>
      <c r="D19" s="10"/>
      <c r="E19" s="10" t="s">
        <v>23</v>
      </c>
      <c r="F19" s="10" t="s">
        <v>37</v>
      </c>
      <c r="G19" s="10">
        <v>0</v>
      </c>
      <c r="H19" s="10" t="s">
        <v>29</v>
      </c>
    </row>
    <row r="20" spans="1:8">
      <c r="A20" s="9">
        <v>44651</v>
      </c>
      <c r="B20" s="10">
        <v>15</v>
      </c>
      <c r="C20" s="10" t="s">
        <v>54</v>
      </c>
      <c r="D20" s="10" t="s">
        <v>26</v>
      </c>
      <c r="E20" s="10" t="s">
        <v>27</v>
      </c>
      <c r="F20" s="10" t="s">
        <v>55</v>
      </c>
      <c r="G20" s="10">
        <v>35</v>
      </c>
      <c r="H20" s="11">
        <v>34.29</v>
      </c>
    </row>
    <row r="21" spans="1:8">
      <c r="A21" s="9">
        <v>44681</v>
      </c>
      <c r="B21" s="10">
        <v>16</v>
      </c>
      <c r="C21" s="10" t="s">
        <v>56</v>
      </c>
      <c r="D21" s="10"/>
      <c r="E21" s="10" t="s">
        <v>32</v>
      </c>
      <c r="F21" s="10" t="s">
        <v>57</v>
      </c>
      <c r="G21" s="10">
        <v>0</v>
      </c>
      <c r="H21" s="10" t="s">
        <v>29</v>
      </c>
    </row>
    <row r="22" spans="1:8">
      <c r="A22" s="9">
        <v>44712</v>
      </c>
      <c r="B22" s="10">
        <v>17</v>
      </c>
      <c r="C22" s="10" t="s">
        <v>58</v>
      </c>
      <c r="D22" s="10" t="s">
        <v>22</v>
      </c>
      <c r="E22" s="10" t="s">
        <v>19</v>
      </c>
      <c r="F22" s="10" t="s">
        <v>59</v>
      </c>
      <c r="G22" s="10">
        <v>40</v>
      </c>
      <c r="H22" s="11">
        <v>35</v>
      </c>
    </row>
    <row r="23" spans="1:8">
      <c r="A23" s="9">
        <v>44742</v>
      </c>
      <c r="B23" s="10">
        <v>18</v>
      </c>
      <c r="C23" s="10" t="s">
        <v>60</v>
      </c>
      <c r="D23" s="10" t="s">
        <v>18</v>
      </c>
      <c r="E23" s="10" t="s">
        <v>23</v>
      </c>
      <c r="F23" s="10" t="s">
        <v>61</v>
      </c>
      <c r="G23" s="10">
        <v>45</v>
      </c>
      <c r="H23" s="11">
        <v>33.33</v>
      </c>
    </row>
    <row r="24" spans="1:8">
      <c r="A24" s="9">
        <v>44773</v>
      </c>
      <c r="B24" s="10">
        <v>19</v>
      </c>
      <c r="C24" s="10" t="s">
        <v>62</v>
      </c>
      <c r="D24" s="10" t="s">
        <v>26</v>
      </c>
      <c r="E24" s="10" t="s">
        <v>27</v>
      </c>
      <c r="F24" s="10" t="s">
        <v>63</v>
      </c>
      <c r="G24" s="10">
        <v>50</v>
      </c>
      <c r="H24" s="11">
        <v>32</v>
      </c>
    </row>
    <row r="25" spans="1:8">
      <c r="A25" s="9">
        <v>44804</v>
      </c>
      <c r="B25" s="10">
        <v>20</v>
      </c>
      <c r="C25" s="10" t="s">
        <v>64</v>
      </c>
      <c r="D25" s="10" t="s">
        <v>31</v>
      </c>
      <c r="E25" s="10" t="s">
        <v>32</v>
      </c>
      <c r="F25" s="10" t="s">
        <v>65</v>
      </c>
      <c r="G25" s="10">
        <v>55</v>
      </c>
      <c r="H25" s="11">
        <v>30.91</v>
      </c>
    </row>
    <row r="26" spans="1:8">
      <c r="A26" s="9">
        <v>44834</v>
      </c>
      <c r="B26" s="10">
        <v>21</v>
      </c>
      <c r="C26" s="10" t="s">
        <v>66</v>
      </c>
      <c r="D26" s="10" t="s">
        <v>22</v>
      </c>
      <c r="E26" s="10" t="s">
        <v>19</v>
      </c>
      <c r="F26" s="10" t="s">
        <v>67</v>
      </c>
      <c r="G26" s="10">
        <v>60</v>
      </c>
      <c r="H26" s="11">
        <v>30</v>
      </c>
    </row>
    <row r="27" spans="1:8">
      <c r="A27" s="9">
        <v>44865</v>
      </c>
      <c r="B27" s="10">
        <v>22</v>
      </c>
      <c r="C27" s="10" t="s">
        <v>68</v>
      </c>
      <c r="D27" s="10" t="s">
        <v>18</v>
      </c>
      <c r="E27" s="10" t="s">
        <v>23</v>
      </c>
      <c r="F27" s="10" t="s">
        <v>69</v>
      </c>
      <c r="G27" s="10">
        <v>0</v>
      </c>
      <c r="H27" s="10" t="s">
        <v>29</v>
      </c>
    </row>
    <row r="28" spans="1:8">
      <c r="A28" s="9">
        <v>44895</v>
      </c>
      <c r="B28" s="10">
        <v>23</v>
      </c>
      <c r="C28" s="10" t="s">
        <v>70</v>
      </c>
      <c r="D28" s="10" t="s">
        <v>26</v>
      </c>
      <c r="E28" s="10" t="s">
        <v>27</v>
      </c>
      <c r="F28" s="10" t="s">
        <v>71</v>
      </c>
      <c r="G28" s="10">
        <v>65</v>
      </c>
      <c r="H28" s="11">
        <v>30.77</v>
      </c>
    </row>
    <row r="29" spans="1:8">
      <c r="A29" s="9">
        <v>44926</v>
      </c>
      <c r="B29" s="10">
        <v>24</v>
      </c>
      <c r="C29" s="10" t="s">
        <v>72</v>
      </c>
      <c r="D29" s="10" t="s">
        <v>31</v>
      </c>
      <c r="E29" s="10" t="s">
        <v>32</v>
      </c>
      <c r="F29" s="10" t="s">
        <v>73</v>
      </c>
      <c r="G29" s="10">
        <v>70</v>
      </c>
      <c r="H29" s="11">
        <v>30</v>
      </c>
    </row>
    <row r="30" spans="1:8">
      <c r="A30" s="9">
        <v>44957</v>
      </c>
      <c r="B30" s="10">
        <v>25</v>
      </c>
      <c r="C30" s="10" t="s">
        <v>74</v>
      </c>
      <c r="D30" s="10" t="s">
        <v>75</v>
      </c>
      <c r="E30" s="10" t="s">
        <v>76</v>
      </c>
      <c r="F30" s="10" t="s">
        <v>77</v>
      </c>
      <c r="G30" s="10">
        <v>75</v>
      </c>
      <c r="H30" s="11">
        <v>29.33</v>
      </c>
    </row>
    <row r="31" spans="1:8">
      <c r="A31" s="9">
        <v>44985</v>
      </c>
      <c r="B31" s="10">
        <v>26</v>
      </c>
      <c r="C31" s="10" t="s">
        <v>78</v>
      </c>
      <c r="D31" s="10" t="s">
        <v>75</v>
      </c>
      <c r="E31" s="10" t="s">
        <v>79</v>
      </c>
      <c r="F31" s="10" t="s">
        <v>80</v>
      </c>
      <c r="G31" s="10">
        <v>80</v>
      </c>
      <c r="H31" s="11">
        <v>28.75</v>
      </c>
    </row>
    <row r="32" spans="1:8">
      <c r="A32" s="9">
        <v>45016</v>
      </c>
      <c r="B32" s="10">
        <v>27</v>
      </c>
      <c r="C32" s="10" t="s">
        <v>50</v>
      </c>
      <c r="D32" s="10" t="s">
        <v>22</v>
      </c>
      <c r="E32" s="10" t="s">
        <v>81</v>
      </c>
      <c r="F32" s="10" t="s">
        <v>82</v>
      </c>
      <c r="G32" s="10">
        <v>0</v>
      </c>
      <c r="H32" s="10" t="s">
        <v>29</v>
      </c>
    </row>
    <row r="33" spans="1:8">
      <c r="A33" s="9">
        <v>45046</v>
      </c>
      <c r="B33" s="10">
        <v>28</v>
      </c>
      <c r="C33" s="10" t="s">
        <v>48</v>
      </c>
      <c r="D33" s="10" t="s">
        <v>31</v>
      </c>
      <c r="E33" s="10" t="s">
        <v>83</v>
      </c>
      <c r="F33" s="10" t="s">
        <v>84</v>
      </c>
      <c r="G33" s="10">
        <v>85</v>
      </c>
      <c r="H33" s="11">
        <v>29.41</v>
      </c>
    </row>
  </sheetData>
  <conditionalFormatting sqref="B2:B33">
    <cfRule type="duplicateValues" dxfId="10" priority="1"/>
    <cfRule type="duplicateValues" dxfId="9" priority="2"/>
    <cfRule type="duplicateValues" dxfId="8" priority="3"/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4ec5a1a-e29c-407e-9660-cb4eaaff03a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A9E49C56486844AEA3493470A3BA7F" ma:contentTypeVersion="18" ma:contentTypeDescription="Create a new document." ma:contentTypeScope="" ma:versionID="e113dd8c6d9d6d8e50c33cd355eeb814">
  <xsd:schema xmlns:xsd="http://www.w3.org/2001/XMLSchema" xmlns:xs="http://www.w3.org/2001/XMLSchema" xmlns:p="http://schemas.microsoft.com/office/2006/metadata/properties" xmlns:ns3="04ec5a1a-e29c-407e-9660-cb4eaaff03ab" xmlns:ns4="98587d8b-32ff-4694-8d3a-6f66eb643b0d" targetNamespace="http://schemas.microsoft.com/office/2006/metadata/properties" ma:root="true" ma:fieldsID="654ccc4b072c8ba42f6f064ab7b3a12b" ns3:_="" ns4:_="">
    <xsd:import namespace="04ec5a1a-e29c-407e-9660-cb4eaaff03ab"/>
    <xsd:import namespace="98587d8b-32ff-4694-8d3a-6f66eb643b0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ec5a1a-e29c-407e-9660-cb4eaaff03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87d8b-32ff-4694-8d3a-6f66eb643b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c D A A B Q S w M E F A A C A A g A U I X c U m 2 s 6 q 6 n A A A A + Q A A A B I A H A B D b 2 5 m a W c v U G F j a 2 F n Z S 5 4 b W w g o h g A K K A U A A A A A A A A A A A A A A A A A A A A A A A A A A A A h Y / R C o I w G E Z f R X b v / r V A S n 4 n 0 W 1 C E E W 3 Y y 4 d 6 Q w 3 0 3 f r o k f q F R L K 6 q 7 L 7 3 A u z v e 4 3 T E d 6 i q 4 6 t a Z x i Z k R h k J t F V N b m y R k M 6 f w g V J B W 6 l O s t C B 6 N s X T y 4 P C G l 9 5 c Y o O 9 7 2 s 9 p 0 x b A G Z v B M d v s V K l r S T 6 y + S + H x j o v r d J E 4 O E V I z h d R j T i E a O M M Y 4 w c c y M / T p 8 T K Y M 4 Q f i u q t 8 1 2 q h b b j a I 0 w T 4 X 1 D P A F Q S w M E F A A C A A g A U I X c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C F 3 F I o i k e 4 D g A A A B E A A A A T A B w A R m 9 y b X V s Y X M v U 2 V j d G l v b j E u b S C i G A A o o B Q A A A A A A A A A A A A A A A A A A A A A A A A A A A A r T k 0 u y c z P U w i G 0 I b W A F B L A Q I t A B Q A A g A I A F C F 3 F J t r O q u p w A A A P k A A A A S A A A A A A A A A A A A A A A A A A A A A A B D b 2 5 m a W c v U G F j a 2 F n Z S 5 4 b W x Q S w E C L Q A U A A I A C A B Q h d x S D 8 r p q 6 Q A A A D p A A A A E w A A A A A A A A A A A A A A A A D z A A A A W 0 N v b n R l b n R f V H l w Z X N d L n h t b F B L A Q I t A B Q A A g A I A F C F 3 F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t h r I Z T f 9 T 5 B P p U Q o q j + V A A A A A A I A A A A A A B B m A A A A A Q A A I A A A A L 3 Y R 2 k F z Y e E s s K H L 0 M q m E S U K R U W N W G y p p i t u E E G 0 Z / L A A A A A A 6 A A A A A A g A A I A A A A G t + X 4 5 S k g 9 W y O A s V Z u f Q Y a 9 c S 0 9 e M 2 2 D 9 o u U y a s K Y j R U A A A A B 6 E s a B u h c W 9 A F J o m U l t C b E e e m y X / v x C D h A 4 3 U U Y B q 0 n Y S A H d c 1 y c u x 8 y e x Y j M I B Z D b G e P E r a Z C v T r + s 8 N L L Z M a 5 b e S 9 I 9 x b s U r i 3 d U w y s 3 M Q A A A A D F T M m D 4 / x j M b e V h O T O / G u s R K C w A x 9 k 6 O D v q A Q b J C W B e i F r 9 v + V + N 3 7 G P 6 t / O 9 f J i i D z d A / I J 4 9 W h 4 p N R + F 8 2 Y Y = < / D a t a M a s h u p > 
</file>

<file path=customXml/itemProps1.xml><?xml version="1.0" encoding="utf-8"?>
<ds:datastoreItem xmlns:ds="http://schemas.openxmlformats.org/officeDocument/2006/customXml" ds:itemID="{8C00B319-165B-4AE8-A6AE-EED707A1FDFE}">
  <ds:schemaRefs>
    <ds:schemaRef ds:uri="http://schemas.microsoft.com/office/2006/metadata/properties"/>
    <ds:schemaRef ds:uri="http://schemas.microsoft.com/office/infopath/2007/PartnerControls"/>
    <ds:schemaRef ds:uri="04ec5a1a-e29c-407e-9660-cb4eaaff03ab"/>
  </ds:schemaRefs>
</ds:datastoreItem>
</file>

<file path=customXml/itemProps2.xml><?xml version="1.0" encoding="utf-8"?>
<ds:datastoreItem xmlns:ds="http://schemas.openxmlformats.org/officeDocument/2006/customXml" ds:itemID="{76F14EA0-1B09-4BA6-A1E0-FED8521C2B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84B4C1-4F0A-455C-A4C4-43B4C034F9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ec5a1a-e29c-407e-9660-cb4eaaff03ab"/>
    <ds:schemaRef ds:uri="98587d8b-32ff-4694-8d3a-6f66eb643b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4B241E6-AE4C-4EA5-96CC-6E77ABF1BB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Copyright</vt:lpstr>
      <vt:lpstr>Chart</vt:lpstr>
      <vt:lpstr>Report</vt:lpstr>
      <vt:lpstr>Pivot</vt:lpstr>
      <vt:lpstr>Copy of data</vt:lpstr>
      <vt:lpstr>Data</vt:lpstr>
      <vt:lpstr>Data Instructions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Mynda Treacy</dc:creator>
  <cp:keywords/>
  <dc:description/>
  <cp:lastModifiedBy>Esther Olatunji</cp:lastModifiedBy>
  <cp:revision/>
  <dcterms:created xsi:type="dcterms:W3CDTF">2019-12-23T04:48:23Z</dcterms:created>
  <dcterms:modified xsi:type="dcterms:W3CDTF">2025-03-12T10:33:55Z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