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Table 1" sheetId="2" r:id="rId5"/>
    <sheet name="Sheet 1 - Оценки" sheetId="3" r:id="rId6"/>
    <sheet name="Sheet 1 - Drawings" sheetId="4" r:id="rId7"/>
  </sheets>
</workbook>
</file>

<file path=xl/sharedStrings.xml><?xml version="1.0" encoding="utf-8"?>
<sst xmlns="http://schemas.openxmlformats.org/spreadsheetml/2006/main" uniqueCount="161">
  <si>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</si>
  <si>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</si>
  <si>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</si>
  <si>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</si>
  <si>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</si>
  <si>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</si>
  <si>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</si>
  <si>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Отметка времени</t>
  </si>
  <si>
    <t>Вы учитесь на филологии?</t>
  </si>
  <si>
    <t>Что привело вас на филологию?</t>
  </si>
  <si>
    <t>Оцените по шкале от одного до десяти ваше удовлетворение учебным процессом</t>
  </si>
  <si>
    <t>Какая область филологии нравится вам больше всего?</t>
  </si>
  <si>
    <t>Какая картинка из предложенных ассоциируется у вас со словом "филология"?</t>
  </si>
  <si>
    <t>Как думаете, к какому сроку у вас получится найти себе работу по профессии?</t>
  </si>
  <si>
    <t>Как думаете, у вас вообще получится найти работу по профессии?))))</t>
  </si>
  <si>
    <t>Вы мечтали в детстве стать космонавтом или филологом?</t>
  </si>
  <si>
    <t>Как родители относятся к вашему выбору профессии? [отношение]</t>
  </si>
  <si>
    <t>Если бы у вас был выбор, вы бы пошли снова на филфак?</t>
  </si>
  <si>
    <t>А куда бы ты хотел(-а) пойти вместо него?</t>
  </si>
  <si>
    <t>Вы счастливы и довольны своей жизнью?</t>
  </si>
  <si>
    <t>2018/02/18 8:07:46 PM GMT+3</t>
  </si>
  <si>
    <t>да</t>
  </si>
  <si>
    <t>Тараканы в моей голове</t>
  </si>
  <si>
    <t>Литература как чтение текстов;Иностранные языки;Русский язык и предметы, связанные с лингвистикой;Литература как история и анализ литературы (введение в филологию)</t>
  </si>
  <si>
    <t>Вариант 2</t>
  </si>
  <si>
    <t>да, я уверен в себе!!</t>
  </si>
  <si>
    <t>космонавтом</t>
  </si>
  <si>
    <t>нейтрально</t>
  </si>
  <si>
    <t>да, куда ж я еще гожусь</t>
  </si>
  <si>
    <t>да!! только блицы бы отменить и вообще класс</t>
  </si>
  <si>
    <t>2018/02/18 8:17:54 PM GMT+3</t>
  </si>
  <si>
    <t>Судьба</t>
  </si>
  <si>
    <t>Вариант 4</t>
  </si>
  <si>
    <t>филологом</t>
  </si>
  <si>
    <t>очень довольны</t>
  </si>
  <si>
    <t>2018/02/18 8:26:56 PM GMT+3</t>
  </si>
  <si>
    <t>Желание получить качественное образование в сфере гуманитарных наук и расширить кругозор</t>
  </si>
  <si>
    <t>да и даже блицы это супер!</t>
  </si>
  <si>
    <t>2018/02/18 8:21:57 PM GMT+3</t>
  </si>
  <si>
    <t>Б-г</t>
  </si>
  <si>
    <t>Литература как чтение текстов;Литература как история и анализ литературы (введение в филологию)</t>
  </si>
  <si>
    <t>собой</t>
  </si>
  <si>
    <t>2018/02/18 8:24:56 PM GMT+3</t>
  </si>
  <si>
    <t>отсутсвие других вариантов</t>
  </si>
  <si>
    <t>Литература как чтение текстов;Иностранные языки</t>
  </si>
  <si>
    <t>Вариант 3</t>
  </si>
  <si>
    <t>нет, в моей жизни не только учеба и я не очень счастлив(-а)</t>
  </si>
  <si>
    <t>2018/02/18 8:55:57 PM GMT+3</t>
  </si>
  <si>
    <t>ПЛОХОЙ ОБРАЗ ЖИЗНИ</t>
  </si>
  <si>
    <t>Литература как чтение текстов;Иностранные языки;Литература как история и анализ литературы (введение в филологию)</t>
  </si>
  <si>
    <t>ой, я даже не знаю зачем поступал что за сложные вопросы</t>
  </si>
  <si>
    <t>2018/02/18 8:08:52 PM GMT+3</t>
  </si>
  <si>
    <t xml:space="preserve">Жизнь </t>
  </si>
  <si>
    <t>Иностранные языки;Литература как история и анализ литературы (введение в филологию)</t>
  </si>
  <si>
    <t>Вариант 1</t>
  </si>
  <si>
    <t xml:space="preserve">Психологом или фотографом </t>
  </si>
  <si>
    <t>нет, я априори несчастный человек</t>
  </si>
  <si>
    <t>2018/02/18 8:10:00 PM GMT+3</t>
  </si>
  <si>
    <t>Любовь к чтению и интерес к литературе, появившийся в 10 классе</t>
  </si>
  <si>
    <t>2018/02/18 8:11:34 PM GMT+3</t>
  </si>
  <si>
    <t>Желание стать хорошим литературоведом и педагогом</t>
  </si>
  <si>
    <t>Актрисой</t>
  </si>
  <si>
    <t>нет, я бы пошел в другое место</t>
  </si>
  <si>
    <t>МХАТ</t>
  </si>
  <si>
    <t>2018/02/18 10:45:49 PM GMT+3</t>
  </si>
  <si>
    <t xml:space="preserve">Я просто люблю стихи </t>
  </si>
  <si>
    <t>Русский язык и предметы, связанные с лингвистикой</t>
  </si>
  <si>
    <t xml:space="preserve">Писателем </t>
  </si>
  <si>
    <t>2018/02/18 8:04:50 PM GMT+3</t>
  </si>
  <si>
    <t>Мое увление книгами и написанием рассказов</t>
  </si>
  <si>
    <t>Иностранные языки;Русский язык и предметы, связанные с лингвистикой;Литература как история и анализ литературы (введение в филологию)</t>
  </si>
  <si>
    <t>актрисой...</t>
  </si>
  <si>
    <t>2018/02/18 8:07:53 PM GMT+3</t>
  </si>
  <si>
    <t>Интерес</t>
  </si>
  <si>
    <t>Литература как чтение текстов;Иностранные языки;Русский язык и предметы, связанные с лингвистикой</t>
  </si>
  <si>
    <t>Писателем</t>
  </si>
  <si>
    <t>2018/02/18 8:09:19 PM GMT+3</t>
  </si>
  <si>
    <t>Увлечение дисциплинами, изучаемыми на факультете</t>
  </si>
  <si>
    <t>Литература как чтение текстов</t>
  </si>
  <si>
    <t>2018/02/18 8:13:07 PM GMT+3</t>
  </si>
  <si>
    <t>Мама, я случайно</t>
  </si>
  <si>
    <t>Литература как история и анализ литературы (введение в филологию)</t>
  </si>
  <si>
    <t>резко негативно</t>
  </si>
  <si>
    <t>2018/02/18 8:13:39 PM GMT+3</t>
  </si>
  <si>
    <t>судьба</t>
  </si>
  <si>
    <t>2018/02/18 8:37:06 PM GMT+3</t>
  </si>
  <si>
    <t>Я на культурологию не попала</t>
  </si>
  <si>
    <t>балериной епта</t>
  </si>
  <si>
    <t>культурология. но филфак тоже ничего, а в магу по культурологии я успею. а вообще я хочу во вгик на сценарный, но там я точно нахуй никому не нужна</t>
  </si>
  <si>
    <t>2018/02/18 9:02:02 PM GMT+3</t>
  </si>
  <si>
    <t>случай</t>
  </si>
  <si>
    <t>Иностранные языки</t>
  </si>
  <si>
    <t>я хоТеЛ СтаТь щесЛиВым!!!!!))))</t>
  </si>
  <si>
    <t>медиа</t>
  </si>
  <si>
    <t>2018/02/18 8:05:43 PM GMT+3</t>
  </si>
  <si>
    <t xml:space="preserve">Любовь к языкам и литературе </t>
  </si>
  <si>
    <t>Актрисой, журналистом</t>
  </si>
  <si>
    <t>2018/02/18 8:08:25 PM GMT+3</t>
  </si>
  <si>
    <t xml:space="preserve">Мной в тот момент руководствовались видимо потусторонние силы </t>
  </si>
  <si>
    <t>Хореографом</t>
  </si>
  <si>
    <t xml:space="preserve">Скорее на психологию, хоть я и не знаю биологии </t>
  </si>
  <si>
    <t>2018/02/18 8:09:33 PM GMT+3</t>
  </si>
  <si>
    <t>Отсутствие альтернативы</t>
  </si>
  <si>
    <t>1800-01-01</t>
  </si>
  <si>
    <t>музыкантом или гирляндой)</t>
  </si>
  <si>
    <t>2018/02/18 8:32:30 PM GMT+3</t>
  </si>
  <si>
    <t>Олимпиада</t>
  </si>
  <si>
    <t>Литература как чтение текстов;Русский язык и предметы, связанные с лингвистикой;Литература как история и анализ литературы (введение в филологию)</t>
  </si>
  <si>
    <t>2018/02/18 8:09:18 PM GMT+3</t>
  </si>
  <si>
    <t>Сама задаюсь этим вопросом(</t>
  </si>
  <si>
    <t>неважно</t>
  </si>
  <si>
    <t>2018/02/18 9:07:57 PM GMT+3</t>
  </si>
  <si>
    <t>Лень поступать на журналистику было</t>
  </si>
  <si>
    <t>Принцессой</t>
  </si>
  <si>
    <t xml:space="preserve">Моя работа не предполагает определенного образования </t>
  </si>
  <si>
    <t>2018/02/18 9:34:03 PM GMT+3</t>
  </si>
  <si>
    <t>Результат высшей пробы</t>
  </si>
  <si>
    <t>Певицей и моделью</t>
  </si>
  <si>
    <t>Стюардессой хотела бы быть</t>
  </si>
  <si>
    <t xml:space="preserve">я сама пришла </t>
  </si>
  <si>
    <t>2018/02/18 9:27:16 PM GMT+3</t>
  </si>
  <si>
    <t xml:space="preserve">незнание </t>
  </si>
  <si>
    <t>1688-08-18</t>
  </si>
  <si>
    <t>Человеком</t>
  </si>
  <si>
    <t>;(</t>
  </si>
  <si>
    <t>2018/02/18 8:08:13 PM GMT+3</t>
  </si>
  <si>
    <t xml:space="preserve">Мне казалось,что я больше ничего другого не умею </t>
  </si>
  <si>
    <t>Иностранные языки;Русский язык и предметы, связанные с лингвистикой</t>
  </si>
  <si>
    <t>Никем</t>
  </si>
  <si>
    <t xml:space="preserve">Театральный </t>
  </si>
  <si>
    <t>2018/02/18 8:09:16 PM GMT+3</t>
  </si>
  <si>
    <t>глупость</t>
  </si>
  <si>
    <t>балериной</t>
  </si>
  <si>
    <t>на дизайнера(</t>
  </si>
  <si>
    <t>СРЕДНЯЯ ДАТА:</t>
  </si>
  <si>
    <t>МАКСИМУМ:</t>
  </si>
  <si>
    <t>МИНИМУМ:</t>
  </si>
  <si>
    <t>Оценки</t>
  </si>
  <si>
    <t>Sheet 1 - Оценки</t>
  </si>
  <si>
    <t>ЗАДАНИЕ 2 A</t>
  </si>
  <si>
    <t>Кол-во 1</t>
  </si>
  <si>
    <t>Кол-во 2</t>
  </si>
  <si>
    <t>Кол-во 3</t>
  </si>
  <si>
    <t>Кол-во 4</t>
  </si>
  <si>
    <t>Кол-во 5</t>
  </si>
  <si>
    <t>Кол-во 6</t>
  </si>
  <si>
    <t>Кол-во 7</t>
  </si>
  <si>
    <t>Кол-во 8</t>
  </si>
  <si>
    <t>Кол-во 9</t>
  </si>
  <si>
    <t>Кол-во 10</t>
  </si>
  <si>
    <t xml:space="preserve">Количество </t>
  </si>
  <si>
    <t>СУММА не уместна</t>
  </si>
  <si>
    <t>СРЕДНЕЕ:</t>
  </si>
  <si>
    <t>ЗАДАНИЕ 2 Б</t>
  </si>
  <si>
    <t>Очень довольны</t>
  </si>
  <si>
    <t>Нейтрально</t>
  </si>
  <si>
    <t>Резко негативно</t>
  </si>
  <si>
    <t>Количество ответов</t>
  </si>
  <si>
    <t>"All Drawings from the Sheet"</t>
  </si>
  <si>
    <t>Sheet 1 - Drawings</t>
  </si>
  <si/>
</sst>
</file>

<file path=xl/styles.xml><?xml version="1.0" encoding="utf-8"?>
<styleSheet xmlns="http://schemas.openxmlformats.org/spreadsheetml/2006/main">
  <numFmts count="4">
    <numFmt numFmtId="0" formatCode="General"/>
    <numFmt numFmtId="59" formatCode="yyyy-mm-dd"/>
    <numFmt numFmtId="60" formatCode="yyyy-m-d"/>
    <numFmt numFmtId="61" formatCode="#,##0%"/>
  </numFmts>
  <fonts count="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8"/>
      <name val="Helvetica"/>
    </font>
    <font>
      <sz val="11"/>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4" fillId="5" borderId="2" applyNumberFormat="1" applyFont="1" applyFill="1" applyBorder="1" applyAlignment="1" applyProtection="0">
      <alignment vertical="top"/>
    </xf>
    <xf numFmtId="49"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0" fontId="0" borderId="4" applyNumberFormat="1" applyFont="1" applyFill="0" applyBorder="1" applyAlignment="1" applyProtection="0">
      <alignment vertical="top"/>
    </xf>
    <xf numFmtId="59" fontId="0" borderId="4" applyNumberFormat="1" applyFont="1" applyFill="0" applyBorder="1" applyAlignment="1" applyProtection="0">
      <alignment vertical="top"/>
    </xf>
    <xf numFmtId="0" fontId="0" borderId="4" applyNumberFormat="0" applyFont="1" applyFill="0" applyBorder="1" applyAlignment="1" applyProtection="0">
      <alignment vertical="top"/>
    </xf>
    <xf numFmtId="49" fontId="4" fillId="5" borderId="5" applyNumberFormat="1" applyFont="1" applyFill="1"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5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60" fontId="0" borderId="7" applyNumberFormat="1" applyFont="1" applyFill="0" applyBorder="1" applyAlignment="1" applyProtection="0">
      <alignment vertical="top"/>
    </xf>
    <xf numFmtId="49" fontId="0" fillId="6" borderId="7" applyNumberFormat="1" applyFont="1" applyFill="1" applyBorder="1" applyAlignment="1" applyProtection="0">
      <alignment horizontal="right" vertical="top"/>
    </xf>
    <xf numFmtId="59" fontId="0" fillId="6" borderId="7" applyNumberFormat="1" applyFont="1" applyFill="1" applyBorder="1" applyAlignment="1" applyProtection="0">
      <alignment vertical="top"/>
    </xf>
    <xf numFmtId="0" fontId="0" applyNumberFormat="1" applyFont="1" applyFill="0" applyBorder="0" applyAlignment="1" applyProtection="0">
      <alignment vertical="top" wrapText="1"/>
    </xf>
    <xf numFmtId="49" fontId="4" fillId="7" borderId="7" applyNumberFormat="1" applyFont="1" applyFill="1" applyBorder="1" applyAlignment="1" applyProtection="0">
      <alignment vertical="top" wrapText="1"/>
    </xf>
    <xf numFmtId="0" fontId="0" borderId="7" applyNumberFormat="0" applyFont="1" applyFill="0" applyBorder="1" applyAlignment="1" applyProtection="0">
      <alignment vertical="top" wrapText="1"/>
    </xf>
    <xf numFmtId="0" fontId="0" fillId="7" borderId="7"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9" fontId="0" fillId="8" borderId="7"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0" fontId="0" fillId="8" borderId="7" applyNumberFormat="1" applyFont="1" applyFill="1" applyBorder="1" applyAlignment="1" applyProtection="0">
      <alignment vertical="top" wrapText="1"/>
    </xf>
    <xf numFmtId="59" fontId="0" fillId="7" borderId="7" applyNumberFormat="1" applyFont="1" applyFill="1" applyBorder="1" applyAlignment="1" applyProtection="0">
      <alignment vertical="top" wrapText="1"/>
    </xf>
    <xf numFmtId="49" fontId="4" fillId="6" borderId="7"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fbfbf"/>
      <rgbColor rgb="ff7f7f7f"/>
      <rgbColor rgb="fffefefe"/>
      <rgbColor rgb="ffb8b8b8"/>
      <rgbColor rgb="ff51a7f9"/>
      <rgbColor rgb="ff0264c0"/>
      <rgbColor rgb="ff6fbf40"/>
      <rgbColor rgb="ff00872a"/>
      <rgbColor rgb="fffbe02b"/>
      <rgbColor rgb="ffbd9a1a"/>
      <rgbColor rgb="ffef9419"/>
      <rgbColor rgb="ffde6a1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5934"/>
          <c:y val="0.0429261"/>
          <c:w val="0.917407"/>
          <c:h val="0.890916"/>
        </c:manualLayout>
      </c:layout>
      <c:barChart>
        <c:barDir val="col"/>
        <c:grouping val="clustered"/>
        <c:varyColors val="0"/>
        <c:ser>
          <c:idx val="0"/>
          <c:order val="0"/>
          <c:tx>
            <c:v>Untitled 1</c:v>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Lit>
              <c:ptCount val="11"/>
              <c:pt idx="0">
                <c:v/>
              </c:pt>
              <c:pt idx="1">
                <c:v>Кол−во 1</c:v>
              </c:pt>
              <c:pt idx="2">
                <c:v>Кол−во 2</c:v>
              </c:pt>
              <c:pt idx="3">
                <c:v>Кол−во 3</c:v>
              </c:pt>
              <c:pt idx="4">
                <c:v>Кол−во 4</c:v>
              </c:pt>
              <c:pt idx="5">
                <c:v>Кол−во 5</c:v>
              </c:pt>
              <c:pt idx="6">
                <c:v>Кол−во 6</c:v>
              </c:pt>
              <c:pt idx="7">
                <c:v>Кол−во 7</c:v>
              </c:pt>
              <c:pt idx="8">
                <c:v>Кол−во 8</c:v>
              </c:pt>
              <c:pt idx="9">
                <c:v>Кол−во 9</c:v>
              </c:pt>
              <c:pt idx="10">
                <c:v>Кол−во 10</c:v>
              </c:pt>
            </c:strLit>
          </c:cat>
          <c:val>
            <c:numRef>
              <c:f>'Sheet 1 - Оценки'!$A$2</c:f>
              <c:numCache>
                <c:ptCount val="0"/>
              </c:numCache>
            </c:numRef>
          </c:val>
        </c:ser>
        <c:ser>
          <c:idx val="1"/>
          <c:order val="1"/>
          <c:tx>
            <c:v>Untitled 1</c:v>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1"/>
            <c:showCatName val="0"/>
            <c:showSerName val="0"/>
            <c:showPercent val="0"/>
            <c:showBubbleSize val="0"/>
            <c:showLeaderLines val="0"/>
          </c:dLbls>
          <c:cat>
            <c:strLit>
              <c:ptCount val="11"/>
              <c:pt idx="0">
                <c:v/>
              </c:pt>
              <c:pt idx="1">
                <c:v>Кол−во 1</c:v>
              </c:pt>
              <c:pt idx="2">
                <c:v>Кол−во 2</c:v>
              </c:pt>
              <c:pt idx="3">
                <c:v>Кол−во 3</c:v>
              </c:pt>
              <c:pt idx="4">
                <c:v>Кол−во 4</c:v>
              </c:pt>
              <c:pt idx="5">
                <c:v>Кол−во 5</c:v>
              </c:pt>
              <c:pt idx="6">
                <c:v>Кол−во 6</c:v>
              </c:pt>
              <c:pt idx="7">
                <c:v>Кол−во 7</c:v>
              </c:pt>
              <c:pt idx="8">
                <c:v>Кол−во 8</c:v>
              </c:pt>
              <c:pt idx="9">
                <c:v>Кол−во 9</c:v>
              </c:pt>
              <c:pt idx="10">
                <c:v>Кол−во 10</c:v>
              </c:pt>
            </c:strLit>
          </c:cat>
          <c:val>
            <c:numRef>
              <c:f>'Sheet 1 - Оценки'!$B$3:$L$3</c:f>
              <c:numCache>
                <c:ptCount val="0"/>
              </c:numCache>
            </c:numRef>
          </c:val>
        </c:ser>
        <c:ser>
          <c:idx val="2"/>
          <c:order val="2"/>
          <c:tx>
            <c:strRef>
              <c:f>'Sheet 1 - Table 1'!$D$3:$D$33</c:f>
              <c:strCache>
                <c:ptCount val="1"/>
                <c:pt idx="0">
                  <c:v>10 10 10 9 9 9 8 8 8 8 7 7 7 7 7 7 7 6 5 5 5 4 3 3 2 2 1 1</c:v>
                </c:pt>
              </c:strCache>
            </c:strRef>
          </c:tx>
          <c:spPr>
            <a:gradFill flip="none" rotWithShape="1">
              <a:gsLst>
                <a:gs pos="0">
                  <a:srgbClr val="FBE12B"/>
                </a:gs>
                <a:gs pos="100000">
                  <a:srgbClr val="BE9A1A"/>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Lit>
              <c:ptCount val="11"/>
              <c:pt idx="0">
                <c:v/>
              </c:pt>
              <c:pt idx="1">
                <c:v>Кол−во 1</c:v>
              </c:pt>
              <c:pt idx="2">
                <c:v>Кол−во 2</c:v>
              </c:pt>
              <c:pt idx="3">
                <c:v>Кол−во 3</c:v>
              </c:pt>
              <c:pt idx="4">
                <c:v>Кол−во 4</c:v>
              </c:pt>
              <c:pt idx="5">
                <c:v>Кол−во 5</c:v>
              </c:pt>
              <c:pt idx="6">
                <c:v>Кол−во 6</c:v>
              </c:pt>
              <c:pt idx="7">
                <c:v>Кол−во 7</c:v>
              </c:pt>
              <c:pt idx="8">
                <c:v>Кол−во 8</c:v>
              </c:pt>
              <c:pt idx="9">
                <c:v>Кол−во 9</c:v>
              </c:pt>
              <c:pt idx="10">
                <c:v>Кол−во 10</c:v>
              </c:pt>
            </c:strLit>
          </c:cat>
          <c:val>
            <c:numRef>
              <c:f>'Sheet 1 - Оценки'!$B$4:$L$4</c:f>
              <c:numCache>
                <c:ptCount val="10"/>
                <c:pt idx="1">
                  <c:v>2.000000</c:v>
                </c:pt>
                <c:pt idx="2">
                  <c:v>2.000000</c:v>
                </c:pt>
                <c:pt idx="3">
                  <c:v>2.000000</c:v>
                </c:pt>
                <c:pt idx="4">
                  <c:v>1.000000</c:v>
                </c:pt>
                <c:pt idx="5">
                  <c:v>3.000000</c:v>
                </c:pt>
                <c:pt idx="6">
                  <c:v>1.000000</c:v>
                </c:pt>
                <c:pt idx="7">
                  <c:v>7.000000</c:v>
                </c:pt>
                <c:pt idx="8">
                  <c:v>4.000000</c:v>
                </c:pt>
                <c:pt idx="9">
                  <c:v>3.000000</c:v>
                </c:pt>
                <c:pt idx="10">
                  <c:v>3.000000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Количество оценок</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75"/>
        <c:minorUnit val="0.87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6111"/>
          <c:y val="0.126667"/>
          <c:w val="0.727778"/>
          <c:h val="0.860833"/>
        </c:manualLayout>
      </c:layout>
      <c:pieChart>
        <c:varyColors val="0"/>
        <c:ser>
          <c:idx val="0"/>
          <c:order val="0"/>
          <c:tx>
            <c:strRef>
              <c:f>'Sheet 1 - Оценки'!$A$33</c:f>
              <c:strCache>
                <c:ptCount val="1"/>
                <c:pt idx="0">
                  <c:v>очень довольны</c:v>
                </c:pt>
              </c:strCache>
            </c:strRef>
          </c:tx>
          <c:spPr>
            <a:gradFill flip="none" rotWithShape="1">
              <a:gsLst>
                <a:gs pos="0">
                  <a:srgbClr val="51A7F9"/>
                </a:gs>
                <a:gs pos="100000">
                  <a:srgbClr val="0365C0"/>
                </a:gs>
              </a:gsLst>
              <a:lin ang="5400000" scaled="0"/>
            </a:gradFill>
            <a:ln w="12700" cap="flat">
              <a:noFill/>
              <a:miter lim="400000"/>
            </a:ln>
            <a:effectLst/>
          </c:spPr>
          <c:explosion val="0"/>
          <c:dPt>
            <c:idx val="0"/>
            <c:explosion val="0"/>
            <c:spPr>
              <a:gradFill flip="none" rotWithShape="1">
                <a:gsLst>
                  <a:gs pos="0">
                    <a:srgbClr val="51A7F9"/>
                  </a:gs>
                  <a:gs pos="100000">
                    <a:srgbClr val="0365C0"/>
                  </a:gs>
                </a:gsLst>
                <a:lin ang="5400000" scaled="0"/>
              </a:gradFill>
              <a:ln w="12700" cap="flat">
                <a:noFill/>
                <a:miter lim="400000"/>
              </a:ln>
              <a:effectLst/>
            </c:spPr>
          </c:dPt>
          <c:dPt>
            <c:idx val="1"/>
            <c:explosion val="0"/>
            <c:spPr>
              <a:solidFill>
                <a:schemeClr val="accent1"/>
              </a:solidFill>
              <a:ln w="12700" cap="flat">
                <a:noFill/>
                <a:miter lim="400000"/>
              </a:ln>
              <a:effectLst/>
            </c:spPr>
          </c:dPt>
          <c:dPt>
            <c:idx val="2"/>
            <c:explosion val="0"/>
            <c:spPr>
              <a:gradFill flip="none" rotWithShape="1">
                <a:gsLst>
                  <a:gs pos="0">
                    <a:srgbClr val="FBE12B"/>
                  </a:gs>
                  <a:gs pos="100000">
                    <a:srgbClr val="BE9A1A"/>
                  </a:gs>
                </a:gsLst>
                <a:lin ang="5400000" scaled="0"/>
              </a:gradFill>
              <a:ln w="12700" cap="flat">
                <a:noFill/>
                <a:miter lim="400000"/>
              </a:ln>
              <a:effectLst/>
            </c:spPr>
          </c:dPt>
          <c:dPt>
            <c:idx val="3"/>
            <c:explosion val="0"/>
            <c:spPr>
              <a:gradFill flip="none" rotWithShape="1">
                <a:gsLst>
                  <a:gs pos="0">
                    <a:srgbClr val="EF951A"/>
                  </a:gs>
                  <a:gs pos="100000">
                    <a:srgbClr val="DE6A10"/>
                  </a:gs>
                </a:gsLst>
                <a:lin ang="5400000" scaled="0"/>
              </a:gradFill>
              <a:ln w="12700" cap="flat">
                <a:noFill/>
                <a:miter lim="400000"/>
              </a:ln>
              <a:effectLst/>
            </c:spPr>
          </c:dPt>
          <c:dLbls>
            <c:dLbl>
              <c:idx val="0"/>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1"/>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2"/>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3"/>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showLeaderLines val="0"/>
          </c:dLbls>
          <c:cat>
            <c:strRef>
              <c:f>'Sheet 1 - Оценки'!$B$32:$E$32</c:f>
              <c:strCache>
                <c:ptCount val="3"/>
                <c:pt idx="1">
                  <c:v>Очень довольны</c:v>
                </c:pt>
                <c:pt idx="2">
                  <c:v>Нейтрально</c:v>
                </c:pt>
                <c:pt idx="3">
                  <c:v>Резко негативно</c:v>
                </c:pt>
              </c:strCache>
            </c:strRef>
          </c:cat>
          <c:val>
            <c:numRef>
              <c:f>'Sheet 1 - Оценки'!$B$33:$E$33</c:f>
              <c:numCache>
                <c:ptCount val="3"/>
                <c:pt idx="1">
                  <c:v>6.000000</c:v>
                </c:pt>
                <c:pt idx="2">
                  <c:v>20.000000</c:v>
                </c:pt>
                <c:pt idx="3">
                  <c:v>1.000000</c:v>
                </c:pt>
              </c:numCache>
            </c:numRef>
          </c:val>
        </c:ser>
        <c:firstSliceAng val="0"/>
      </c:pieChart>
      <c:spPr>
        <a:noFill/>
        <a:ln w="12700" cap="flat">
          <a:noFill/>
          <a:miter lim="400000"/>
        </a:ln>
        <a:effectLst/>
      </c:spPr>
    </c:plotArea>
    <c:legend>
      <c:legendPos val="t"/>
      <c:layout>
        <c:manualLayout>
          <c:xMode val="edge"/>
          <c:yMode val="edge"/>
          <c:x val="0"/>
          <c:y val="0"/>
          <c:w val="1"/>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651110</xdr:colOff>
      <xdr:row>64</xdr:row>
      <xdr:rowOff>12699</xdr:rowOff>
    </xdr:from>
    <xdr:to>
      <xdr:col>13</xdr:col>
      <xdr:colOff>364889</xdr:colOff>
      <xdr:row>85</xdr:row>
      <xdr:rowOff>95884</xdr:rowOff>
    </xdr:to>
    <xdr:graphicFrame>
      <xdr:nvGraphicFramePr>
        <xdr:cNvPr id="2" name="Chart 2"/>
        <xdr:cNvGraphicFramePr/>
      </xdr:nvGraphicFramePr>
      <xdr:xfrm>
        <a:off x="2175110" y="10579099"/>
        <a:ext cx="8095780" cy="355028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xdr:col>
      <xdr:colOff>342900</xdr:colOff>
      <xdr:row>115</xdr:row>
      <xdr:rowOff>68579</xdr:rowOff>
    </xdr:from>
    <xdr:to>
      <xdr:col>8</xdr:col>
      <xdr:colOff>342900</xdr:colOff>
      <xdr:row>138</xdr:row>
      <xdr:rowOff>81279</xdr:rowOff>
    </xdr:to>
    <xdr:graphicFrame>
      <xdr:nvGraphicFramePr>
        <xdr:cNvPr id="3" name="Chart 3"/>
        <xdr:cNvGraphicFramePr/>
      </xdr:nvGraphicFramePr>
      <xdr:xfrm>
        <a:off x="1866900" y="19055079"/>
        <a:ext cx="4572000"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137</v>
      </c>
      <c r="D11" t="s" s="5">
        <v>138</v>
      </c>
    </row>
    <row r="12">
      <c r="B12" s="4"/>
      <c r="C12" t="s" s="4">
        <v>158</v>
      </c>
      <c r="D12" t="s" s="5">
        <v>159</v>
      </c>
    </row>
  </sheetData>
  <mergeCells count="1">
    <mergeCell ref="B3:D3"/>
  </mergeCells>
  <hyperlinks>
    <hyperlink ref="D10" location="'Sheet 1 - Table 1'!R2C1" tooltip="" display="Sheet 1 - Table 1"/>
    <hyperlink ref="D11" location="'Sheet 1 - Оценки'!R2C1" tooltip="" display="Sheet 1 - Оценки"/>
    <hyperlink ref="D12" location="'Sheet 1 - Drawings'!R1C1" tooltip="" display="Shee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M33"/>
  <sheetViews>
    <sheetView workbookViewId="0" showGridLines="0" defaultGridColor="1"/>
  </sheetViews>
  <sheetFormatPr defaultColWidth="8.33333" defaultRowHeight="18" customHeight="1" outlineLevelRow="0" outlineLevelCol="0"/>
  <cols>
    <col min="1" max="1" width="26" style="6" customWidth="1"/>
    <col min="2" max="2" width="24.3516" style="6" customWidth="1"/>
    <col min="3" max="3" width="78.6719" style="6" customWidth="1"/>
    <col min="4" max="4" width="70.6719" style="6" customWidth="1"/>
    <col min="5" max="5" width="142.852" style="6" customWidth="1"/>
    <col min="6" max="6" width="69.6719" style="6" customWidth="1"/>
    <col min="7" max="7" width="68.6719" style="6" customWidth="1"/>
    <col min="8" max="8" width="60" style="6" customWidth="1"/>
    <col min="9" max="9" width="51" style="6" customWidth="1"/>
    <col min="10" max="10" width="58.6719" style="6" customWidth="1"/>
    <col min="11" max="11" width="51" style="6" customWidth="1"/>
    <col min="12" max="12" width="123.672" style="6" customWidth="1"/>
    <col min="13" max="13" width="49.3516" style="6" customWidth="1"/>
    <col min="14" max="256" width="8.35156" style="6" customWidth="1"/>
  </cols>
  <sheetData>
    <row r="1" ht="28" customHeight="1">
      <c r="A1" t="s" s="7">
        <v>5</v>
      </c>
      <c r="B1" s="7"/>
      <c r="C1" s="7"/>
      <c r="D1" s="7"/>
      <c r="E1" s="7"/>
      <c r="F1" s="7"/>
      <c r="G1" s="7"/>
      <c r="H1" s="7"/>
      <c r="I1" s="7"/>
      <c r="J1" s="7"/>
      <c r="K1" s="7"/>
      <c r="L1" s="7"/>
      <c r="M1" s="7"/>
    </row>
    <row r="2" ht="20.55" customHeight="1">
      <c r="A2" t="s" s="8">
        <v>7</v>
      </c>
      <c r="B2" t="s" s="8">
        <v>8</v>
      </c>
      <c r="C2" t="s" s="8">
        <v>9</v>
      </c>
      <c r="D2" t="s" s="8">
        <v>10</v>
      </c>
      <c r="E2" t="s" s="8">
        <v>11</v>
      </c>
      <c r="F2" t="s" s="8">
        <v>12</v>
      </c>
      <c r="G2" t="s" s="8">
        <v>13</v>
      </c>
      <c r="H2" t="s" s="8">
        <v>14</v>
      </c>
      <c r="I2" t="s" s="8">
        <v>15</v>
      </c>
      <c r="J2" t="s" s="8">
        <v>16</v>
      </c>
      <c r="K2" t="s" s="8">
        <v>17</v>
      </c>
      <c r="L2" t="s" s="8">
        <v>18</v>
      </c>
      <c r="M2" t="s" s="8">
        <v>19</v>
      </c>
    </row>
    <row r="3" ht="20.55" customHeight="1">
      <c r="A3" t="s" s="9">
        <v>20</v>
      </c>
      <c r="B3" t="s" s="10">
        <v>21</v>
      </c>
      <c r="C3" t="s" s="11">
        <v>22</v>
      </c>
      <c r="D3" s="12">
        <v>10</v>
      </c>
      <c r="E3" t="s" s="11">
        <v>23</v>
      </c>
      <c r="F3" t="s" s="11">
        <v>24</v>
      </c>
      <c r="G3" s="13">
        <v>43914</v>
      </c>
      <c r="H3" t="s" s="11">
        <v>25</v>
      </c>
      <c r="I3" t="s" s="11">
        <v>26</v>
      </c>
      <c r="J3" t="s" s="11">
        <v>27</v>
      </c>
      <c r="K3" t="s" s="11">
        <v>28</v>
      </c>
      <c r="L3" s="14"/>
      <c r="M3" t="s" s="11">
        <v>29</v>
      </c>
    </row>
    <row r="4" ht="20.35" customHeight="1">
      <c r="A4" t="s" s="15">
        <v>30</v>
      </c>
      <c r="B4" t="s" s="16">
        <v>21</v>
      </c>
      <c r="C4" t="s" s="17">
        <v>31</v>
      </c>
      <c r="D4" s="18">
        <v>10</v>
      </c>
      <c r="E4" t="s" s="17">
        <v>23</v>
      </c>
      <c r="F4" t="s" s="17">
        <v>32</v>
      </c>
      <c r="G4" s="19">
        <v>44805</v>
      </c>
      <c r="H4" t="s" s="17">
        <v>25</v>
      </c>
      <c r="I4" t="s" s="17">
        <v>33</v>
      </c>
      <c r="J4" t="s" s="17">
        <v>34</v>
      </c>
      <c r="K4" t="s" s="17">
        <v>28</v>
      </c>
      <c r="L4" s="20"/>
      <c r="M4" t="s" s="17">
        <v>29</v>
      </c>
    </row>
    <row r="5" ht="20.35" customHeight="1">
      <c r="A5" t="s" s="15">
        <v>35</v>
      </c>
      <c r="B5" t="s" s="16">
        <v>21</v>
      </c>
      <c r="C5" t="s" s="17">
        <v>36</v>
      </c>
      <c r="D5" s="18">
        <v>10</v>
      </c>
      <c r="E5" t="s" s="17">
        <v>23</v>
      </c>
      <c r="F5" t="s" s="17">
        <v>32</v>
      </c>
      <c r="G5" s="19">
        <v>43739</v>
      </c>
      <c r="H5" t="s" s="17">
        <v>25</v>
      </c>
      <c r="I5" t="s" s="17">
        <v>33</v>
      </c>
      <c r="J5" t="s" s="17">
        <v>27</v>
      </c>
      <c r="K5" t="s" s="17">
        <v>28</v>
      </c>
      <c r="L5" s="20"/>
      <c r="M5" t="s" s="17">
        <v>37</v>
      </c>
    </row>
    <row r="6" ht="20.35" customHeight="1">
      <c r="A6" t="s" s="15">
        <v>38</v>
      </c>
      <c r="B6" t="s" s="16">
        <v>21</v>
      </c>
      <c r="C6" t="s" s="17">
        <v>39</v>
      </c>
      <c r="D6" s="18">
        <v>9</v>
      </c>
      <c r="E6" t="s" s="17">
        <v>40</v>
      </c>
      <c r="F6" t="s" s="17">
        <v>24</v>
      </c>
      <c r="G6" s="19">
        <v>43496</v>
      </c>
      <c r="H6" t="s" s="17">
        <v>25</v>
      </c>
      <c r="I6" t="s" s="17">
        <v>41</v>
      </c>
      <c r="J6" t="s" s="17">
        <v>27</v>
      </c>
      <c r="K6" t="s" s="17">
        <v>28</v>
      </c>
      <c r="L6" s="20"/>
      <c r="M6" t="s" s="17">
        <v>37</v>
      </c>
    </row>
    <row r="7" ht="20.35" customHeight="1">
      <c r="A7" t="s" s="15">
        <v>42</v>
      </c>
      <c r="B7" t="s" s="16">
        <v>21</v>
      </c>
      <c r="C7" t="s" s="17">
        <v>43</v>
      </c>
      <c r="D7" s="18">
        <v>9</v>
      </c>
      <c r="E7" t="s" s="17">
        <v>44</v>
      </c>
      <c r="F7" t="s" s="17">
        <v>45</v>
      </c>
      <c r="G7" s="19">
        <v>44896</v>
      </c>
      <c r="H7" t="s" s="17">
        <v>25</v>
      </c>
      <c r="I7" t="s" s="17">
        <v>26</v>
      </c>
      <c r="J7" t="s" s="17">
        <v>34</v>
      </c>
      <c r="K7" t="s" s="17">
        <v>28</v>
      </c>
      <c r="L7" s="20"/>
      <c r="M7" t="s" s="17">
        <v>46</v>
      </c>
    </row>
    <row r="8" ht="20.35" customHeight="1">
      <c r="A8" t="s" s="15">
        <v>47</v>
      </c>
      <c r="B8" t="s" s="16">
        <v>21</v>
      </c>
      <c r="C8" t="s" s="17">
        <v>48</v>
      </c>
      <c r="D8" s="18">
        <v>9</v>
      </c>
      <c r="E8" t="s" s="17">
        <v>49</v>
      </c>
      <c r="F8" t="s" s="17">
        <v>45</v>
      </c>
      <c r="G8" s="19">
        <v>408383</v>
      </c>
      <c r="H8" t="s" s="17">
        <v>50</v>
      </c>
      <c r="I8" t="s" s="17">
        <v>33</v>
      </c>
      <c r="J8" t="s" s="17">
        <v>27</v>
      </c>
      <c r="K8" t="s" s="17">
        <v>28</v>
      </c>
      <c r="L8" s="20"/>
      <c r="M8" t="s" s="17">
        <v>29</v>
      </c>
    </row>
    <row r="9" ht="20.35" customHeight="1">
      <c r="A9" t="s" s="15">
        <v>51</v>
      </c>
      <c r="B9" t="s" s="16">
        <v>21</v>
      </c>
      <c r="C9" t="s" s="17">
        <v>52</v>
      </c>
      <c r="D9" s="18">
        <v>8</v>
      </c>
      <c r="E9" t="s" s="17">
        <v>53</v>
      </c>
      <c r="F9" t="s" s="17">
        <v>54</v>
      </c>
      <c r="G9" s="19">
        <v>43149</v>
      </c>
      <c r="H9" t="s" s="17">
        <v>50</v>
      </c>
      <c r="I9" t="s" s="17">
        <v>55</v>
      </c>
      <c r="J9" t="s" s="17">
        <v>27</v>
      </c>
      <c r="K9" t="s" s="17">
        <v>28</v>
      </c>
      <c r="L9" s="20"/>
      <c r="M9" t="s" s="17">
        <v>56</v>
      </c>
    </row>
    <row r="10" ht="20.35" customHeight="1">
      <c r="A10" t="s" s="15">
        <v>57</v>
      </c>
      <c r="B10" t="s" s="16">
        <v>21</v>
      </c>
      <c r="C10" t="s" s="17">
        <v>58</v>
      </c>
      <c r="D10" s="18">
        <v>8</v>
      </c>
      <c r="E10" t="s" s="17">
        <v>44</v>
      </c>
      <c r="F10" t="s" s="17">
        <v>24</v>
      </c>
      <c r="G10" s="19">
        <v>44104</v>
      </c>
      <c r="H10" t="s" s="17">
        <v>50</v>
      </c>
      <c r="I10" t="s" s="17">
        <v>26</v>
      </c>
      <c r="J10" t="s" s="17">
        <v>27</v>
      </c>
      <c r="K10" t="s" s="17">
        <v>28</v>
      </c>
      <c r="L10" s="20"/>
      <c r="M10" t="s" s="17">
        <v>37</v>
      </c>
    </row>
    <row r="11" ht="20.35" customHeight="1">
      <c r="A11" t="s" s="15">
        <v>59</v>
      </c>
      <c r="B11" t="s" s="16">
        <v>21</v>
      </c>
      <c r="C11" t="s" s="17">
        <v>60</v>
      </c>
      <c r="D11" s="18">
        <v>8</v>
      </c>
      <c r="E11" t="s" s="17">
        <v>40</v>
      </c>
      <c r="F11" t="s" s="17">
        <v>32</v>
      </c>
      <c r="G11" s="19">
        <v>44440</v>
      </c>
      <c r="H11" t="s" s="17">
        <v>25</v>
      </c>
      <c r="I11" t="s" s="17">
        <v>61</v>
      </c>
      <c r="J11" t="s" s="17">
        <v>27</v>
      </c>
      <c r="K11" t="s" s="17">
        <v>62</v>
      </c>
      <c r="L11" t="s" s="17">
        <v>63</v>
      </c>
      <c r="M11" t="s" s="17">
        <v>29</v>
      </c>
    </row>
    <row r="12" ht="20.35" customHeight="1">
      <c r="A12" t="s" s="15">
        <v>64</v>
      </c>
      <c r="B12" t="s" s="16">
        <v>21</v>
      </c>
      <c r="C12" t="s" s="17">
        <v>65</v>
      </c>
      <c r="D12" s="18">
        <v>8</v>
      </c>
      <c r="E12" t="s" s="17">
        <v>66</v>
      </c>
      <c r="F12" t="s" s="17">
        <v>54</v>
      </c>
      <c r="G12" s="19">
        <v>45901</v>
      </c>
      <c r="H12" t="s" s="17">
        <v>25</v>
      </c>
      <c r="I12" t="s" s="17">
        <v>67</v>
      </c>
      <c r="J12" t="s" s="17">
        <v>27</v>
      </c>
      <c r="K12" t="s" s="17">
        <v>28</v>
      </c>
      <c r="L12" s="20"/>
      <c r="M12" t="s" s="17">
        <v>37</v>
      </c>
    </row>
    <row r="13" ht="20.35" customHeight="1">
      <c r="A13" t="s" s="15">
        <v>68</v>
      </c>
      <c r="B13" t="s" s="16">
        <v>21</v>
      </c>
      <c r="C13" t="s" s="17">
        <v>69</v>
      </c>
      <c r="D13" s="18">
        <v>7</v>
      </c>
      <c r="E13" t="s" s="17">
        <v>70</v>
      </c>
      <c r="F13" t="s" s="17">
        <v>45</v>
      </c>
      <c r="G13" s="19">
        <v>401769</v>
      </c>
      <c r="H13" t="s" s="17">
        <v>50</v>
      </c>
      <c r="I13" t="s" s="17">
        <v>71</v>
      </c>
      <c r="J13" t="s" s="17">
        <v>34</v>
      </c>
      <c r="K13" t="s" s="17">
        <v>28</v>
      </c>
      <c r="L13" s="20"/>
      <c r="M13" t="s" s="17">
        <v>29</v>
      </c>
    </row>
    <row r="14" ht="20.35" customHeight="1">
      <c r="A14" t="s" s="15">
        <v>72</v>
      </c>
      <c r="B14" t="s" s="16">
        <v>21</v>
      </c>
      <c r="C14" t="s" s="17">
        <v>73</v>
      </c>
      <c r="D14" s="18">
        <v>7</v>
      </c>
      <c r="E14" t="s" s="17">
        <v>74</v>
      </c>
      <c r="F14" t="s" s="17">
        <v>24</v>
      </c>
      <c r="G14" s="19">
        <v>45143</v>
      </c>
      <c r="H14" t="s" s="17">
        <v>25</v>
      </c>
      <c r="I14" t="s" s="17">
        <v>75</v>
      </c>
      <c r="J14" t="s" s="17">
        <v>27</v>
      </c>
      <c r="K14" t="s" s="17">
        <v>28</v>
      </c>
      <c r="L14" s="20"/>
      <c r="M14" t="s" s="17">
        <v>29</v>
      </c>
    </row>
    <row r="15" ht="20.35" customHeight="1">
      <c r="A15" t="s" s="15">
        <v>76</v>
      </c>
      <c r="B15" t="s" s="16">
        <v>21</v>
      </c>
      <c r="C15" t="s" s="17">
        <v>77</v>
      </c>
      <c r="D15" s="18">
        <v>7</v>
      </c>
      <c r="E15" t="s" s="17">
        <v>78</v>
      </c>
      <c r="F15" t="s" s="17">
        <v>24</v>
      </c>
      <c r="G15" s="19">
        <v>45078</v>
      </c>
      <c r="H15" t="s" s="17">
        <v>25</v>
      </c>
      <c r="I15" t="s" s="17">
        <v>61</v>
      </c>
      <c r="J15" t="s" s="17">
        <v>27</v>
      </c>
      <c r="K15" t="s" s="17">
        <v>28</v>
      </c>
      <c r="L15" s="20"/>
      <c r="M15" t="s" s="17">
        <v>29</v>
      </c>
    </row>
    <row r="16" ht="20.35" customHeight="1">
      <c r="A16" t="s" s="15">
        <v>79</v>
      </c>
      <c r="B16" t="s" s="16">
        <v>21</v>
      </c>
      <c r="C16" t="s" s="17">
        <v>80</v>
      </c>
      <c r="D16" s="18">
        <v>7</v>
      </c>
      <c r="E16" t="s" s="17">
        <v>81</v>
      </c>
      <c r="F16" t="s" s="17">
        <v>45</v>
      </c>
      <c r="G16" s="19">
        <v>45417</v>
      </c>
      <c r="H16" t="s" s="17">
        <v>50</v>
      </c>
      <c r="I16" t="s" s="17">
        <v>26</v>
      </c>
      <c r="J16" t="s" s="17">
        <v>82</v>
      </c>
      <c r="K16" t="s" s="17">
        <v>28</v>
      </c>
      <c r="L16" s="20"/>
      <c r="M16" t="s" s="17">
        <v>46</v>
      </c>
    </row>
    <row r="17" ht="20.35" customHeight="1">
      <c r="A17" t="s" s="15">
        <v>83</v>
      </c>
      <c r="B17" t="s" s="16">
        <v>21</v>
      </c>
      <c r="C17" t="s" s="17">
        <v>84</v>
      </c>
      <c r="D17" s="18">
        <v>7</v>
      </c>
      <c r="E17" t="s" s="17">
        <v>78</v>
      </c>
      <c r="F17" t="s" s="17">
        <v>54</v>
      </c>
      <c r="G17" s="19">
        <v>82960</v>
      </c>
      <c r="H17" t="s" s="17">
        <v>25</v>
      </c>
      <c r="I17" t="s" s="17">
        <v>33</v>
      </c>
      <c r="J17" t="s" s="17">
        <v>27</v>
      </c>
      <c r="K17" t="s" s="17">
        <v>28</v>
      </c>
      <c r="L17" s="20"/>
      <c r="M17" t="s" s="17">
        <v>46</v>
      </c>
    </row>
    <row r="18" ht="20.35" customHeight="1">
      <c r="A18" t="s" s="15">
        <v>85</v>
      </c>
      <c r="B18" t="s" s="16">
        <v>21</v>
      </c>
      <c r="C18" t="s" s="17">
        <v>86</v>
      </c>
      <c r="D18" s="18">
        <v>7</v>
      </c>
      <c r="E18" t="s" s="17">
        <v>23</v>
      </c>
      <c r="F18" t="s" s="17">
        <v>45</v>
      </c>
      <c r="G18" s="19">
        <v>401769</v>
      </c>
      <c r="H18" t="s" s="17">
        <v>50</v>
      </c>
      <c r="I18" t="s" s="17">
        <v>87</v>
      </c>
      <c r="J18" t="s" s="17">
        <v>27</v>
      </c>
      <c r="K18" t="s" s="17">
        <v>62</v>
      </c>
      <c r="L18" t="s" s="17">
        <v>88</v>
      </c>
      <c r="M18" t="s" s="17">
        <v>46</v>
      </c>
    </row>
    <row r="19" ht="20.35" customHeight="1">
      <c r="A19" t="s" s="15">
        <v>89</v>
      </c>
      <c r="B19" t="s" s="16">
        <v>21</v>
      </c>
      <c r="C19" t="s" s="17">
        <v>90</v>
      </c>
      <c r="D19" s="18">
        <v>7</v>
      </c>
      <c r="E19" t="s" s="17">
        <v>91</v>
      </c>
      <c r="F19" t="s" s="17">
        <v>45</v>
      </c>
      <c r="G19" s="19">
        <v>401797</v>
      </c>
      <c r="H19" t="s" s="17">
        <v>50</v>
      </c>
      <c r="I19" t="s" s="17">
        <v>92</v>
      </c>
      <c r="J19" t="s" s="17">
        <v>27</v>
      </c>
      <c r="K19" t="s" s="17">
        <v>62</v>
      </c>
      <c r="L19" t="s" s="17">
        <v>93</v>
      </c>
      <c r="M19" t="s" s="17">
        <v>56</v>
      </c>
    </row>
    <row r="20" ht="20.35" customHeight="1">
      <c r="A20" t="s" s="15">
        <v>94</v>
      </c>
      <c r="B20" t="s" s="16">
        <v>21</v>
      </c>
      <c r="C20" t="s" s="17">
        <v>95</v>
      </c>
      <c r="D20" s="18">
        <v>6</v>
      </c>
      <c r="E20" t="s" s="17">
        <v>44</v>
      </c>
      <c r="F20" t="s" s="17">
        <v>24</v>
      </c>
      <c r="G20" s="19">
        <v>43149</v>
      </c>
      <c r="H20" t="s" s="17">
        <v>25</v>
      </c>
      <c r="I20" t="s" s="17">
        <v>96</v>
      </c>
      <c r="J20" t="s" s="17">
        <v>34</v>
      </c>
      <c r="K20" t="s" s="17">
        <v>28</v>
      </c>
      <c r="L20" s="20"/>
      <c r="M20" t="s" s="17">
        <v>29</v>
      </c>
    </row>
    <row r="21" ht="20.35" customHeight="1">
      <c r="A21" t="s" s="15">
        <v>97</v>
      </c>
      <c r="B21" t="s" s="16">
        <v>21</v>
      </c>
      <c r="C21" t="s" s="17">
        <v>98</v>
      </c>
      <c r="D21" s="18">
        <v>5</v>
      </c>
      <c r="E21" t="s" s="17">
        <v>49</v>
      </c>
      <c r="F21" t="s" s="17">
        <v>24</v>
      </c>
      <c r="G21" s="19">
        <v>44397</v>
      </c>
      <c r="H21" t="s" s="17">
        <v>50</v>
      </c>
      <c r="I21" t="s" s="17">
        <v>99</v>
      </c>
      <c r="J21" t="s" s="17">
        <v>27</v>
      </c>
      <c r="K21" t="s" s="17">
        <v>62</v>
      </c>
      <c r="L21" t="s" s="17">
        <v>100</v>
      </c>
      <c r="M21" t="s" s="17">
        <v>29</v>
      </c>
    </row>
    <row r="22" ht="20.35" customHeight="1">
      <c r="A22" t="s" s="15">
        <v>101</v>
      </c>
      <c r="B22" t="s" s="16">
        <v>21</v>
      </c>
      <c r="C22" t="s" s="17">
        <v>102</v>
      </c>
      <c r="D22" s="18">
        <v>5</v>
      </c>
      <c r="E22" t="s" s="17">
        <v>44</v>
      </c>
      <c r="F22" t="s" s="17">
        <v>45</v>
      </c>
      <c r="G22" t="s" s="19">
        <v>103</v>
      </c>
      <c r="H22" t="s" s="17">
        <v>50</v>
      </c>
      <c r="I22" t="s" s="17">
        <v>104</v>
      </c>
      <c r="J22" t="s" s="17">
        <v>34</v>
      </c>
      <c r="K22" t="s" s="17">
        <v>28</v>
      </c>
      <c r="L22" s="20"/>
      <c r="M22" t="s" s="17">
        <v>29</v>
      </c>
    </row>
    <row r="23" ht="20.35" customHeight="1">
      <c r="A23" t="s" s="15">
        <v>105</v>
      </c>
      <c r="B23" t="s" s="16">
        <v>21</v>
      </c>
      <c r="C23" t="s" s="17">
        <v>106</v>
      </c>
      <c r="D23" s="18">
        <v>5</v>
      </c>
      <c r="E23" t="s" s="17">
        <v>107</v>
      </c>
      <c r="F23" t="s" s="17">
        <v>32</v>
      </c>
      <c r="G23" s="19">
        <v>73051</v>
      </c>
      <c r="H23" t="s" s="17">
        <v>50</v>
      </c>
      <c r="I23" t="s" s="17">
        <v>33</v>
      </c>
      <c r="J23" t="s" s="17">
        <v>27</v>
      </c>
      <c r="K23" t="s" s="17">
        <v>28</v>
      </c>
      <c r="L23" s="20"/>
      <c r="M23" t="s" s="17">
        <v>46</v>
      </c>
    </row>
    <row r="24" ht="20.35" customHeight="1">
      <c r="A24" t="s" s="15">
        <v>108</v>
      </c>
      <c r="B24" t="s" s="16">
        <v>21</v>
      </c>
      <c r="C24" t="s" s="17">
        <v>109</v>
      </c>
      <c r="D24" s="18">
        <v>4</v>
      </c>
      <c r="E24" t="s" s="17">
        <v>91</v>
      </c>
      <c r="F24" t="s" s="17">
        <v>54</v>
      </c>
      <c r="G24" s="19">
        <v>116879</v>
      </c>
      <c r="H24" t="s" s="17">
        <v>50</v>
      </c>
      <c r="I24" t="s" s="17">
        <v>26</v>
      </c>
      <c r="J24" t="s" s="17">
        <v>27</v>
      </c>
      <c r="K24" t="s" s="17">
        <v>62</v>
      </c>
      <c r="L24" t="s" s="17">
        <v>110</v>
      </c>
      <c r="M24" t="s" s="17">
        <v>46</v>
      </c>
    </row>
    <row r="25" ht="20.35" customHeight="1">
      <c r="A25" t="s" s="15">
        <v>111</v>
      </c>
      <c r="B25" t="s" s="16">
        <v>21</v>
      </c>
      <c r="C25" t="s" s="17">
        <v>112</v>
      </c>
      <c r="D25" s="18">
        <v>3</v>
      </c>
      <c r="E25" t="s" s="17">
        <v>91</v>
      </c>
      <c r="F25" t="s" s="17">
        <v>24</v>
      </c>
      <c r="G25" s="19">
        <v>43494</v>
      </c>
      <c r="H25" t="s" s="17">
        <v>50</v>
      </c>
      <c r="I25" t="s" s="17">
        <v>113</v>
      </c>
      <c r="J25" t="s" s="17">
        <v>27</v>
      </c>
      <c r="K25" t="s" s="17">
        <v>62</v>
      </c>
      <c r="L25" t="s" s="17">
        <v>114</v>
      </c>
      <c r="M25" t="s" s="17">
        <v>46</v>
      </c>
    </row>
    <row r="26" ht="20.35" customHeight="1">
      <c r="A26" t="s" s="15">
        <v>115</v>
      </c>
      <c r="B26" t="s" s="16">
        <v>21</v>
      </c>
      <c r="C26" t="s" s="17">
        <v>116</v>
      </c>
      <c r="D26" s="18">
        <v>3</v>
      </c>
      <c r="E26" t="s" s="17">
        <v>91</v>
      </c>
      <c r="F26" t="s" s="17">
        <v>32</v>
      </c>
      <c r="G26" s="19">
        <v>44094</v>
      </c>
      <c r="H26" t="s" s="17">
        <v>25</v>
      </c>
      <c r="I26" t="s" s="17">
        <v>117</v>
      </c>
      <c r="J26" t="s" s="17">
        <v>27</v>
      </c>
      <c r="K26" t="s" s="17">
        <v>62</v>
      </c>
      <c r="L26" t="s" s="17">
        <v>118</v>
      </c>
      <c r="M26" t="s" s="17">
        <v>46</v>
      </c>
    </row>
    <row r="27" ht="20.35" customHeight="1">
      <c r="A27" t="s" s="15">
        <v>20</v>
      </c>
      <c r="B27" t="s" s="16">
        <v>21</v>
      </c>
      <c r="C27" t="s" s="17">
        <v>119</v>
      </c>
      <c r="D27" s="18">
        <v>2</v>
      </c>
      <c r="E27" t="s" s="17">
        <v>91</v>
      </c>
      <c r="F27" t="s" s="17">
        <v>24</v>
      </c>
      <c r="G27" s="19">
        <v>51260</v>
      </c>
      <c r="H27" t="s" s="17">
        <v>25</v>
      </c>
      <c r="I27" t="s" s="17">
        <v>33</v>
      </c>
      <c r="J27" t="s" s="17">
        <v>34</v>
      </c>
      <c r="K27" t="s" s="17">
        <v>28</v>
      </c>
      <c r="L27" s="20"/>
      <c r="M27" t="s" s="17">
        <v>29</v>
      </c>
    </row>
    <row r="28" ht="20.35" customHeight="1">
      <c r="A28" t="s" s="15">
        <v>120</v>
      </c>
      <c r="B28" t="s" s="16">
        <v>21</v>
      </c>
      <c r="C28" t="s" s="17">
        <v>121</v>
      </c>
      <c r="D28" s="18">
        <v>2</v>
      </c>
      <c r="E28" t="s" s="17">
        <v>40</v>
      </c>
      <c r="F28" t="s" s="17">
        <v>24</v>
      </c>
      <c r="G28" t="s" s="19">
        <v>122</v>
      </c>
      <c r="H28" t="s" s="17">
        <v>50</v>
      </c>
      <c r="I28" t="s" s="17">
        <v>123</v>
      </c>
      <c r="J28" t="s" s="17">
        <v>27</v>
      </c>
      <c r="K28" t="s" s="17">
        <v>62</v>
      </c>
      <c r="L28" t="s" s="17">
        <v>124</v>
      </c>
      <c r="M28" t="s" s="17">
        <v>56</v>
      </c>
    </row>
    <row r="29" ht="20.35" customHeight="1">
      <c r="A29" t="s" s="15">
        <v>125</v>
      </c>
      <c r="B29" t="s" s="16">
        <v>21</v>
      </c>
      <c r="C29" t="s" s="17">
        <v>126</v>
      </c>
      <c r="D29" s="18">
        <v>1</v>
      </c>
      <c r="E29" t="s" s="17">
        <v>127</v>
      </c>
      <c r="F29" t="s" s="17">
        <v>24</v>
      </c>
      <c r="G29" s="21">
        <v>55153</v>
      </c>
      <c r="H29" t="s" s="17">
        <v>50</v>
      </c>
      <c r="I29" t="s" s="17">
        <v>128</v>
      </c>
      <c r="J29" t="s" s="17">
        <v>27</v>
      </c>
      <c r="K29" t="s" s="17">
        <v>62</v>
      </c>
      <c r="L29" t="s" s="17">
        <v>129</v>
      </c>
      <c r="M29" t="s" s="17">
        <v>56</v>
      </c>
    </row>
    <row r="30" ht="20.35" customHeight="1">
      <c r="A30" t="s" s="15">
        <v>130</v>
      </c>
      <c r="B30" t="s" s="16">
        <v>21</v>
      </c>
      <c r="C30" t="s" s="17">
        <v>131</v>
      </c>
      <c r="D30" s="18">
        <v>1</v>
      </c>
      <c r="E30" t="s" s="17">
        <v>78</v>
      </c>
      <c r="F30" t="s" s="17">
        <v>45</v>
      </c>
      <c r="G30" s="19">
        <v>114743</v>
      </c>
      <c r="H30" t="s" s="17">
        <v>50</v>
      </c>
      <c r="I30" t="s" s="17">
        <v>132</v>
      </c>
      <c r="J30" t="s" s="17">
        <v>27</v>
      </c>
      <c r="K30" t="s" s="17">
        <v>62</v>
      </c>
      <c r="L30" t="s" s="17">
        <v>133</v>
      </c>
      <c r="M30" t="s" s="17">
        <v>56</v>
      </c>
    </row>
    <row r="31" ht="20.35" customHeight="1">
      <c r="A31" s="15"/>
      <c r="B31" s="16"/>
      <c r="C31" s="17"/>
      <c r="D31" s="18"/>
      <c r="E31" s="17"/>
      <c r="F31" t="s" s="22">
        <v>134</v>
      </c>
      <c r="G31" s="23">
        <f>AVERAGE(G3:G30)</f>
        <v>96544.964285714290</v>
      </c>
      <c r="H31" s="17"/>
      <c r="I31" s="17"/>
      <c r="J31" s="17"/>
      <c r="K31" s="17"/>
      <c r="L31" s="20"/>
      <c r="M31" s="17"/>
    </row>
    <row r="32" ht="20.35" customHeight="1">
      <c r="A32" s="15"/>
      <c r="B32" s="16"/>
      <c r="C32" s="17"/>
      <c r="D32" s="18"/>
      <c r="E32" s="17"/>
      <c r="F32" t="s" s="22">
        <v>135</v>
      </c>
      <c r="G32" s="23">
        <f>MAX(G3:G30)</f>
        <v>408383</v>
      </c>
      <c r="H32" s="17"/>
      <c r="I32" s="17"/>
      <c r="J32" s="17"/>
      <c r="K32" s="17"/>
      <c r="L32" s="20"/>
      <c r="M32" s="17"/>
    </row>
    <row r="33" ht="20.35" customHeight="1">
      <c r="A33" s="15"/>
      <c r="B33" s="16"/>
      <c r="C33" s="17"/>
      <c r="D33" s="18"/>
      <c r="E33" s="17"/>
      <c r="F33" t="s" s="22">
        <v>136</v>
      </c>
      <c r="G33" t="s" s="23">
        <f>MIN(G3:G30)</f>
        <v>122</v>
      </c>
      <c r="H33" s="17"/>
      <c r="I33" s="17"/>
      <c r="J33" s="17"/>
      <c r="K33" s="17"/>
      <c r="L33" s="20"/>
      <c r="M33" s="17"/>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L64"/>
  <sheetViews>
    <sheetView workbookViewId="0" showGridLines="0" defaultGridColor="1"/>
  </sheetViews>
  <sheetFormatPr defaultColWidth="16.3333" defaultRowHeight="18" customHeight="1" outlineLevelRow="0" outlineLevelCol="0"/>
  <cols>
    <col min="1" max="1" width="16.3516" style="24" customWidth="1"/>
    <col min="2" max="2" width="16.3516" style="24" customWidth="1"/>
    <col min="3" max="3" width="16.3516" style="24" customWidth="1"/>
    <col min="4" max="4" width="16.3516" style="24" customWidth="1"/>
    <col min="5" max="5" width="16.3516" style="24" customWidth="1"/>
    <col min="6" max="6" width="16.3516" style="24" customWidth="1"/>
    <col min="7" max="7" width="16.3516" style="24" customWidth="1"/>
    <col min="8" max="8" width="16.3516" style="24" customWidth="1"/>
    <col min="9" max="9" width="16.3516" style="24" customWidth="1"/>
    <col min="10" max="10" width="16.3516" style="24" customWidth="1"/>
    <col min="11" max="11" width="16.3516" style="24" customWidth="1"/>
    <col min="12" max="12" width="16.3516" style="24" customWidth="1"/>
    <col min="13" max="256" width="16.3516" style="24" customWidth="1"/>
  </cols>
  <sheetData>
    <row r="1" ht="28" customHeight="1">
      <c r="A1" t="s" s="7">
        <v>137</v>
      </c>
      <c r="B1" s="7"/>
      <c r="C1" s="7"/>
      <c r="D1" s="7"/>
      <c r="E1" s="7"/>
      <c r="F1" s="7"/>
      <c r="G1" s="7"/>
      <c r="H1" s="7"/>
      <c r="I1" s="7"/>
      <c r="J1" s="7"/>
      <c r="K1" s="7"/>
      <c r="L1" s="7"/>
    </row>
    <row r="2" ht="20.35" customHeight="1">
      <c r="A2" t="s" s="25">
        <v>139</v>
      </c>
      <c r="B2" s="26"/>
      <c r="C2" s="26"/>
      <c r="D2" s="26"/>
      <c r="E2" s="26"/>
      <c r="F2" s="26"/>
      <c r="G2" s="26"/>
      <c r="H2" s="26"/>
      <c r="I2" s="26"/>
      <c r="J2" s="26"/>
      <c r="K2" s="26"/>
      <c r="L2" s="26"/>
    </row>
    <row r="3" ht="20.35" customHeight="1">
      <c r="A3" s="27">
        <v>7</v>
      </c>
      <c r="B3" s="28"/>
      <c r="C3" t="s" s="29">
        <v>140</v>
      </c>
      <c r="D3" t="s" s="29">
        <v>141</v>
      </c>
      <c r="E3" t="s" s="29">
        <v>142</v>
      </c>
      <c r="F3" t="s" s="29">
        <v>143</v>
      </c>
      <c r="G3" t="s" s="29">
        <v>144</v>
      </c>
      <c r="H3" t="s" s="29">
        <v>145</v>
      </c>
      <c r="I3" t="s" s="29">
        <v>146</v>
      </c>
      <c r="J3" t="s" s="29">
        <v>147</v>
      </c>
      <c r="K3" t="s" s="29">
        <v>148</v>
      </c>
      <c r="L3" t="s" s="29">
        <v>149</v>
      </c>
    </row>
    <row r="4" ht="20.35" customHeight="1">
      <c r="A4" s="27">
        <v>6</v>
      </c>
      <c r="B4" t="s" s="29">
        <v>150</v>
      </c>
      <c r="C4" s="27">
        <f>COUNTIF(A2:A64,1)</f>
        <v>2</v>
      </c>
      <c r="D4" s="27">
        <f>COUNTIF(A2:A64,2)</f>
        <v>2</v>
      </c>
      <c r="E4" s="27">
        <f>COUNTIF(A2:A64,3)</f>
        <v>2</v>
      </c>
      <c r="F4" s="27">
        <f>COUNTIF(A2:A64,4)</f>
        <v>1</v>
      </c>
      <c r="G4" s="27">
        <f>COUNTIF(A2:A64,5)</f>
        <v>3</v>
      </c>
      <c r="H4" s="27">
        <f>COUNTIF(A2:A64,6)</f>
        <v>1</v>
      </c>
      <c r="I4" s="27">
        <f>COUNTIF(A2:A64,7)</f>
        <v>7</v>
      </c>
      <c r="J4" s="27">
        <f>COUNTIF(A2:A64,8)</f>
        <v>4</v>
      </c>
      <c r="K4" s="27">
        <f>COUNTIF(A2:A64,9)</f>
        <v>3</v>
      </c>
      <c r="L4" s="27">
        <f>COUNTIF(A2:A64,10)</f>
        <v>3</v>
      </c>
    </row>
    <row r="5" ht="20.35" customHeight="1">
      <c r="A5" s="27">
        <v>2</v>
      </c>
      <c r="B5" s="28"/>
      <c r="C5" s="28"/>
      <c r="D5" s="28"/>
      <c r="E5" s="28"/>
      <c r="F5" s="28"/>
      <c r="G5" s="28"/>
      <c r="H5" s="28"/>
      <c r="I5" s="28"/>
      <c r="J5" s="28"/>
      <c r="K5" s="28"/>
      <c r="L5" s="28"/>
    </row>
    <row r="6" ht="20.35" customHeight="1">
      <c r="A6" s="27">
        <v>10</v>
      </c>
      <c r="B6" s="28"/>
      <c r="C6" s="28"/>
      <c r="D6" s="28"/>
      <c r="E6" s="28"/>
      <c r="F6" s="28"/>
      <c r="G6" s="28"/>
      <c r="H6" s="28"/>
      <c r="I6" s="28"/>
      <c r="J6" s="28"/>
      <c r="K6" s="28"/>
      <c r="L6" s="28"/>
    </row>
    <row r="7" ht="20.35" customHeight="1">
      <c r="A7" s="27">
        <v>7</v>
      </c>
      <c r="B7" s="28"/>
      <c r="C7" s="28"/>
      <c r="D7" s="28"/>
      <c r="E7" s="28"/>
      <c r="F7" s="28"/>
      <c r="G7" s="28"/>
      <c r="H7" s="28"/>
      <c r="I7" s="28"/>
      <c r="J7" s="28"/>
      <c r="K7" s="28"/>
      <c r="L7" s="28"/>
    </row>
    <row r="8" ht="20.35" customHeight="1">
      <c r="A8" s="27">
        <v>1</v>
      </c>
      <c r="B8" s="28"/>
      <c r="C8" s="28"/>
      <c r="D8" s="28"/>
      <c r="E8" s="28"/>
      <c r="F8" s="28"/>
      <c r="G8" s="28"/>
      <c r="H8" s="28"/>
      <c r="I8" s="28"/>
      <c r="J8" s="28"/>
      <c r="K8" s="28"/>
      <c r="L8" s="28"/>
    </row>
    <row r="9" ht="20.35" customHeight="1">
      <c r="A9" s="27">
        <v>5</v>
      </c>
      <c r="B9" s="28"/>
      <c r="C9" s="28"/>
      <c r="D9" s="28"/>
      <c r="E9" s="28"/>
      <c r="F9" s="28"/>
      <c r="G9" s="28"/>
      <c r="H9" s="28"/>
      <c r="I9" s="28"/>
      <c r="J9" s="28"/>
      <c r="K9" s="28"/>
      <c r="L9" s="28"/>
    </row>
    <row r="10" ht="20.35" customHeight="1">
      <c r="A10" s="27">
        <v>8</v>
      </c>
      <c r="B10" s="28"/>
      <c r="C10" s="28"/>
      <c r="D10" s="28"/>
      <c r="E10" s="28"/>
      <c r="F10" s="28"/>
      <c r="G10" s="28"/>
      <c r="H10" s="28"/>
      <c r="I10" s="28"/>
      <c r="J10" s="28"/>
      <c r="K10" s="28"/>
      <c r="L10" s="28"/>
    </row>
    <row r="11" ht="20.35" customHeight="1">
      <c r="A11" s="27">
        <v>1</v>
      </c>
      <c r="B11" s="28"/>
      <c r="C11" s="28"/>
      <c r="D11" s="28"/>
      <c r="E11" s="28"/>
      <c r="F11" s="28"/>
      <c r="G11" s="28"/>
      <c r="H11" s="28"/>
      <c r="I11" s="28"/>
      <c r="J11" s="28"/>
      <c r="K11" s="28"/>
      <c r="L11" s="28"/>
    </row>
    <row r="12" ht="20.35" customHeight="1">
      <c r="A12" s="27">
        <v>4</v>
      </c>
      <c r="B12" s="28"/>
      <c r="C12" s="28"/>
      <c r="D12" s="28"/>
      <c r="E12" s="28"/>
      <c r="F12" s="28"/>
      <c r="G12" s="28"/>
      <c r="H12" s="28"/>
      <c r="I12" s="28"/>
      <c r="J12" s="28"/>
      <c r="K12" s="28"/>
      <c r="L12" s="28"/>
    </row>
    <row r="13" ht="20.35" customHeight="1">
      <c r="A13" s="27">
        <v>7</v>
      </c>
      <c r="B13" s="28"/>
      <c r="C13" s="28"/>
      <c r="D13" s="28"/>
      <c r="E13" s="28"/>
      <c r="F13" s="28"/>
      <c r="G13" s="28"/>
      <c r="H13" s="28"/>
      <c r="I13" s="28"/>
      <c r="J13" s="28"/>
      <c r="K13" s="28"/>
      <c r="L13" s="28"/>
    </row>
    <row r="14" ht="20.35" customHeight="1">
      <c r="A14" s="27">
        <v>5</v>
      </c>
      <c r="B14" s="28"/>
      <c r="C14" s="28"/>
      <c r="D14" s="28"/>
      <c r="E14" s="28"/>
      <c r="F14" s="28"/>
      <c r="G14" s="28"/>
      <c r="H14" s="28"/>
      <c r="I14" s="28"/>
      <c r="J14" s="28"/>
      <c r="K14" s="28"/>
      <c r="L14" s="28"/>
    </row>
    <row r="15" ht="20.35" customHeight="1">
      <c r="A15" s="27">
        <v>8</v>
      </c>
      <c r="B15" s="28"/>
      <c r="C15" s="28"/>
      <c r="D15" s="28"/>
      <c r="E15" s="28"/>
      <c r="F15" s="28"/>
      <c r="G15" s="28"/>
      <c r="H15" s="28"/>
      <c r="I15" s="28"/>
      <c r="J15" s="28"/>
      <c r="K15" s="28"/>
      <c r="L15" s="28"/>
    </row>
    <row r="16" ht="20.35" customHeight="1">
      <c r="A16" s="27">
        <v>8</v>
      </c>
      <c r="B16" s="28"/>
      <c r="C16" s="28"/>
      <c r="D16" s="28"/>
      <c r="E16" s="28"/>
      <c r="F16" s="28"/>
      <c r="G16" s="28"/>
      <c r="H16" s="28"/>
      <c r="I16" s="28"/>
      <c r="J16" s="28"/>
      <c r="K16" s="28"/>
      <c r="L16" s="28"/>
    </row>
    <row r="17" ht="20.35" customHeight="1">
      <c r="A17" s="27">
        <v>7</v>
      </c>
      <c r="B17" s="28"/>
      <c r="C17" s="28"/>
      <c r="D17" s="28"/>
      <c r="E17" s="28"/>
      <c r="F17" s="28"/>
      <c r="G17" s="28"/>
      <c r="H17" s="28"/>
      <c r="I17" s="28"/>
      <c r="J17" s="28"/>
      <c r="K17" s="28"/>
      <c r="L17" s="28"/>
    </row>
    <row r="18" ht="20.35" customHeight="1">
      <c r="A18" s="27">
        <v>7</v>
      </c>
      <c r="B18" s="28"/>
      <c r="C18" s="28"/>
      <c r="D18" s="28"/>
      <c r="E18" s="28"/>
      <c r="F18" s="28"/>
      <c r="G18" s="28"/>
      <c r="H18" s="28"/>
      <c r="I18" s="28"/>
      <c r="J18" s="28"/>
      <c r="K18" s="28"/>
      <c r="L18" s="28"/>
    </row>
    <row r="19" ht="20.35" customHeight="1">
      <c r="A19" s="27">
        <v>10</v>
      </c>
      <c r="B19" s="28"/>
      <c r="C19" s="28"/>
      <c r="D19" s="28"/>
      <c r="E19" s="28"/>
      <c r="F19" s="28"/>
      <c r="G19" s="28"/>
      <c r="H19" s="28"/>
      <c r="I19" s="28"/>
      <c r="J19" s="28"/>
      <c r="K19" s="28"/>
      <c r="L19" s="28"/>
    </row>
    <row r="20" ht="20.35" customHeight="1">
      <c r="A20" s="27">
        <v>9</v>
      </c>
      <c r="B20" s="28"/>
      <c r="C20" s="28"/>
      <c r="D20" s="28"/>
      <c r="E20" s="28"/>
      <c r="F20" s="28"/>
      <c r="G20" s="28"/>
      <c r="H20" s="28"/>
      <c r="I20" s="28"/>
      <c r="J20" s="28"/>
      <c r="K20" s="28"/>
      <c r="L20" s="28"/>
    </row>
    <row r="21" ht="20.35" customHeight="1">
      <c r="A21" s="27">
        <v>9</v>
      </c>
      <c r="B21" s="28"/>
      <c r="C21" s="28"/>
      <c r="D21" s="28"/>
      <c r="E21" s="28"/>
      <c r="F21" s="28"/>
      <c r="G21" s="28"/>
      <c r="H21" s="28"/>
      <c r="I21" s="28"/>
      <c r="J21" s="28"/>
      <c r="K21" s="28"/>
      <c r="L21" s="28"/>
    </row>
    <row r="22" ht="32.35" customHeight="1">
      <c r="A22" s="27">
        <v>10</v>
      </c>
      <c r="B22" s="28"/>
      <c r="C22" t="s" s="30">
        <v>151</v>
      </c>
      <c r="D22" t="s" s="30">
        <v>152</v>
      </c>
      <c r="E22" t="s" s="30">
        <v>136</v>
      </c>
      <c r="F22" t="s" s="30">
        <v>135</v>
      </c>
      <c r="G22" s="28"/>
      <c r="H22" s="28"/>
      <c r="I22" s="28"/>
      <c r="J22" s="28"/>
      <c r="K22" s="28"/>
      <c r="L22" s="28"/>
    </row>
    <row r="23" ht="20.35" customHeight="1">
      <c r="A23" s="27">
        <v>5</v>
      </c>
      <c r="B23" s="28"/>
      <c r="C23" s="31"/>
      <c r="D23" s="32">
        <f>AVERAGE(A3:A30)</f>
        <v>6.25</v>
      </c>
      <c r="E23" s="32">
        <f>MIN(A3:A30)</f>
        <v>1</v>
      </c>
      <c r="F23" s="32">
        <f>MAX(A3:A30)</f>
        <v>10</v>
      </c>
      <c r="G23" s="28"/>
      <c r="H23" s="28"/>
      <c r="I23" s="28"/>
      <c r="J23" s="28"/>
      <c r="K23" s="28"/>
      <c r="L23" s="33">
        <f>MAX('Sheet 1 - Table 1'!G3:G33)</f>
        <v>408383</v>
      </c>
    </row>
    <row r="24" ht="20.35" customHeight="1">
      <c r="A24" s="27">
        <v>7</v>
      </c>
      <c r="B24" s="28"/>
      <c r="C24" s="28"/>
      <c r="D24" s="28"/>
      <c r="E24" s="28"/>
      <c r="F24" s="28"/>
      <c r="G24" s="28"/>
      <c r="H24" s="28"/>
      <c r="I24" s="28"/>
      <c r="J24" s="28"/>
      <c r="K24" s="28"/>
      <c r="L24" s="28"/>
    </row>
    <row r="25" ht="20.35" customHeight="1">
      <c r="A25" s="27">
        <v>9</v>
      </c>
      <c r="B25" s="28"/>
      <c r="C25" s="28"/>
      <c r="D25" s="28"/>
      <c r="E25" s="28"/>
      <c r="F25" s="28"/>
      <c r="G25" s="28"/>
      <c r="H25" s="28"/>
      <c r="I25" s="28"/>
      <c r="J25" s="28"/>
      <c r="K25" s="28"/>
      <c r="L25" s="28"/>
    </row>
    <row r="26" ht="20.35" customHeight="1">
      <c r="A26" s="27">
        <v>7</v>
      </c>
      <c r="B26" s="28"/>
      <c r="C26" s="28"/>
      <c r="D26" s="28"/>
      <c r="E26" s="28"/>
      <c r="F26" s="28"/>
      <c r="G26" s="28"/>
      <c r="H26" s="28"/>
      <c r="I26" s="28"/>
      <c r="J26" s="28"/>
      <c r="K26" s="28"/>
      <c r="L26" s="28"/>
    </row>
    <row r="27" ht="20.35" customHeight="1">
      <c r="A27" s="27">
        <v>3</v>
      </c>
      <c r="B27" s="28"/>
      <c r="C27" s="28"/>
      <c r="D27" s="28"/>
      <c r="E27" s="28"/>
      <c r="F27" s="28"/>
      <c r="G27" s="28"/>
      <c r="H27" s="28"/>
      <c r="I27" s="28"/>
      <c r="J27" s="28"/>
      <c r="K27" s="28"/>
      <c r="L27" s="28"/>
    </row>
    <row r="28" ht="20.35" customHeight="1">
      <c r="A28" s="27">
        <v>2</v>
      </c>
      <c r="B28" s="28"/>
      <c r="C28" s="28"/>
      <c r="D28" s="28"/>
      <c r="E28" s="28"/>
      <c r="F28" s="28"/>
      <c r="G28" s="28"/>
      <c r="H28" s="28"/>
      <c r="I28" s="28"/>
      <c r="J28" s="28"/>
      <c r="K28" s="28"/>
      <c r="L28" s="28"/>
    </row>
    <row r="29" ht="20.35" customHeight="1">
      <c r="A29" s="27">
        <v>3</v>
      </c>
      <c r="B29" s="28"/>
      <c r="C29" s="28"/>
      <c r="D29" s="28"/>
      <c r="E29" s="28"/>
      <c r="F29" s="28"/>
      <c r="G29" s="28"/>
      <c r="H29" s="28"/>
      <c r="I29" s="28"/>
      <c r="J29" s="28"/>
      <c r="K29" s="28"/>
      <c r="L29" s="28"/>
    </row>
    <row r="30" ht="20.35" customHeight="1">
      <c r="A30" s="27">
        <v>8</v>
      </c>
      <c r="B30" s="28"/>
      <c r="C30" s="28"/>
      <c r="D30" s="28"/>
      <c r="E30" s="28"/>
      <c r="F30" s="28"/>
      <c r="G30" s="28"/>
      <c r="H30" s="28"/>
      <c r="I30" s="28"/>
      <c r="J30" s="28"/>
      <c r="K30" s="28"/>
      <c r="L30" s="28"/>
    </row>
    <row r="31" ht="20.35" customHeight="1">
      <c r="A31" t="s" s="34">
        <v>153</v>
      </c>
      <c r="B31" s="26"/>
      <c r="C31" s="26"/>
      <c r="D31" s="26"/>
      <c r="E31" s="26"/>
      <c r="F31" s="26"/>
      <c r="G31" s="26"/>
      <c r="H31" s="26"/>
      <c r="I31" s="26"/>
      <c r="J31" s="26"/>
      <c r="K31" s="26"/>
      <c r="L31" s="26"/>
    </row>
    <row r="32" ht="68.35" customHeight="1">
      <c r="A32" t="s" s="35">
        <v>16</v>
      </c>
      <c r="B32" s="36"/>
      <c r="C32" t="s" s="35">
        <v>154</v>
      </c>
      <c r="D32" t="s" s="35">
        <v>155</v>
      </c>
      <c r="E32" t="s" s="35">
        <v>156</v>
      </c>
      <c r="F32" s="26"/>
      <c r="G32" s="26"/>
      <c r="H32" s="26"/>
      <c r="I32" s="26"/>
      <c r="J32" s="26"/>
      <c r="K32" s="26"/>
      <c r="L32" s="26"/>
    </row>
    <row r="33" ht="32.35" customHeight="1">
      <c r="A33" t="s" s="35">
        <v>34</v>
      </c>
      <c r="B33" t="s" s="35">
        <v>157</v>
      </c>
      <c r="C33" s="37">
        <f>COUNTIF(A33:A59,"очень довольны")</f>
        <v>6</v>
      </c>
      <c r="D33" s="37">
        <f>COUNTIF(A33:A59,"нейтрально")</f>
        <v>20</v>
      </c>
      <c r="E33" s="37">
        <f>COUNTIF(A33:A59,"резко негативно")</f>
        <v>1</v>
      </c>
      <c r="F33" s="26"/>
      <c r="G33" s="26"/>
      <c r="H33" s="26"/>
      <c r="I33" s="26"/>
      <c r="J33" s="26"/>
      <c r="K33" s="26"/>
      <c r="L33" s="26"/>
    </row>
    <row r="34" ht="20.35" customHeight="1">
      <c r="A34" t="s" s="35">
        <v>34</v>
      </c>
      <c r="B34" s="36"/>
      <c r="C34" s="36"/>
      <c r="D34" s="36"/>
      <c r="E34" s="36"/>
      <c r="F34" s="26"/>
      <c r="G34" s="26"/>
      <c r="H34" s="26"/>
      <c r="I34" s="26"/>
      <c r="J34" s="26"/>
      <c r="K34" s="26"/>
      <c r="L34" s="26"/>
    </row>
    <row r="35" ht="20.35" customHeight="1">
      <c r="A35" t="s" s="35">
        <v>34</v>
      </c>
      <c r="B35" s="36"/>
      <c r="C35" s="36"/>
      <c r="D35" s="36"/>
      <c r="E35" s="36"/>
      <c r="F35" s="26"/>
      <c r="G35" s="26"/>
      <c r="H35" s="26"/>
      <c r="I35" s="26"/>
      <c r="J35" s="26"/>
      <c r="K35" s="26"/>
      <c r="L35" s="26"/>
    </row>
    <row r="36" ht="20.35" customHeight="1">
      <c r="A36" t="s" s="35">
        <v>27</v>
      </c>
      <c r="B36" s="36"/>
      <c r="C36" s="36"/>
      <c r="D36" s="36"/>
      <c r="E36" s="36"/>
      <c r="F36" s="26"/>
      <c r="G36" s="26"/>
      <c r="H36" s="26"/>
      <c r="I36" s="26"/>
      <c r="J36" s="26"/>
      <c r="K36" s="26"/>
      <c r="L36" s="26"/>
    </row>
    <row r="37" ht="20.35" customHeight="1">
      <c r="A37" t="s" s="35">
        <v>27</v>
      </c>
      <c r="B37" s="36"/>
      <c r="C37" s="36"/>
      <c r="D37" s="36"/>
      <c r="E37" s="36"/>
      <c r="F37" s="26"/>
      <c r="G37" s="26"/>
      <c r="H37" s="26"/>
      <c r="I37" s="26"/>
      <c r="J37" s="26"/>
      <c r="K37" s="26"/>
      <c r="L37" s="26"/>
    </row>
    <row r="38" ht="20.35" customHeight="1">
      <c r="A38" t="s" s="35">
        <v>27</v>
      </c>
      <c r="B38" s="36"/>
      <c r="C38" s="36"/>
      <c r="D38" s="36"/>
      <c r="E38" s="36"/>
      <c r="F38" s="26"/>
      <c r="G38" s="26"/>
      <c r="H38" s="26"/>
      <c r="I38" s="26"/>
      <c r="J38" s="26"/>
      <c r="K38" s="26"/>
      <c r="L38" s="26"/>
    </row>
    <row r="39" ht="20.35" customHeight="1">
      <c r="A39" t="s" s="35">
        <v>27</v>
      </c>
      <c r="B39" s="36"/>
      <c r="C39" s="36"/>
      <c r="D39" s="36"/>
      <c r="E39" s="36"/>
      <c r="F39" s="26"/>
      <c r="G39" s="26"/>
      <c r="H39" s="26"/>
      <c r="I39" s="26"/>
      <c r="J39" s="26"/>
      <c r="K39" s="26"/>
      <c r="L39" s="26"/>
    </row>
    <row r="40" ht="20.35" customHeight="1">
      <c r="A40" t="s" s="35">
        <v>27</v>
      </c>
      <c r="B40" s="36"/>
      <c r="C40" s="36"/>
      <c r="D40" s="36"/>
      <c r="E40" s="36"/>
      <c r="F40" s="26"/>
      <c r="G40" s="26"/>
      <c r="H40" s="26"/>
      <c r="I40" s="26"/>
      <c r="J40" s="26"/>
      <c r="K40" s="26"/>
      <c r="L40" s="26"/>
    </row>
    <row r="41" ht="20.35" customHeight="1">
      <c r="A41" t="s" s="35">
        <v>27</v>
      </c>
      <c r="B41" s="36"/>
      <c r="C41" s="36"/>
      <c r="D41" s="36"/>
      <c r="E41" s="36"/>
      <c r="F41" s="26"/>
      <c r="G41" s="26"/>
      <c r="H41" s="26"/>
      <c r="I41" s="26"/>
      <c r="J41" s="26"/>
      <c r="K41" s="26"/>
      <c r="L41" s="26"/>
    </row>
    <row r="42" ht="20.35" customHeight="1">
      <c r="A42" t="s" s="35">
        <v>27</v>
      </c>
      <c r="B42" s="36"/>
      <c r="C42" s="36"/>
      <c r="D42" s="36"/>
      <c r="E42" s="36"/>
      <c r="F42" s="26"/>
      <c r="G42" s="26"/>
      <c r="H42" s="26"/>
      <c r="I42" s="26"/>
      <c r="J42" s="26"/>
      <c r="K42" s="26"/>
      <c r="L42" s="26"/>
    </row>
    <row r="43" ht="20.35" customHeight="1">
      <c r="A43" t="s" s="35">
        <v>27</v>
      </c>
      <c r="B43" s="36"/>
      <c r="C43" s="36"/>
      <c r="D43" s="36"/>
      <c r="E43" s="36"/>
      <c r="F43" s="26"/>
      <c r="G43" s="26"/>
      <c r="H43" s="26"/>
      <c r="I43" s="26"/>
      <c r="J43" s="26"/>
      <c r="K43" s="26"/>
      <c r="L43" s="26"/>
    </row>
    <row r="44" ht="20.35" customHeight="1">
      <c r="A44" t="s" s="35">
        <v>34</v>
      </c>
      <c r="B44" s="36"/>
      <c r="C44" s="36"/>
      <c r="D44" s="36"/>
      <c r="E44" s="36"/>
      <c r="F44" s="26"/>
      <c r="G44" s="26"/>
      <c r="H44" s="26"/>
      <c r="I44" s="26"/>
      <c r="J44" s="26"/>
      <c r="K44" s="26"/>
      <c r="L44" s="26"/>
    </row>
    <row r="45" ht="20.35" customHeight="1">
      <c r="A45" t="s" s="35">
        <v>27</v>
      </c>
      <c r="B45" s="36"/>
      <c r="C45" s="36"/>
      <c r="D45" s="36"/>
      <c r="E45" s="36"/>
      <c r="F45" s="26"/>
      <c r="G45" s="26"/>
      <c r="H45" s="26"/>
      <c r="I45" s="26"/>
      <c r="J45" s="26"/>
      <c r="K45" s="26"/>
      <c r="L45" s="26"/>
    </row>
    <row r="46" ht="20.35" customHeight="1">
      <c r="A46" t="s" s="35">
        <v>27</v>
      </c>
      <c r="B46" s="36"/>
      <c r="C46" s="36"/>
      <c r="D46" s="36"/>
      <c r="E46" s="36"/>
      <c r="F46" s="26"/>
      <c r="G46" s="26"/>
      <c r="H46" s="26"/>
      <c r="I46" s="26"/>
      <c r="J46" s="26"/>
      <c r="K46" s="26"/>
      <c r="L46" s="26"/>
    </row>
    <row r="47" ht="20.35" customHeight="1">
      <c r="A47" t="s" s="35">
        <v>82</v>
      </c>
      <c r="B47" s="36"/>
      <c r="C47" s="36"/>
      <c r="D47" s="36"/>
      <c r="E47" s="36"/>
      <c r="F47" s="26"/>
      <c r="G47" s="26"/>
      <c r="H47" s="26"/>
      <c r="I47" s="26"/>
      <c r="J47" s="26"/>
      <c r="K47" s="26"/>
      <c r="L47" s="26"/>
    </row>
    <row r="48" ht="20.35" customHeight="1">
      <c r="A48" t="s" s="35">
        <v>27</v>
      </c>
      <c r="B48" s="36"/>
      <c r="C48" s="36"/>
      <c r="D48" s="36"/>
      <c r="E48" s="36"/>
      <c r="F48" s="26"/>
      <c r="G48" s="26"/>
      <c r="H48" s="26"/>
      <c r="I48" s="26"/>
      <c r="J48" s="26"/>
      <c r="K48" s="26"/>
      <c r="L48" s="26"/>
    </row>
    <row r="49" ht="20.35" customHeight="1">
      <c r="A49" t="s" s="35">
        <v>34</v>
      </c>
      <c r="B49" s="36"/>
      <c r="C49" s="36"/>
      <c r="D49" s="36"/>
      <c r="E49" s="36"/>
      <c r="F49" s="26"/>
      <c r="G49" s="26"/>
      <c r="H49" s="26"/>
      <c r="I49" s="26"/>
      <c r="J49" s="26"/>
      <c r="K49" s="26"/>
      <c r="L49" s="26"/>
    </row>
    <row r="50" ht="20.35" customHeight="1">
      <c r="A50" t="s" s="35">
        <v>27</v>
      </c>
      <c r="B50" s="36"/>
      <c r="C50" s="36"/>
      <c r="D50" s="36"/>
      <c r="E50" s="36"/>
      <c r="F50" s="26"/>
      <c r="G50" s="26"/>
      <c r="H50" s="26"/>
      <c r="I50" s="26"/>
      <c r="J50" s="26"/>
      <c r="K50" s="26"/>
      <c r="L50" s="26"/>
    </row>
    <row r="51" ht="20.35" customHeight="1">
      <c r="A51" t="s" s="35">
        <v>34</v>
      </c>
      <c r="B51" s="36"/>
      <c r="C51" s="36"/>
      <c r="D51" s="36"/>
      <c r="E51" s="36"/>
      <c r="F51" s="26"/>
      <c r="G51" s="26"/>
      <c r="H51" s="26"/>
      <c r="I51" s="26"/>
      <c r="J51" s="26"/>
      <c r="K51" s="26"/>
      <c r="L51" s="26"/>
    </row>
    <row r="52" ht="20.35" customHeight="1">
      <c r="A52" t="s" s="35">
        <v>27</v>
      </c>
      <c r="B52" s="36"/>
      <c r="C52" s="36"/>
      <c r="D52" s="36"/>
      <c r="E52" s="36"/>
      <c r="F52" s="26"/>
      <c r="G52" s="26"/>
      <c r="H52" s="26"/>
      <c r="I52" s="26"/>
      <c r="J52" s="26"/>
      <c r="K52" s="26"/>
      <c r="L52" s="26"/>
    </row>
    <row r="53" ht="20.35" customHeight="1">
      <c r="A53" t="s" s="35">
        <v>27</v>
      </c>
      <c r="B53" s="36"/>
      <c r="C53" s="36"/>
      <c r="D53" s="36"/>
      <c r="E53" s="36"/>
      <c r="F53" s="26"/>
      <c r="G53" s="26"/>
      <c r="H53" s="26"/>
      <c r="I53" s="26"/>
      <c r="J53" s="26"/>
      <c r="K53" s="26"/>
      <c r="L53" s="26"/>
    </row>
    <row r="54" ht="20.35" customHeight="1">
      <c r="A54" t="s" s="35">
        <v>27</v>
      </c>
      <c r="B54" s="36"/>
      <c r="C54" s="36"/>
      <c r="D54" s="36"/>
      <c r="E54" s="36"/>
      <c r="F54" s="26"/>
      <c r="G54" s="26"/>
      <c r="H54" s="26"/>
      <c r="I54" s="26"/>
      <c r="J54" s="26"/>
      <c r="K54" s="26"/>
      <c r="L54" s="26"/>
    </row>
    <row r="55" ht="20.35" customHeight="1">
      <c r="A55" t="s" s="35">
        <v>27</v>
      </c>
      <c r="B55" s="36"/>
      <c r="C55" s="36"/>
      <c r="D55" s="36"/>
      <c r="E55" s="36"/>
      <c r="F55" s="26"/>
      <c r="G55" s="26"/>
      <c r="H55" s="26"/>
      <c r="I55" s="26"/>
      <c r="J55" s="26"/>
      <c r="K55" s="26"/>
      <c r="L55" s="26"/>
    </row>
    <row r="56" ht="20.35" customHeight="1">
      <c r="A56" t="s" s="35">
        <v>27</v>
      </c>
      <c r="B56" s="36"/>
      <c r="C56" s="36"/>
      <c r="D56" s="36"/>
      <c r="E56" s="36"/>
      <c r="F56" s="26"/>
      <c r="G56" s="26"/>
      <c r="H56" s="26"/>
      <c r="I56" s="26"/>
      <c r="J56" s="26"/>
      <c r="K56" s="26"/>
      <c r="L56" s="26"/>
    </row>
    <row r="57" ht="20.35" customHeight="1">
      <c r="A57" t="s" s="35">
        <v>27</v>
      </c>
      <c r="B57" s="36"/>
      <c r="C57" s="36"/>
      <c r="D57" s="36"/>
      <c r="E57" s="36"/>
      <c r="F57" s="26"/>
      <c r="G57" s="26"/>
      <c r="H57" s="26"/>
      <c r="I57" s="26"/>
      <c r="J57" s="26"/>
      <c r="K57" s="26"/>
      <c r="L57" s="26"/>
    </row>
    <row r="58" ht="20.35" customHeight="1">
      <c r="A58" t="s" s="35">
        <v>27</v>
      </c>
      <c r="B58" s="36"/>
      <c r="C58" s="36"/>
      <c r="D58" s="36"/>
      <c r="E58" s="36"/>
      <c r="F58" s="26"/>
      <c r="G58" s="26"/>
      <c r="H58" s="26"/>
      <c r="I58" s="26"/>
      <c r="J58" s="26"/>
      <c r="K58" s="26"/>
      <c r="L58" s="26"/>
    </row>
    <row r="59" ht="20.35" customHeight="1">
      <c r="A59" t="s" s="35">
        <v>27</v>
      </c>
      <c r="B59" s="36"/>
      <c r="C59" s="36"/>
      <c r="D59" s="36"/>
      <c r="E59" s="36"/>
      <c r="F59" s="26"/>
      <c r="G59" s="26"/>
      <c r="H59" s="26"/>
      <c r="I59" s="26"/>
      <c r="J59" s="26"/>
      <c r="K59" s="26"/>
      <c r="L59" s="26"/>
    </row>
    <row r="60" ht="20.35" customHeight="1">
      <c r="A60" s="38"/>
      <c r="B60" s="26"/>
      <c r="C60" s="26"/>
      <c r="D60" s="26"/>
      <c r="E60" s="26"/>
      <c r="F60" s="26"/>
      <c r="G60" s="26"/>
      <c r="H60" s="26"/>
      <c r="I60" s="26"/>
      <c r="J60" s="26"/>
      <c r="K60" s="26"/>
      <c r="L60" s="26"/>
    </row>
    <row r="61" ht="20.35" customHeight="1">
      <c r="A61" s="38"/>
      <c r="B61" s="26"/>
      <c r="C61" s="26"/>
      <c r="D61" s="26"/>
      <c r="E61" s="26"/>
      <c r="F61" s="26"/>
      <c r="G61" s="26"/>
      <c r="H61" s="26"/>
      <c r="I61" s="26"/>
      <c r="J61" s="26"/>
      <c r="K61" s="26"/>
      <c r="L61" s="26"/>
    </row>
    <row r="62" ht="20.35" customHeight="1">
      <c r="A62" s="38"/>
      <c r="B62" s="26"/>
      <c r="C62" s="26"/>
      <c r="D62" s="26"/>
      <c r="E62" s="26"/>
      <c r="F62" s="26"/>
      <c r="G62" s="26"/>
      <c r="H62" s="26"/>
      <c r="I62" s="26"/>
      <c r="J62" s="26"/>
      <c r="K62" s="26"/>
      <c r="L62" s="26"/>
    </row>
    <row r="63" ht="20.35" customHeight="1">
      <c r="A63" s="38"/>
      <c r="B63" s="26"/>
      <c r="C63" s="26"/>
      <c r="D63" s="26"/>
      <c r="E63" s="26"/>
      <c r="F63" s="26"/>
      <c r="G63" s="26"/>
      <c r="H63" s="26"/>
      <c r="I63" s="26"/>
      <c r="J63" s="26"/>
      <c r="K63" s="26"/>
      <c r="L63" s="26"/>
    </row>
    <row r="64" ht="20.35" customHeight="1">
      <c r="A64" s="38"/>
      <c r="B64" s="26"/>
      <c r="C64" s="26"/>
      <c r="D64" s="26"/>
      <c r="E64" s="26"/>
      <c r="F64" s="26"/>
      <c r="G64" s="26"/>
      <c r="H64" s="26"/>
      <c r="I64" s="26"/>
      <c r="J64" s="26"/>
      <c r="K64" s="26"/>
      <c r="L64" s="26"/>
    </row>
  </sheetData>
  <mergeCells count="3">
    <mergeCell ref="A1:L1"/>
    <mergeCell ref="A2:L2"/>
    <mergeCell ref="A31:E3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